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D804ED6A-870C-4ACE-B6EA-5F95FFB0270A}" xr6:coauthVersionLast="47" xr6:coauthVersionMax="47" xr10:uidLastSave="{00000000-0000-0000-0000-000000000000}"/>
  <bookViews>
    <workbookView xWindow="1190" yWindow="839" windowWidth="3523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Stat99!$C$1:$W$85</definedName>
    <definedName name="ExternalData_1" localSheetId="7" hidden="1">Q_Stat!$A$1:$AE$166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1" l="1"/>
  <c r="A70" i="11"/>
  <c r="A71" i="11"/>
  <c r="A72" i="11"/>
  <c r="A73" i="11"/>
  <c r="A74" i="11"/>
  <c r="A75" i="11"/>
  <c r="A76" i="11"/>
  <c r="A79" i="11"/>
  <c r="A80" i="11"/>
  <c r="B80" i="11" s="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1" s="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B104" i="11" s="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B116" i="11" s="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B128" i="11" s="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B140" i="11" s="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B152" i="11" s="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B164" i="11" s="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B176" i="11" s="1"/>
  <c r="A177" i="11"/>
  <c r="A178" i="11"/>
  <c r="A179" i="11"/>
  <c r="A180" i="11"/>
  <c r="A181" i="11"/>
  <c r="A182" i="11"/>
  <c r="A183" i="11"/>
  <c r="A184" i="11"/>
  <c r="A185" i="11"/>
  <c r="A186" i="11"/>
  <c r="B186" i="11" s="1"/>
  <c r="B118" i="18"/>
  <c r="B119" i="18"/>
  <c r="B120" i="18" s="1"/>
  <c r="B121" i="18"/>
  <c r="B123" i="18"/>
  <c r="B124" i="18" s="1"/>
  <c r="B125" i="18"/>
  <c r="B126" i="18" s="1"/>
  <c r="B127" i="18"/>
  <c r="B128" i="18"/>
  <c r="B129" i="18"/>
  <c r="B130" i="18"/>
  <c r="B131" i="18" s="1"/>
  <c r="B132" i="18" s="1"/>
  <c r="B133" i="18"/>
  <c r="B134" i="18" s="1"/>
  <c r="B135" i="18" s="1"/>
  <c r="B136" i="18"/>
  <c r="B137" i="18"/>
  <c r="B138" i="18"/>
  <c r="B139" i="18"/>
  <c r="B140" i="18"/>
  <c r="B141" i="18"/>
  <c r="B142" i="18"/>
  <c r="B143" i="18" s="1"/>
  <c r="B144" i="18"/>
  <c r="B145" i="18"/>
  <c r="B146" i="18"/>
  <c r="B147" i="18"/>
  <c r="B148" i="18"/>
  <c r="B149" i="18"/>
  <c r="B150" i="18"/>
  <c r="B151" i="18"/>
  <c r="B152" i="18"/>
  <c r="B153" i="18" s="1"/>
  <c r="B154" i="18"/>
  <c r="B155" i="18"/>
  <c r="B156" i="18"/>
  <c r="B157" i="18" s="1"/>
  <c r="B158" i="18"/>
  <c r="B159" i="18" s="1"/>
  <c r="B160" i="18"/>
  <c r="B161" i="18"/>
  <c r="B162" i="18"/>
  <c r="B163" i="18"/>
  <c r="B164" i="18"/>
  <c r="B165" i="18"/>
  <c r="B166" i="18" s="1"/>
  <c r="B167" i="18"/>
  <c r="B168" i="18"/>
  <c r="B169" i="18"/>
  <c r="B170" i="18"/>
  <c r="B171" i="18"/>
  <c r="B172" i="18" s="1"/>
  <c r="B173" i="18"/>
  <c r="B174" i="18"/>
  <c r="B175" i="18"/>
  <c r="B176" i="18"/>
  <c r="B177" i="18"/>
  <c r="B178" i="18" s="1"/>
  <c r="B179" i="18"/>
  <c r="B180" i="18"/>
  <c r="B181" i="18"/>
  <c r="B182" i="18"/>
  <c r="B183" i="18"/>
  <c r="B184" i="18"/>
  <c r="B185" i="18" s="1"/>
  <c r="B186" i="18"/>
  <c r="B187" i="18"/>
  <c r="B188" i="18" s="1"/>
  <c r="B189" i="18"/>
  <c r="B190" i="18" s="1"/>
  <c r="B191" i="18"/>
  <c r="B192" i="18" s="1"/>
  <c r="B193" i="18"/>
  <c r="B194" i="18"/>
  <c r="B195" i="18" s="1"/>
  <c r="B196" i="18"/>
  <c r="B197" i="18" s="1"/>
  <c r="B198" i="18"/>
  <c r="B199" i="18" s="1"/>
  <c r="B200" i="18"/>
  <c r="B201" i="18"/>
  <c r="B202" i="18" s="1"/>
  <c r="B203" i="18"/>
  <c r="B204" i="18"/>
  <c r="B205" i="18"/>
  <c r="B206" i="18"/>
  <c r="B207" i="18"/>
  <c r="B208" i="18"/>
  <c r="B209" i="18"/>
  <c r="B210" i="18"/>
  <c r="B211" i="18"/>
  <c r="B212" i="18" s="1"/>
  <c r="B213" i="18"/>
  <c r="B214" i="18" s="1"/>
  <c r="B215" i="18"/>
  <c r="B216" i="18" s="1"/>
  <c r="B217" i="18"/>
  <c r="B218" i="18"/>
  <c r="B219" i="18"/>
  <c r="B220" i="18"/>
  <c r="B221" i="18" s="1"/>
  <c r="B222" i="18"/>
  <c r="B223" i="18" s="1"/>
  <c r="B224" i="18" s="1"/>
  <c r="B225" i="18"/>
  <c r="B226" i="18" s="1"/>
  <c r="B227" i="18"/>
  <c r="B228" i="18" s="1"/>
  <c r="B229" i="18"/>
  <c r="B230" i="18"/>
  <c r="B231" i="18"/>
  <c r="B232" i="18"/>
  <c r="B233" i="18"/>
  <c r="B234" i="18"/>
  <c r="B235" i="18"/>
  <c r="B236" i="18" s="1"/>
  <c r="B237" i="18"/>
  <c r="B238" i="18"/>
  <c r="B239" i="18" s="1"/>
  <c r="B240" i="18" s="1"/>
  <c r="B241" i="18"/>
  <c r="B242" i="18" s="1"/>
  <c r="B243" i="18"/>
  <c r="B244" i="18"/>
  <c r="B245" i="18" s="1"/>
  <c r="B246" i="18"/>
  <c r="B247" i="18" s="1"/>
  <c r="B248" i="18"/>
  <c r="B249" i="18" s="1"/>
  <c r="B250" i="18"/>
  <c r="B251" i="18" s="1"/>
  <c r="B252" i="18"/>
  <c r="B253" i="18"/>
  <c r="B254" i="18" s="1"/>
  <c r="B255" i="18"/>
  <c r="B256" i="18" s="1"/>
  <c r="B257" i="18"/>
  <c r="B258" i="18" s="1"/>
  <c r="B259" i="18"/>
  <c r="B260" i="18" s="1"/>
  <c r="B261" i="18"/>
  <c r="B262" i="18"/>
  <c r="B263" i="18"/>
  <c r="T121" i="18"/>
  <c r="A121" i="18" s="1"/>
  <c r="T122" i="18"/>
  <c r="A122" i="18" s="1"/>
  <c r="B249" i="17"/>
  <c r="B250" i="17" s="1"/>
  <c r="B251" i="17" s="1"/>
  <c r="B252" i="17" s="1"/>
  <c r="B262" i="17"/>
  <c r="B263" i="17" s="1"/>
  <c r="B264" i="17" s="1"/>
  <c r="B265" i="17"/>
  <c r="B266" i="17" s="1"/>
  <c r="B267" i="17" s="1"/>
  <c r="B268" i="17"/>
  <c r="B269" i="17" s="1"/>
  <c r="B270" i="17" s="1"/>
  <c r="B271" i="17"/>
  <c r="B272" i="17"/>
  <c r="B273" i="17" s="1"/>
  <c r="B274" i="17" s="1"/>
  <c r="B275" i="17" s="1"/>
  <c r="B276" i="17" s="1"/>
  <c r="B277" i="17" s="1"/>
  <c r="B278" i="17"/>
  <c r="B279" i="17" s="1"/>
  <c r="B280" i="17" s="1"/>
  <c r="B281" i="17" s="1"/>
  <c r="B282" i="17" s="1"/>
  <c r="B283" i="17" s="1"/>
  <c r="B284" i="17" s="1"/>
  <c r="B285" i="17"/>
  <c r="B286" i="17" s="1"/>
  <c r="B287" i="17" s="1"/>
  <c r="B288" i="17"/>
  <c r="B289" i="17" s="1"/>
  <c r="B290" i="17" s="1"/>
  <c r="B291" i="17"/>
  <c r="B292" i="17" s="1"/>
  <c r="B293" i="17" s="1"/>
  <c r="B294" i="17"/>
  <c r="B295" i="17" s="1"/>
  <c r="B296" i="17" s="1"/>
  <c r="B297" i="17" s="1"/>
  <c r="B298" i="17" s="1"/>
  <c r="B299" i="17" s="1"/>
  <c r="B300" i="17"/>
  <c r="B301" i="17" s="1"/>
  <c r="B302" i="17" s="1"/>
  <c r="B303" i="17" s="1"/>
  <c r="B304" i="17"/>
  <c r="B305" i="17"/>
  <c r="B306" i="17" s="1"/>
  <c r="B307" i="17" s="1"/>
  <c r="B308" i="17"/>
  <c r="B309" i="17" s="1"/>
  <c r="B310" i="17" s="1"/>
  <c r="B311" i="17" s="1"/>
  <c r="B312" i="17" s="1"/>
  <c r="B313" i="17" s="1"/>
  <c r="B314" i="17"/>
  <c r="B315" i="17" s="1"/>
  <c r="B316" i="17" s="1"/>
  <c r="B317" i="17" s="1"/>
  <c r="B318" i="17"/>
  <c r="B319" i="17" s="1"/>
  <c r="B320" i="17" s="1"/>
  <c r="B321" i="17" s="1"/>
  <c r="B322" i="17"/>
  <c r="B323" i="17" s="1"/>
  <c r="B324" i="17" s="1"/>
  <c r="B325" i="17" s="1"/>
  <c r="B326" i="17" s="1"/>
  <c r="B327" i="17" s="1"/>
  <c r="B328" i="17"/>
  <c r="B329" i="17" s="1"/>
  <c r="B330" i="17" s="1"/>
  <c r="B331" i="17" s="1"/>
  <c r="B332" i="17"/>
  <c r="B333" i="17" s="1"/>
  <c r="B334" i="17" s="1"/>
  <c r="B335" i="17" s="1"/>
  <c r="B336" i="17"/>
  <c r="B337" i="17" s="1"/>
  <c r="B338" i="17" s="1"/>
  <c r="B339" i="17" s="1"/>
  <c r="B340" i="17" s="1"/>
  <c r="B341" i="17" s="1"/>
  <c r="B342" i="17"/>
  <c r="B343" i="17"/>
  <c r="B344" i="17" s="1"/>
  <c r="B345" i="17" s="1"/>
  <c r="B346" i="17"/>
  <c r="B347" i="17" s="1"/>
  <c r="B348" i="17" s="1"/>
  <c r="B349" i="17"/>
  <c r="B350" i="17" s="1"/>
  <c r="B351" i="17" s="1"/>
  <c r="B352" i="17" s="1"/>
  <c r="B353" i="17"/>
  <c r="B354" i="17"/>
  <c r="B355" i="17" s="1"/>
  <c r="B356" i="17" s="1"/>
  <c r="B357" i="17" s="1"/>
  <c r="B358" i="17" s="1"/>
  <c r="B359" i="17" s="1"/>
  <c r="B360" i="17"/>
  <c r="B361" i="17" s="1"/>
  <c r="B362" i="17" s="1"/>
  <c r="B363" i="17" s="1"/>
  <c r="B364" i="17"/>
  <c r="B365" i="17" s="1"/>
  <c r="B366" i="17" s="1"/>
  <c r="B367" i="17" s="1"/>
  <c r="B368" i="17" s="1"/>
  <c r="B369" i="17" s="1"/>
  <c r="B370" i="17"/>
  <c r="B371" i="17" s="1"/>
  <c r="B372" i="17" s="1"/>
  <c r="B373" i="17"/>
  <c r="B374" i="17" s="1"/>
  <c r="B375" i="17" s="1"/>
  <c r="B376" i="17" s="1"/>
  <c r="B377" i="17" s="1"/>
  <c r="B378" i="17"/>
  <c r="B379" i="17" s="1"/>
  <c r="B380" i="17" s="1"/>
  <c r="B381" i="17"/>
  <c r="B382" i="17" s="1"/>
  <c r="B383" i="17" s="1"/>
  <c r="B384" i="17"/>
  <c r="B385" i="17" s="1"/>
  <c r="B386" i="17" s="1"/>
  <c r="B387" i="17" s="1"/>
  <c r="B388" i="17" s="1"/>
  <c r="B389" i="17" s="1"/>
  <c r="B390" i="17"/>
  <c r="B391" i="17" s="1"/>
  <c r="B392" i="17" s="1"/>
  <c r="B393" i="17"/>
  <c r="B394" i="17" s="1"/>
  <c r="B395" i="17" s="1"/>
  <c r="B396" i="17"/>
  <c r="B397" i="17" s="1"/>
  <c r="B398" i="17" s="1"/>
  <c r="B399" i="17"/>
  <c r="B400" i="17"/>
  <c r="B401" i="17"/>
  <c r="B402" i="17" s="1"/>
  <c r="B403" i="17" s="1"/>
  <c r="B404" i="17" s="1"/>
  <c r="B405" i="17"/>
  <c r="B406" i="17" s="1"/>
  <c r="B407" i="17" s="1"/>
  <c r="B408" i="17"/>
  <c r="B409" i="17"/>
  <c r="B410" i="17" s="1"/>
  <c r="B411" i="17" s="1"/>
  <c r="B412" i="17"/>
  <c r="B413" i="17" s="1"/>
  <c r="B414" i="17" s="1"/>
  <c r="B415" i="17"/>
  <c r="B416" i="17" s="1"/>
  <c r="B417" i="17" s="1"/>
  <c r="B418" i="17"/>
  <c r="B419" i="17" s="1"/>
  <c r="B420" i="17" s="1"/>
  <c r="B421" i="17" s="1"/>
  <c r="B422" i="17" s="1"/>
  <c r="B423" i="17" s="1"/>
  <c r="B424" i="17"/>
  <c r="B425" i="17"/>
  <c r="B426" i="17" s="1"/>
  <c r="B427" i="17" s="1"/>
  <c r="B428" i="17" s="1"/>
  <c r="B429" i="17" s="1"/>
  <c r="B430" i="17" s="1"/>
  <c r="B431" i="17"/>
  <c r="B432" i="17"/>
  <c r="B433" i="17" s="1"/>
  <c r="B434" i="17"/>
  <c r="B435" i="17" s="1"/>
  <c r="B436" i="17" s="1"/>
  <c r="B437" i="17"/>
  <c r="B438" i="17" s="1"/>
  <c r="B439" i="17" s="1"/>
  <c r="B440" i="17"/>
  <c r="B441" i="17" s="1"/>
  <c r="B442" i="17" s="1"/>
  <c r="B443" i="17"/>
  <c r="B444" i="17" s="1"/>
  <c r="B445" i="17" s="1"/>
  <c r="B446" i="17" s="1"/>
  <c r="B447" i="17" s="1"/>
  <c r="B448" i="17" s="1"/>
  <c r="B449" i="17"/>
  <c r="B450" i="17" s="1"/>
  <c r="B451" i="17" s="1"/>
  <c r="B452" i="17" s="1"/>
  <c r="B453" i="17" s="1"/>
  <c r="B454" i="17" s="1"/>
  <c r="B455" i="17"/>
  <c r="B456" i="17" s="1"/>
  <c r="B457" i="17" s="1"/>
  <c r="B458" i="17" s="1"/>
  <c r="B459" i="17" s="1"/>
  <c r="B460" i="17" s="1"/>
  <c r="B461" i="17" s="1"/>
  <c r="B462" i="17" s="1"/>
  <c r="B463" i="17"/>
  <c r="B464" i="17" s="1"/>
  <c r="B465" i="17" s="1"/>
  <c r="B466" i="17"/>
  <c r="B467" i="17" s="1"/>
  <c r="B468" i="17" s="1"/>
  <c r="B469" i="17"/>
  <c r="B470" i="17" s="1"/>
  <c r="B471" i="17" s="1"/>
  <c r="B472" i="17"/>
  <c r="B473" i="17" s="1"/>
  <c r="B474" i="17" s="1"/>
  <c r="B475" i="17"/>
  <c r="B476" i="17" s="1"/>
  <c r="B477" i="17" s="1"/>
  <c r="B478" i="17"/>
  <c r="B479" i="17"/>
  <c r="B480" i="17" s="1"/>
  <c r="B481" i="17" s="1"/>
  <c r="B482" i="17" s="1"/>
  <c r="B483" i="17" s="1"/>
  <c r="B484" i="17" s="1"/>
  <c r="B485" i="17" s="1"/>
  <c r="B486" i="17"/>
  <c r="B487" i="17" s="1"/>
  <c r="B488" i="17" s="1"/>
  <c r="B489" i="17"/>
  <c r="B490" i="17"/>
  <c r="B491" i="17" s="1"/>
  <c r="B492" i="17" s="1"/>
  <c r="B493" i="17"/>
  <c r="B494" i="17" s="1"/>
  <c r="B495" i="17" s="1"/>
  <c r="B496" i="17"/>
  <c r="B497" i="17" s="1"/>
  <c r="B498" i="17" s="1"/>
  <c r="B499" i="17"/>
  <c r="B500" i="17" s="1"/>
  <c r="B501" i="17" s="1"/>
  <c r="B502" i="17" s="1"/>
  <c r="B503" i="17" s="1"/>
  <c r="B504" i="17" s="1"/>
  <c r="B505" i="17" s="1"/>
  <c r="B506" i="17" s="1"/>
  <c r="B507" i="17"/>
  <c r="B508" i="17" s="1"/>
  <c r="B509" i="17" s="1"/>
  <c r="B510" i="17" s="1"/>
  <c r="B511" i="17"/>
  <c r="B512" i="17" s="1"/>
  <c r="B513" i="17" s="1"/>
  <c r="B514" i="17" s="1"/>
  <c r="B515" i="17"/>
  <c r="B516" i="17" s="1"/>
  <c r="B517" i="17" s="1"/>
  <c r="B518" i="17" s="1"/>
  <c r="B519" i="17"/>
  <c r="B520" i="17"/>
  <c r="B521" i="17"/>
  <c r="B522" i="17" s="1"/>
  <c r="B523" i="17" s="1"/>
  <c r="B524" i="17" s="1"/>
  <c r="B525" i="17" s="1"/>
  <c r="B526" i="17" s="1"/>
  <c r="B527" i="17"/>
  <c r="B528" i="17" s="1"/>
  <c r="B529" i="17" s="1"/>
  <c r="B530" i="17" s="1"/>
  <c r="B531" i="17"/>
  <c r="B532" i="17"/>
  <c r="B533" i="17" s="1"/>
  <c r="B534" i="17"/>
  <c r="B535" i="17" s="1"/>
  <c r="B536" i="17" s="1"/>
  <c r="B537" i="17"/>
  <c r="B538" i="17" s="1"/>
  <c r="B539" i="17" s="1"/>
  <c r="B540" i="17"/>
  <c r="B541" i="17" s="1"/>
  <c r="B542" i="17" s="1"/>
  <c r="B543" i="17" s="1"/>
  <c r="B544" i="17"/>
  <c r="B545" i="17" s="1"/>
  <c r="B546" i="17" s="1"/>
  <c r="B547" i="17" s="1"/>
  <c r="B548" i="17"/>
  <c r="B549" i="17" s="1"/>
  <c r="B550" i="17" s="1"/>
  <c r="B551" i="17"/>
  <c r="B552" i="17"/>
  <c r="B553" i="17" s="1"/>
  <c r="B554" i="17" s="1"/>
  <c r="B555" i="17" s="1"/>
  <c r="B556" i="17" s="1"/>
  <c r="B557" i="17" s="1"/>
  <c r="B558" i="17" s="1"/>
  <c r="B559" i="17"/>
  <c r="B560" i="17" s="1"/>
  <c r="B561" i="17" s="1"/>
  <c r="B562" i="17" s="1"/>
  <c r="B563" i="17" s="1"/>
  <c r="B564" i="17" s="1"/>
  <c r="B565" i="17" s="1"/>
  <c r="B566" i="17" s="1"/>
  <c r="B567" i="17"/>
  <c r="B568" i="17" s="1"/>
  <c r="B569" i="17" s="1"/>
  <c r="B570" i="17"/>
  <c r="B571" i="17"/>
  <c r="B572" i="17" s="1"/>
  <c r="B573" i="17"/>
  <c r="B574" i="17" s="1"/>
  <c r="B575" i="17" s="1"/>
  <c r="B576" i="17"/>
  <c r="B577" i="17" s="1"/>
  <c r="B578" i="17" s="1"/>
  <c r="B579" i="17"/>
  <c r="B580" i="17"/>
  <c r="B581" i="17" s="1"/>
  <c r="B582" i="17" s="1"/>
  <c r="B583" i="17" s="1"/>
  <c r="B584" i="17" s="1"/>
  <c r="B585" i="17"/>
  <c r="B586" i="17"/>
  <c r="B587" i="17" s="1"/>
  <c r="B588" i="17" s="1"/>
  <c r="B589" i="17" s="1"/>
  <c r="B590" i="17" s="1"/>
  <c r="B591" i="17"/>
  <c r="B592" i="17"/>
  <c r="B593" i="17" s="1"/>
  <c r="B594" i="17"/>
  <c r="B595" i="17"/>
  <c r="B596" i="17" s="1"/>
  <c r="B597" i="17" s="1"/>
  <c r="B598" i="17"/>
  <c r="B599" i="17" s="1"/>
  <c r="B600" i="17" s="1"/>
  <c r="B601" i="17"/>
  <c r="B602" i="17" s="1"/>
  <c r="B603" i="17" s="1"/>
  <c r="B604" i="17" s="1"/>
  <c r="B605" i="17"/>
  <c r="B606" i="17" s="1"/>
  <c r="B607" i="17"/>
  <c r="B608" i="17" s="1"/>
  <c r="B609" i="17" s="1"/>
  <c r="B610" i="17" s="1"/>
  <c r="B611" i="17"/>
  <c r="B612" i="17" s="1"/>
  <c r="B613" i="17" s="1"/>
  <c r="B614" i="17" s="1"/>
  <c r="B615" i="17"/>
  <c r="B616" i="17" s="1"/>
  <c r="B617" i="17" s="1"/>
  <c r="B618" i="17"/>
  <c r="B619" i="17" s="1"/>
  <c r="B620" i="17" s="1"/>
  <c r="B621" i="17" s="1"/>
  <c r="B622" i="17" s="1"/>
  <c r="B623" i="17" s="1"/>
  <c r="B624" i="17"/>
  <c r="T253" i="17"/>
  <c r="A253" i="17" s="1"/>
  <c r="B253" i="17" s="1"/>
  <c r="T254" i="17"/>
  <c r="A254" i="17" s="1"/>
  <c r="T255" i="17"/>
  <c r="A255" i="17" s="1"/>
  <c r="T256" i="17"/>
  <c r="A256" i="17" s="1"/>
  <c r="B257" i="17" s="1"/>
  <c r="B258" i="17" s="1"/>
  <c r="B259" i="17" s="1"/>
  <c r="B260" i="17" s="1"/>
  <c r="B261" i="17" s="1"/>
  <c r="B278" i="16"/>
  <c r="B279" i="16"/>
  <c r="B280" i="16" s="1"/>
  <c r="B281" i="16" s="1"/>
  <c r="B282" i="16" s="1"/>
  <c r="B291" i="16"/>
  <c r="B292" i="16" s="1"/>
  <c r="B293" i="16" s="1"/>
  <c r="B294" i="16" s="1"/>
  <c r="B295" i="16" s="1"/>
  <c r="B296" i="16"/>
  <c r="B297" i="16" s="1"/>
  <c r="B298" i="16" s="1"/>
  <c r="B299" i="16" s="1"/>
  <c r="B300" i="16" s="1"/>
  <c r="B301" i="16" s="1"/>
  <c r="B302" i="16"/>
  <c r="B303" i="16" s="1"/>
  <c r="B304" i="16" s="1"/>
  <c r="B305" i="16" s="1"/>
  <c r="B306" i="16" s="1"/>
  <c r="B307" i="16" s="1"/>
  <c r="B308" i="16" s="1"/>
  <c r="B309" i="16" s="1"/>
  <c r="B310" i="16" s="1"/>
  <c r="B311" i="16"/>
  <c r="B312" i="16"/>
  <c r="B313" i="16" s="1"/>
  <c r="B314" i="16" s="1"/>
  <c r="B315" i="16"/>
  <c r="B316" i="16" s="1"/>
  <c r="B317" i="16" s="1"/>
  <c r="B318" i="16"/>
  <c r="B319" i="16" s="1"/>
  <c r="B320" i="16" s="1"/>
  <c r="B321" i="16" s="1"/>
  <c r="B322" i="16" s="1"/>
  <c r="B323" i="16"/>
  <c r="B324" i="16" s="1"/>
  <c r="B325" i="16" s="1"/>
  <c r="B326" i="16" s="1"/>
  <c r="B327" i="16" s="1"/>
  <c r="B328" i="16"/>
  <c r="B329" i="16" s="1"/>
  <c r="B330" i="16" s="1"/>
  <c r="B331" i="16" s="1"/>
  <c r="B332" i="16" s="1"/>
  <c r="B333" i="16"/>
  <c r="B334" i="16" s="1"/>
  <c r="B335" i="16"/>
  <c r="B336" i="16" s="1"/>
  <c r="B337" i="16" s="1"/>
  <c r="B338" i="16" s="1"/>
  <c r="B339" i="16" s="1"/>
  <c r="B340" i="16"/>
  <c r="B341" i="16"/>
  <c r="B342" i="16"/>
  <c r="B343" i="16"/>
  <c r="B344" i="16" s="1"/>
  <c r="B345" i="16" s="1"/>
  <c r="B346" i="16"/>
  <c r="B347" i="16" s="1"/>
  <c r="B348" i="16" s="1"/>
  <c r="B349" i="16" s="1"/>
  <c r="B350" i="16" s="1"/>
  <c r="B351" i="16"/>
  <c r="B352" i="16" s="1"/>
  <c r="B353" i="16" s="1"/>
  <c r="B354" i="16" s="1"/>
  <c r="B355" i="16" s="1"/>
  <c r="B356" i="16"/>
  <c r="B357" i="16" s="1"/>
  <c r="B358" i="16" s="1"/>
  <c r="B359" i="16"/>
  <c r="B360" i="16" s="1"/>
  <c r="B361" i="16" s="1"/>
  <c r="B362" i="16" s="1"/>
  <c r="B363" i="16" s="1"/>
  <c r="B364" i="16"/>
  <c r="B365" i="16" s="1"/>
  <c r="B366" i="16" s="1"/>
  <c r="B367" i="16" s="1"/>
  <c r="B368" i="16" s="1"/>
  <c r="B369" i="16"/>
  <c r="B370" i="16" s="1"/>
  <c r="B371" i="16" s="1"/>
  <c r="B372" i="16"/>
  <c r="B373" i="16"/>
  <c r="B374" i="16"/>
  <c r="B375" i="16"/>
  <c r="B376" i="16" s="1"/>
  <c r="B377" i="16"/>
  <c r="B378" i="16" s="1"/>
  <c r="B379" i="16" s="1"/>
  <c r="B380" i="16" s="1"/>
  <c r="B381" i="16" s="1"/>
  <c r="B382" i="16"/>
  <c r="B383" i="16"/>
  <c r="B384" i="16" s="1"/>
  <c r="B385" i="16" s="1"/>
  <c r="B386" i="16"/>
  <c r="B387" i="16" s="1"/>
  <c r="B388" i="16" s="1"/>
  <c r="B389" i="16" s="1"/>
  <c r="B390" i="16" s="1"/>
  <c r="B391" i="16"/>
  <c r="B392" i="16" s="1"/>
  <c r="B393" i="16" s="1"/>
  <c r="B394" i="16"/>
  <c r="B395" i="16" s="1"/>
  <c r="B396" i="16" s="1"/>
  <c r="B397" i="16"/>
  <c r="B398" i="16" s="1"/>
  <c r="B399" i="16" s="1"/>
  <c r="B400" i="16"/>
  <c r="B401" i="16" s="1"/>
  <c r="B402" i="16" s="1"/>
  <c r="B403" i="16" s="1"/>
  <c r="B404" i="16"/>
  <c r="B405" i="16" s="1"/>
  <c r="B406" i="16" s="1"/>
  <c r="B407" i="16" s="1"/>
  <c r="B408" i="16"/>
  <c r="B409" i="16" s="1"/>
  <c r="B410" i="16" s="1"/>
  <c r="B411" i="16"/>
  <c r="B412" i="16" s="1"/>
  <c r="B413" i="16"/>
  <c r="B414" i="16" s="1"/>
  <c r="B415" i="16"/>
  <c r="B416" i="16"/>
  <c r="B417" i="16" s="1"/>
  <c r="B418" i="16" s="1"/>
  <c r="B419" i="16" s="1"/>
  <c r="B420" i="16"/>
  <c r="B421" i="16" s="1"/>
  <c r="B422" i="16" s="1"/>
  <c r="B423" i="16"/>
  <c r="B424" i="16" s="1"/>
  <c r="B425" i="16" s="1"/>
  <c r="B426" i="16" s="1"/>
  <c r="B427" i="16" s="1"/>
  <c r="B428" i="16"/>
  <c r="B429" i="16"/>
  <c r="B430" i="16" s="1"/>
  <c r="B431" i="16" s="1"/>
  <c r="B432" i="16" s="1"/>
  <c r="B433" i="16"/>
  <c r="B434" i="16" s="1"/>
  <c r="B435" i="16" s="1"/>
  <c r="B436" i="16" s="1"/>
  <c r="B437" i="16" s="1"/>
  <c r="B438" i="16"/>
  <c r="B439" i="16" s="1"/>
  <c r="B440" i="16"/>
  <c r="B441" i="16"/>
  <c r="B442" i="16" s="1"/>
  <c r="B443" i="16"/>
  <c r="B444" i="16"/>
  <c r="B445" i="16" s="1"/>
  <c r="B446" i="16" s="1"/>
  <c r="B447" i="16"/>
  <c r="B448" i="16" s="1"/>
  <c r="B449" i="16" s="1"/>
  <c r="B450" i="16" s="1"/>
  <c r="B451" i="16" s="1"/>
  <c r="B452" i="16"/>
  <c r="B453" i="16" s="1"/>
  <c r="B454" i="16" s="1"/>
  <c r="B455" i="16" s="1"/>
  <c r="B456" i="16" s="1"/>
  <c r="B457" i="16"/>
  <c r="B458" i="16" s="1"/>
  <c r="B459" i="16" s="1"/>
  <c r="B460" i="16" s="1"/>
  <c r="B461" i="16"/>
  <c r="B462" i="16" s="1"/>
  <c r="B463" i="16" s="1"/>
  <c r="B464" i="16" s="1"/>
  <c r="B465" i="16" s="1"/>
  <c r="B466" i="16" s="1"/>
  <c r="B467" i="16" s="1"/>
  <c r="B468" i="16"/>
  <c r="B469" i="16" s="1"/>
  <c r="B470" i="16"/>
  <c r="B471" i="16" s="1"/>
  <c r="B472" i="16" s="1"/>
  <c r="B473" i="16" s="1"/>
  <c r="B474" i="16" s="1"/>
  <c r="B475" i="16"/>
  <c r="B476" i="16"/>
  <c r="B477" i="16"/>
  <c r="B478" i="16" s="1"/>
  <c r="B479" i="16" s="1"/>
  <c r="B480" i="16" s="1"/>
  <c r="B481" i="16" s="1"/>
  <c r="B482" i="16"/>
  <c r="B483" i="16" s="1"/>
  <c r="B484" i="16" s="1"/>
  <c r="B485" i="16" s="1"/>
  <c r="B486" i="16" s="1"/>
  <c r="B487" i="16" s="1"/>
  <c r="B488" i="16" s="1"/>
  <c r="B489" i="16" s="1"/>
  <c r="B490" i="16"/>
  <c r="B491" i="16" s="1"/>
  <c r="B492" i="16"/>
  <c r="B493" i="16" s="1"/>
  <c r="B494" i="16"/>
  <c r="B495" i="16" s="1"/>
  <c r="B496" i="16" s="1"/>
  <c r="B497" i="16" s="1"/>
  <c r="B498" i="16"/>
  <c r="B499" i="16" s="1"/>
  <c r="B500" i="16"/>
  <c r="B501" i="16" s="1"/>
  <c r="B502" i="16"/>
  <c r="B503" i="16"/>
  <c r="B504" i="16" s="1"/>
  <c r="B505" i="16"/>
  <c r="B506" i="16"/>
  <c r="B507" i="16"/>
  <c r="B508" i="16" s="1"/>
  <c r="B509" i="16" s="1"/>
  <c r="B510" i="16" s="1"/>
  <c r="B511" i="16" s="1"/>
  <c r="B512" i="16" s="1"/>
  <c r="B513" i="16"/>
  <c r="B514" i="16" s="1"/>
  <c r="B515" i="16" s="1"/>
  <c r="B516" i="16" s="1"/>
  <c r="B517" i="16"/>
  <c r="B518" i="16" s="1"/>
  <c r="B519" i="16" s="1"/>
  <c r="B520" i="16" s="1"/>
  <c r="B521" i="16"/>
  <c r="B522" i="16" s="1"/>
  <c r="B523" i="16" s="1"/>
  <c r="B524" i="16"/>
  <c r="B525" i="16" s="1"/>
  <c r="B526" i="16" s="1"/>
  <c r="B527" i="16" s="1"/>
  <c r="B528" i="16" s="1"/>
  <c r="B529" i="16"/>
  <c r="B530" i="16"/>
  <c r="B531" i="16"/>
  <c r="B532" i="16" s="1"/>
  <c r="B533" i="16"/>
  <c r="B534" i="16"/>
  <c r="B535" i="16" s="1"/>
  <c r="B536" i="16"/>
  <c r="B537" i="16" s="1"/>
  <c r="B538" i="16" s="1"/>
  <c r="B539" i="16" s="1"/>
  <c r="B540" i="16" s="1"/>
  <c r="B541" i="16" s="1"/>
  <c r="B542" i="16" s="1"/>
  <c r="B543" i="16" s="1"/>
  <c r="B544" i="16" s="1"/>
  <c r="B545" i="16"/>
  <c r="B546" i="16" s="1"/>
  <c r="B547" i="16" s="1"/>
  <c r="B548" i="16" s="1"/>
  <c r="B549" i="16" s="1"/>
  <c r="B550" i="16" s="1"/>
  <c r="B551" i="16" s="1"/>
  <c r="B552" i="16" s="1"/>
  <c r="B553" i="16" s="1"/>
  <c r="B554" i="16"/>
  <c r="B555" i="16"/>
  <c r="B556" i="16" s="1"/>
  <c r="B557" i="16" s="1"/>
  <c r="B558" i="16" s="1"/>
  <c r="B559" i="16" s="1"/>
  <c r="B560" i="16" s="1"/>
  <c r="B561" i="16" s="1"/>
  <c r="B562" i="16" s="1"/>
  <c r="B563" i="16"/>
  <c r="B564" i="16" s="1"/>
  <c r="B565" i="16" s="1"/>
  <c r="B566" i="16" s="1"/>
  <c r="B567" i="16"/>
  <c r="B568" i="16" s="1"/>
  <c r="B569" i="16" s="1"/>
  <c r="B570" i="16" s="1"/>
  <c r="B571" i="16" s="1"/>
  <c r="B572" i="16"/>
  <c r="B573" i="16" s="1"/>
  <c r="B574" i="16" s="1"/>
  <c r="B575" i="16" s="1"/>
  <c r="B576" i="16" s="1"/>
  <c r="B577" i="16"/>
  <c r="B578" i="16"/>
  <c r="B579" i="16" s="1"/>
  <c r="B580" i="16"/>
  <c r="B581" i="16" s="1"/>
  <c r="B582" i="16" s="1"/>
  <c r="B583" i="16"/>
  <c r="B584" i="16" s="1"/>
  <c r="B585" i="16"/>
  <c r="B586" i="16" s="1"/>
  <c r="B587" i="16"/>
  <c r="B588" i="16"/>
  <c r="B589" i="16" s="1"/>
  <c r="B590" i="16" s="1"/>
  <c r="B591" i="16" s="1"/>
  <c r="B592" i="16" s="1"/>
  <c r="B593" i="16" s="1"/>
  <c r="B594" i="16"/>
  <c r="B595" i="16" s="1"/>
  <c r="B596" i="16" s="1"/>
  <c r="B597" i="16" s="1"/>
  <c r="B598" i="16" s="1"/>
  <c r="B599" i="16" s="1"/>
  <c r="B600" i="16" s="1"/>
  <c r="B601" i="16"/>
  <c r="B602" i="16"/>
  <c r="B603" i="16" s="1"/>
  <c r="B604" i="16"/>
  <c r="B605" i="16" s="1"/>
  <c r="B606" i="16" s="1"/>
  <c r="B607" i="16"/>
  <c r="B608" i="16" s="1"/>
  <c r="B609" i="16" s="1"/>
  <c r="B610" i="16" s="1"/>
  <c r="B611" i="16" s="1"/>
  <c r="B612" i="16" s="1"/>
  <c r="B613" i="16" s="1"/>
  <c r="B614" i="16" s="1"/>
  <c r="B615" i="16"/>
  <c r="B616" i="16"/>
  <c r="B617" i="16" s="1"/>
  <c r="B618" i="16" s="1"/>
  <c r="B619" i="16" s="1"/>
  <c r="B620" i="16" s="1"/>
  <c r="B621" i="16"/>
  <c r="B622" i="16" s="1"/>
  <c r="B623" i="16" s="1"/>
  <c r="B624" i="16" s="1"/>
  <c r="B625" i="16" s="1"/>
  <c r="B626" i="16" s="1"/>
  <c r="B627" i="16" s="1"/>
  <c r="B628" i="16"/>
  <c r="B629" i="16" s="1"/>
  <c r="B630" i="16"/>
  <c r="B631" i="16" s="1"/>
  <c r="B632" i="16" s="1"/>
  <c r="B633" i="16" s="1"/>
  <c r="B634" i="16" s="1"/>
  <c r="B635" i="16" s="1"/>
  <c r="B636" i="16"/>
  <c r="B637" i="16" s="1"/>
  <c r="B638" i="16" s="1"/>
  <c r="B639" i="16"/>
  <c r="B640" i="16" s="1"/>
  <c r="B641" i="16" s="1"/>
  <c r="B642" i="16"/>
  <c r="B643" i="16" s="1"/>
  <c r="B644" i="16" s="1"/>
  <c r="B645" i="16"/>
  <c r="B646" i="16" s="1"/>
  <c r="B647" i="16"/>
  <c r="T283" i="16"/>
  <c r="A283" i="16" s="1"/>
  <c r="B283" i="16" s="1"/>
  <c r="T284" i="16"/>
  <c r="A284" i="16" s="1"/>
  <c r="T285" i="16"/>
  <c r="A285" i="16" s="1"/>
  <c r="T286" i="16"/>
  <c r="A286" i="16" s="1"/>
  <c r="B287" i="16" s="1"/>
  <c r="B288" i="16" s="1"/>
  <c r="B289" i="16" s="1"/>
  <c r="B290" i="16" s="1"/>
  <c r="B213" i="15"/>
  <c r="B214" i="15" s="1"/>
  <c r="B219" i="15"/>
  <c r="B220" i="15" s="1"/>
  <c r="B221" i="15"/>
  <c r="B222" i="15" s="1"/>
  <c r="B223" i="15"/>
  <c r="B224" i="15" s="1"/>
  <c r="B225" i="15"/>
  <c r="B226" i="15" s="1"/>
  <c r="B227" i="15"/>
  <c r="B228" i="15" s="1"/>
  <c r="B229" i="15"/>
  <c r="B230" i="15" s="1"/>
  <c r="B231" i="15"/>
  <c r="B232" i="15" s="1"/>
  <c r="B233" i="15" s="1"/>
  <c r="B234" i="15"/>
  <c r="B235" i="15" s="1"/>
  <c r="B236" i="15" s="1"/>
  <c r="B237" i="15"/>
  <c r="B238" i="15" s="1"/>
  <c r="B239" i="15" s="1"/>
  <c r="B240" i="15"/>
  <c r="B241" i="15" s="1"/>
  <c r="B242" i="15"/>
  <c r="B243" i="15" s="1"/>
  <c r="B244" i="15"/>
  <c r="B245" i="15"/>
  <c r="B246" i="15" s="1"/>
  <c r="B247" i="15" s="1"/>
  <c r="B248" i="15" s="1"/>
  <c r="B249" i="15" s="1"/>
  <c r="B250" i="15"/>
  <c r="B251" i="15" s="1"/>
  <c r="B252" i="15"/>
  <c r="B253" i="15" s="1"/>
  <c r="B254" i="15"/>
  <c r="B255" i="15" s="1"/>
  <c r="B256" i="15"/>
  <c r="B257" i="15" s="1"/>
  <c r="B258" i="15"/>
  <c r="B259" i="15" s="1"/>
  <c r="B260" i="15"/>
  <c r="B261" i="15" s="1"/>
  <c r="B262" i="15"/>
  <c r="B263" i="15" s="1"/>
  <c r="B264" i="15"/>
  <c r="B265" i="15"/>
  <c r="B266" i="15" s="1"/>
  <c r="B267" i="15" s="1"/>
  <c r="B268" i="15" s="1"/>
  <c r="B269" i="15" s="1"/>
  <c r="B270" i="15"/>
  <c r="B271" i="15" s="1"/>
  <c r="B272" i="15" s="1"/>
  <c r="B273" i="15" s="1"/>
  <c r="B274" i="15" s="1"/>
  <c r="B275" i="15"/>
  <c r="B276" i="15" s="1"/>
  <c r="B277" i="15"/>
  <c r="B278" i="15"/>
  <c r="B279" i="15" s="1"/>
  <c r="B280" i="15"/>
  <c r="B281" i="15"/>
  <c r="B282" i="15"/>
  <c r="B283" i="15" s="1"/>
  <c r="B284" i="15"/>
  <c r="B285" i="15" s="1"/>
  <c r="B286" i="15"/>
  <c r="B287" i="15" s="1"/>
  <c r="B288" i="15"/>
  <c r="B289" i="15" s="1"/>
  <c r="B290" i="15"/>
  <c r="B291" i="15" s="1"/>
  <c r="B292" i="15"/>
  <c r="B293" i="15" s="1"/>
  <c r="B294" i="15"/>
  <c r="B295" i="15" s="1"/>
  <c r="B296" i="15" s="1"/>
  <c r="B297" i="15" s="1"/>
  <c r="B298" i="15" s="1"/>
  <c r="B299" i="15" s="1"/>
  <c r="B300" i="15" s="1"/>
  <c r="B301" i="15"/>
  <c r="B302" i="15" s="1"/>
  <c r="B303" i="15" s="1"/>
  <c r="B304" i="15" s="1"/>
  <c r="B305" i="15" s="1"/>
  <c r="B306" i="15" s="1"/>
  <c r="B307" i="15" s="1"/>
  <c r="B308" i="15"/>
  <c r="B309" i="15" s="1"/>
  <c r="B310" i="15"/>
  <c r="B311" i="15" s="1"/>
  <c r="B312" i="15"/>
  <c r="B313" i="15" s="1"/>
  <c r="B314" i="15"/>
  <c r="B315" i="15"/>
  <c r="B316" i="15" s="1"/>
  <c r="B317" i="15"/>
  <c r="B318" i="15" s="1"/>
  <c r="B319" i="15"/>
  <c r="B320" i="15" s="1"/>
  <c r="B321" i="15" s="1"/>
  <c r="B322" i="15" s="1"/>
  <c r="B323" i="15" s="1"/>
  <c r="B324" i="15"/>
  <c r="B325" i="15" s="1"/>
  <c r="B326" i="15"/>
  <c r="B327" i="15"/>
  <c r="B328" i="15" s="1"/>
  <c r="B329" i="15"/>
  <c r="B330" i="15" s="1"/>
  <c r="B331" i="15"/>
  <c r="B332" i="15" s="1"/>
  <c r="B333" i="15"/>
  <c r="B334" i="15" s="1"/>
  <c r="B335" i="15"/>
  <c r="B336" i="15" s="1"/>
  <c r="B337" i="15"/>
  <c r="B338" i="15" s="1"/>
  <c r="B339" i="15"/>
  <c r="B340" i="15" s="1"/>
  <c r="B341" i="15"/>
  <c r="B342" i="15" s="1"/>
  <c r="B343" i="15"/>
  <c r="B344" i="15" s="1"/>
  <c r="B345" i="15"/>
  <c r="B346" i="15" s="1"/>
  <c r="B347" i="15"/>
  <c r="B348" i="15" s="1"/>
  <c r="B349" i="15" s="1"/>
  <c r="B350" i="15" s="1"/>
  <c r="B351" i="15" s="1"/>
  <c r="B352" i="15"/>
  <c r="B353" i="15" s="1"/>
  <c r="B354" i="15" s="1"/>
  <c r="B355" i="15" s="1"/>
  <c r="B356" i="15" s="1"/>
  <c r="B357" i="15" s="1"/>
  <c r="B358" i="15"/>
  <c r="B359" i="15" s="1"/>
  <c r="B360" i="15"/>
  <c r="B361" i="15" s="1"/>
  <c r="B362" i="15"/>
  <c r="B363" i="15" s="1"/>
  <c r="B364" i="15" s="1"/>
  <c r="B365" i="15" s="1"/>
  <c r="B366" i="15" s="1"/>
  <c r="B367" i="15"/>
  <c r="B368" i="15"/>
  <c r="B369" i="15" s="1"/>
  <c r="B370" i="15" s="1"/>
  <c r="B371" i="15" s="1"/>
  <c r="B372" i="15" s="1"/>
  <c r="B373" i="15" s="1"/>
  <c r="B374" i="15"/>
  <c r="B375" i="15" s="1"/>
  <c r="B376" i="15" s="1"/>
  <c r="B377" i="15" s="1"/>
  <c r="B378" i="15" s="1"/>
  <c r="B379" i="15"/>
  <c r="B380" i="15" s="1"/>
  <c r="B381" i="15"/>
  <c r="B382" i="15" s="1"/>
  <c r="B383" i="15"/>
  <c r="B384" i="15" s="1"/>
  <c r="B385" i="15"/>
  <c r="B386" i="15" s="1"/>
  <c r="B387" i="15"/>
  <c r="B388" i="15" s="1"/>
  <c r="B389" i="15"/>
  <c r="B390" i="15"/>
  <c r="B391" i="15" s="1"/>
  <c r="B392" i="15"/>
  <c r="B393" i="15" s="1"/>
  <c r="B394" i="15"/>
  <c r="B395" i="15" s="1"/>
  <c r="B396" i="15"/>
  <c r="B397" i="15" s="1"/>
  <c r="B398" i="15"/>
  <c r="B399" i="15" s="1"/>
  <c r="B400" i="15"/>
  <c r="B401" i="15"/>
  <c r="B402" i="15"/>
  <c r="B403" i="15" s="1"/>
  <c r="B404" i="15"/>
  <c r="B405" i="15" s="1"/>
  <c r="B406" i="15"/>
  <c r="B407" i="15"/>
  <c r="B408" i="15" s="1"/>
  <c r="B409" i="15"/>
  <c r="B410" i="15" s="1"/>
  <c r="B411" i="15"/>
  <c r="B412" i="15" s="1"/>
  <c r="B413" i="15" s="1"/>
  <c r="B414" i="15" s="1"/>
  <c r="B415" i="15" s="1"/>
  <c r="B416" i="15" s="1"/>
  <c r="B417" i="15"/>
  <c r="B418" i="15" s="1"/>
  <c r="B419" i="15" s="1"/>
  <c r="B420" i="15" s="1"/>
  <c r="B421" i="15" s="1"/>
  <c r="B422" i="15" s="1"/>
  <c r="B423" i="15" s="1"/>
  <c r="B424" i="15"/>
  <c r="B425" i="15"/>
  <c r="B426" i="15"/>
  <c r="B427" i="15" s="1"/>
  <c r="B428" i="15"/>
  <c r="B429" i="15" s="1"/>
  <c r="B430" i="15"/>
  <c r="B431" i="15" s="1"/>
  <c r="B432" i="15"/>
  <c r="B433" i="15" s="1"/>
  <c r="B434" i="15"/>
  <c r="B435" i="15"/>
  <c r="B436" i="15"/>
  <c r="B437" i="15"/>
  <c r="B438" i="15"/>
  <c r="B439" i="15" s="1"/>
  <c r="B440" i="15" s="1"/>
  <c r="B441" i="15"/>
  <c r="B442" i="15" s="1"/>
  <c r="B443" i="15"/>
  <c r="B444" i="15" s="1"/>
  <c r="B445" i="15"/>
  <c r="B446" i="15" s="1"/>
  <c r="B447" i="15"/>
  <c r="B448" i="15" s="1"/>
  <c r="B449" i="15"/>
  <c r="B450" i="15" s="1"/>
  <c r="B451" i="15" s="1"/>
  <c r="B452" i="15" s="1"/>
  <c r="B453" i="15" s="1"/>
  <c r="B454" i="15"/>
  <c r="B455" i="15" s="1"/>
  <c r="B456" i="15"/>
  <c r="T215" i="15"/>
  <c r="A215" i="15" s="1"/>
  <c r="B215" i="15" s="1"/>
  <c r="T216" i="15"/>
  <c r="A216" i="15" s="1"/>
  <c r="B217" i="15" s="1"/>
  <c r="B218" i="15" s="1"/>
  <c r="B76" i="11"/>
  <c r="B82" i="11"/>
  <c r="B83" i="11"/>
  <c r="B84" i="11"/>
  <c r="B85" i="11"/>
  <c r="B86" i="11"/>
  <c r="B87" i="11"/>
  <c r="B88" i="11"/>
  <c r="B89" i="11"/>
  <c r="B90" i="11"/>
  <c r="B91" i="11"/>
  <c r="B94" i="11"/>
  <c r="B95" i="11"/>
  <c r="B96" i="11"/>
  <c r="B97" i="11"/>
  <c r="B98" i="11"/>
  <c r="B99" i="11"/>
  <c r="B100" i="11"/>
  <c r="B101" i="11"/>
  <c r="B102" i="11"/>
  <c r="B103" i="11"/>
  <c r="B106" i="11"/>
  <c r="B107" i="11"/>
  <c r="B108" i="11"/>
  <c r="B109" i="11"/>
  <c r="B110" i="11"/>
  <c r="B111" i="11" s="1"/>
  <c r="B112" i="11"/>
  <c r="B113" i="11" s="1"/>
  <c r="B114" i="11"/>
  <c r="B115" i="11"/>
  <c r="B118" i="11"/>
  <c r="B119" i="11"/>
  <c r="B120" i="11"/>
  <c r="B121" i="11"/>
  <c r="B122" i="11"/>
  <c r="B123" i="11"/>
  <c r="B124" i="11"/>
  <c r="B125" i="11"/>
  <c r="B126" i="11"/>
  <c r="B127" i="11"/>
  <c r="B131" i="11"/>
  <c r="B132" i="11"/>
  <c r="B133" i="11"/>
  <c r="B134" i="11"/>
  <c r="B135" i="11"/>
  <c r="B136" i="11"/>
  <c r="B137" i="11"/>
  <c r="B138" i="11"/>
  <c r="B139" i="11"/>
  <c r="B143" i="11"/>
  <c r="B144" i="11"/>
  <c r="B145" i="11"/>
  <c r="B146" i="11" s="1"/>
  <c r="B147" i="11"/>
  <c r="B148" i="11"/>
  <c r="B149" i="11"/>
  <c r="B150" i="11"/>
  <c r="B151" i="11" s="1"/>
  <c r="B154" i="11"/>
  <c r="B155" i="11"/>
  <c r="B156" i="11" s="1"/>
  <c r="B157" i="11"/>
  <c r="B158" i="11"/>
  <c r="B159" i="11"/>
  <c r="B160" i="11"/>
  <c r="B161" i="11"/>
  <c r="B162" i="11"/>
  <c r="B163" i="11"/>
  <c r="B166" i="11"/>
  <c r="B167" i="11"/>
  <c r="B168" i="11"/>
  <c r="B169" i="11"/>
  <c r="B170" i="11" s="1"/>
  <c r="B171" i="11"/>
  <c r="B172" i="11"/>
  <c r="B173" i="11"/>
  <c r="B174" i="11"/>
  <c r="B175" i="11"/>
  <c r="B179" i="11"/>
  <c r="B180" i="11"/>
  <c r="B181" i="11" s="1"/>
  <c r="B182" i="11"/>
  <c r="B183" i="11" s="1"/>
  <c r="B184" i="11"/>
  <c r="B185" i="11"/>
  <c r="T77" i="11"/>
  <c r="A77" i="11" s="1"/>
  <c r="T78" i="11"/>
  <c r="A78" i="11" s="1"/>
  <c r="B79" i="11" s="1"/>
  <c r="B410" i="14"/>
  <c r="B411" i="14" s="1"/>
  <c r="B412" i="14" s="1"/>
  <c r="B413" i="14" s="1"/>
  <c r="B414" i="14" s="1"/>
  <c r="B415" i="14"/>
  <c r="B416" i="14" s="1"/>
  <c r="B417" i="14" s="1"/>
  <c r="B418" i="14" s="1"/>
  <c r="B419" i="14" s="1"/>
  <c r="B420" i="14" s="1"/>
  <c r="B421" i="14"/>
  <c r="B422" i="14" s="1"/>
  <c r="B423" i="14" s="1"/>
  <c r="B424" i="14" s="1"/>
  <c r="B425" i="14" s="1"/>
  <c r="B426" i="14" s="1"/>
  <c r="B427" i="14"/>
  <c r="B428" i="14" s="1"/>
  <c r="B429" i="14" s="1"/>
  <c r="B430" i="14" s="1"/>
  <c r="B431" i="14" s="1"/>
  <c r="B432" i="14" s="1"/>
  <c r="B433" i="14" s="1"/>
  <c r="B434" i="14"/>
  <c r="B435" i="14" s="1"/>
  <c r="B436" i="14" s="1"/>
  <c r="B437" i="14" s="1"/>
  <c r="B438" i="14" s="1"/>
  <c r="B439" i="14"/>
  <c r="B440" i="14" s="1"/>
  <c r="B441" i="14" s="1"/>
  <c r="B442" i="14" s="1"/>
  <c r="B443" i="14" s="1"/>
  <c r="B444" i="14"/>
  <c r="B445" i="14" s="1"/>
  <c r="B446" i="14" s="1"/>
  <c r="B447" i="14" s="1"/>
  <c r="B448" i="14" s="1"/>
  <c r="B449" i="14" s="1"/>
  <c r="B450" i="14"/>
  <c r="B451" i="14" s="1"/>
  <c r="B452" i="14" s="1"/>
  <c r="B453" i="14" s="1"/>
  <c r="B454" i="14" s="1"/>
  <c r="B455" i="14" s="1"/>
  <c r="B456" i="14" s="1"/>
  <c r="B457" i="14" s="1"/>
  <c r="B458" i="14"/>
  <c r="B459" i="14" s="1"/>
  <c r="B460" i="14" s="1"/>
  <c r="B461" i="14" s="1"/>
  <c r="B462" i="14" s="1"/>
  <c r="B463" i="14"/>
  <c r="B464" i="14" s="1"/>
  <c r="B465" i="14" s="1"/>
  <c r="B466" i="14" s="1"/>
  <c r="B467" i="14" s="1"/>
  <c r="B468" i="14"/>
  <c r="B469" i="14" s="1"/>
  <c r="B470" i="14" s="1"/>
  <c r="B471" i="14" s="1"/>
  <c r="B472" i="14" s="1"/>
  <c r="B473" i="14"/>
  <c r="B474" i="14" s="1"/>
  <c r="B475" i="14" s="1"/>
  <c r="B476" i="14" s="1"/>
  <c r="B477" i="14" s="1"/>
  <c r="B478" i="14" s="1"/>
  <c r="B479" i="14" s="1"/>
  <c r="B480" i="14"/>
  <c r="B481" i="14"/>
  <c r="B482" i="14" s="1"/>
  <c r="B483" i="14" s="1"/>
  <c r="B484" i="14" s="1"/>
  <c r="B485" i="14" s="1"/>
  <c r="B486" i="14"/>
  <c r="B487" i="14" s="1"/>
  <c r="B488" i="14" s="1"/>
  <c r="B489" i="14" s="1"/>
  <c r="B490" i="14" s="1"/>
  <c r="B491" i="14"/>
  <c r="B492" i="14" s="1"/>
  <c r="B493" i="14" s="1"/>
  <c r="B494" i="14" s="1"/>
  <c r="B495" i="14" s="1"/>
  <c r="B496" i="14"/>
  <c r="B497" i="14" s="1"/>
  <c r="B498" i="14" s="1"/>
  <c r="B499" i="14" s="1"/>
  <c r="B500" i="14" s="1"/>
  <c r="B501" i="14"/>
  <c r="B502" i="14" s="1"/>
  <c r="B503" i="14" s="1"/>
  <c r="B504" i="14" s="1"/>
  <c r="B505" i="14" s="1"/>
  <c r="B506" i="14"/>
  <c r="B507" i="14" s="1"/>
  <c r="B508" i="14" s="1"/>
  <c r="B509" i="14" s="1"/>
  <c r="B510" i="14" s="1"/>
  <c r="B511" i="14"/>
  <c r="B512" i="14" s="1"/>
  <c r="B513" i="14" s="1"/>
  <c r="B514" i="14" s="1"/>
  <c r="B515" i="14" s="1"/>
  <c r="B516" i="14"/>
  <c r="B517" i="14" s="1"/>
  <c r="B518" i="14" s="1"/>
  <c r="B519" i="14" s="1"/>
  <c r="B520" i="14" s="1"/>
  <c r="B521" i="14"/>
  <c r="B522" i="14"/>
  <c r="B523" i="14" s="1"/>
  <c r="B524" i="14" s="1"/>
  <c r="B525" i="14" s="1"/>
  <c r="B526" i="14" s="1"/>
  <c r="B527" i="14" s="1"/>
  <c r="B528" i="14" s="1"/>
  <c r="B529" i="14"/>
  <c r="B530" i="14" s="1"/>
  <c r="B531" i="14" s="1"/>
  <c r="B532" i="14" s="1"/>
  <c r="B533" i="14" s="1"/>
  <c r="B534" i="14"/>
  <c r="B535" i="14" s="1"/>
  <c r="B536" i="14" s="1"/>
  <c r="B537" i="14" s="1"/>
  <c r="B538" i="14" s="1"/>
  <c r="B539" i="14" s="1"/>
  <c r="B540" i="14"/>
  <c r="B541" i="14" s="1"/>
  <c r="B542" i="14" s="1"/>
  <c r="B543" i="14" s="1"/>
  <c r="B544" i="14" s="1"/>
  <c r="B545" i="14"/>
  <c r="B546" i="14" s="1"/>
  <c r="B547" i="14" s="1"/>
  <c r="B548" i="14" s="1"/>
  <c r="B549" i="14" s="1"/>
  <c r="B550" i="14" s="1"/>
  <c r="B551" i="14" s="1"/>
  <c r="B552" i="14"/>
  <c r="B553" i="14" s="1"/>
  <c r="B554" i="14" s="1"/>
  <c r="B555" i="14" s="1"/>
  <c r="B556" i="14" s="1"/>
  <c r="B557" i="14"/>
  <c r="B558" i="14" s="1"/>
  <c r="B559" i="14" s="1"/>
  <c r="B560" i="14" s="1"/>
  <c r="B561" i="14" s="1"/>
  <c r="B562" i="14"/>
  <c r="B563" i="14" s="1"/>
  <c r="B564" i="14" s="1"/>
  <c r="B565" i="14" s="1"/>
  <c r="B566" i="14" s="1"/>
  <c r="B567" i="14"/>
  <c r="B568" i="14" s="1"/>
  <c r="B569" i="14" s="1"/>
  <c r="B570" i="14" s="1"/>
  <c r="B571" i="14" s="1"/>
  <c r="B572" i="14"/>
  <c r="B573" i="14" s="1"/>
  <c r="B574" i="14" s="1"/>
  <c r="B575" i="14" s="1"/>
  <c r="B576" i="14" s="1"/>
  <c r="B577" i="14"/>
  <c r="B578" i="14" s="1"/>
  <c r="B579" i="14" s="1"/>
  <c r="B580" i="14" s="1"/>
  <c r="B581" i="14" s="1"/>
  <c r="B582" i="14" s="1"/>
  <c r="B583" i="14"/>
  <c r="B584" i="14" s="1"/>
  <c r="B585" i="14" s="1"/>
  <c r="B586" i="14" s="1"/>
  <c r="B587" i="14" s="1"/>
  <c r="B588" i="14" s="1"/>
  <c r="B589" i="14" s="1"/>
  <c r="B590" i="14"/>
  <c r="B591" i="14" s="1"/>
  <c r="B592" i="14" s="1"/>
  <c r="B593" i="14" s="1"/>
  <c r="B594" i="14" s="1"/>
  <c r="B595" i="14" s="1"/>
  <c r="B596" i="14"/>
  <c r="B597" i="14" s="1"/>
  <c r="B598" i="14" s="1"/>
  <c r="B599" i="14" s="1"/>
  <c r="B600" i="14" s="1"/>
  <c r="B601" i="14"/>
  <c r="B602" i="14" s="1"/>
  <c r="B603" i="14" s="1"/>
  <c r="B604" i="14" s="1"/>
  <c r="B605" i="14" s="1"/>
  <c r="B606" i="14"/>
  <c r="B607" i="14" s="1"/>
  <c r="B608" i="14" s="1"/>
  <c r="B609" i="14" s="1"/>
  <c r="B610" i="14" s="1"/>
  <c r="B611" i="14"/>
  <c r="B612" i="14" s="1"/>
  <c r="B613" i="14" s="1"/>
  <c r="B614" i="14" s="1"/>
  <c r="B615" i="14" s="1"/>
  <c r="B616" i="14"/>
  <c r="B617" i="14" s="1"/>
  <c r="B618" i="14" s="1"/>
  <c r="B619" i="14" s="1"/>
  <c r="B620" i="14" s="1"/>
  <c r="B621" i="14"/>
  <c r="B622" i="14" s="1"/>
  <c r="B623" i="14" s="1"/>
  <c r="B624" i="14" s="1"/>
  <c r="B625" i="14" s="1"/>
  <c r="B626" i="14" s="1"/>
  <c r="B627" i="14" s="1"/>
  <c r="B628" i="14" s="1"/>
  <c r="B629" i="14"/>
  <c r="B630" i="14" s="1"/>
  <c r="B631" i="14" s="1"/>
  <c r="B632" i="14" s="1"/>
  <c r="B633" i="14" s="1"/>
  <c r="B634" i="14" s="1"/>
  <c r="B635" i="14"/>
  <c r="B636" i="14" s="1"/>
  <c r="B637" i="14" s="1"/>
  <c r="B638" i="14" s="1"/>
  <c r="B639" i="14" s="1"/>
  <c r="B640" i="14"/>
  <c r="B641" i="14" s="1"/>
  <c r="B642" i="14" s="1"/>
  <c r="B643" i="14" s="1"/>
  <c r="B644" i="14" s="1"/>
  <c r="B645" i="14"/>
  <c r="B646" i="14" s="1"/>
  <c r="B647" i="14" s="1"/>
  <c r="B648" i="14" s="1"/>
  <c r="B649" i="14" s="1"/>
  <c r="B650" i="14"/>
  <c r="B651" i="14" s="1"/>
  <c r="B652" i="14" s="1"/>
  <c r="B653" i="14" s="1"/>
  <c r="B654" i="14" s="1"/>
  <c r="B655" i="14" s="1"/>
  <c r="B656" i="14" s="1"/>
  <c r="B657" i="14"/>
  <c r="B658" i="14" s="1"/>
  <c r="B659" i="14" s="1"/>
  <c r="B660" i="14" s="1"/>
  <c r="B661" i="14" s="1"/>
  <c r="B662" i="14"/>
  <c r="B663" i="14" s="1"/>
  <c r="B664" i="14" s="1"/>
  <c r="B665" i="14" s="1"/>
  <c r="B666" i="14" s="1"/>
  <c r="B667" i="14" s="1"/>
  <c r="B668" i="14"/>
  <c r="B669" i="14" s="1"/>
  <c r="B670" i="14" s="1"/>
  <c r="B671" i="14" s="1"/>
  <c r="B672" i="14" s="1"/>
  <c r="B673" i="14"/>
  <c r="B674" i="14" s="1"/>
  <c r="B675" i="14" s="1"/>
  <c r="B676" i="14" s="1"/>
  <c r="B677" i="14" s="1"/>
  <c r="B678" i="14"/>
  <c r="B679" i="14" s="1"/>
  <c r="B680" i="14" s="1"/>
  <c r="B681" i="14" s="1"/>
  <c r="B682" i="14" s="1"/>
  <c r="B683" i="14"/>
  <c r="B684" i="14" s="1"/>
  <c r="B685" i="14" s="1"/>
  <c r="B686" i="14" s="1"/>
  <c r="B687" i="14" s="1"/>
  <c r="B688" i="14"/>
  <c r="B689" i="14" s="1"/>
  <c r="B690" i="14" s="1"/>
  <c r="B691" i="14" s="1"/>
  <c r="B692" i="14" s="1"/>
  <c r="B693" i="14"/>
  <c r="B694" i="14" s="1"/>
  <c r="B695" i="14" s="1"/>
  <c r="B696" i="14" s="1"/>
  <c r="B697" i="14" s="1"/>
  <c r="B698" i="14"/>
  <c r="B699" i="14" s="1"/>
  <c r="B700" i="14" s="1"/>
  <c r="B701" i="14" s="1"/>
  <c r="B702" i="14" s="1"/>
  <c r="B703" i="14"/>
  <c r="B704" i="14" s="1"/>
  <c r="B705" i="14" s="1"/>
  <c r="B706" i="14" s="1"/>
  <c r="B707" i="14" s="1"/>
  <c r="B708" i="14"/>
  <c r="B709" i="14" s="1"/>
  <c r="B710" i="14" s="1"/>
  <c r="B711" i="14" s="1"/>
  <c r="B712" i="14" s="1"/>
  <c r="B713" i="14"/>
  <c r="B714" i="14" s="1"/>
  <c r="B715" i="14" s="1"/>
  <c r="B716" i="14" s="1"/>
  <c r="B717" i="14" s="1"/>
  <c r="B718" i="14"/>
  <c r="B719" i="14" s="1"/>
  <c r="B720" i="14" s="1"/>
  <c r="B721" i="14" s="1"/>
  <c r="B722" i="14" s="1"/>
  <c r="B723" i="14" s="1"/>
  <c r="B724" i="14"/>
  <c r="B725" i="14" s="1"/>
  <c r="B726" i="14" s="1"/>
  <c r="B727" i="14" s="1"/>
  <c r="B728" i="14" s="1"/>
  <c r="B729" i="14"/>
  <c r="B730" i="14" s="1"/>
  <c r="B731" i="14" s="1"/>
  <c r="B732" i="14" s="1"/>
  <c r="B733" i="14" s="1"/>
  <c r="B734" i="14"/>
  <c r="B735" i="14" s="1"/>
  <c r="B736" i="14" s="1"/>
  <c r="B737" i="14" s="1"/>
  <c r="B738" i="14" s="1"/>
  <c r="B739" i="14" s="1"/>
  <c r="B740" i="14" s="1"/>
  <c r="B741" i="14" s="1"/>
  <c r="B742" i="14"/>
  <c r="B743" i="14" s="1"/>
  <c r="B744" i="14" s="1"/>
  <c r="B745" i="14" s="1"/>
  <c r="B746" i="14" s="1"/>
  <c r="B747" i="14" s="1"/>
  <c r="B748" i="14"/>
  <c r="B749" i="14" s="1"/>
  <c r="B750" i="14" s="1"/>
  <c r="B751" i="14" s="1"/>
  <c r="B752" i="14" s="1"/>
  <c r="B753" i="14" s="1"/>
  <c r="B754" i="14" s="1"/>
  <c r="B755" i="14"/>
  <c r="B756" i="14" s="1"/>
  <c r="B757" i="14" s="1"/>
  <c r="B758" i="14" s="1"/>
  <c r="B759" i="14" s="1"/>
  <c r="B760" i="14"/>
  <c r="B761" i="14" s="1"/>
  <c r="B762" i="14" s="1"/>
  <c r="B763" i="14" s="1"/>
  <c r="B764" i="14" s="1"/>
  <c r="B765" i="14"/>
  <c r="B766" i="14" s="1"/>
  <c r="B767" i="14" s="1"/>
  <c r="B768" i="14" s="1"/>
  <c r="B769" i="14" s="1"/>
  <c r="B770" i="14" s="1"/>
  <c r="B771" i="14"/>
  <c r="B772" i="14" s="1"/>
  <c r="B773" i="14" s="1"/>
  <c r="B774" i="14" s="1"/>
  <c r="B775" i="14" s="1"/>
  <c r="B776" i="14" s="1"/>
  <c r="B777" i="14" s="1"/>
  <c r="B778" i="14"/>
  <c r="B779" i="14" s="1"/>
  <c r="B780" i="14" s="1"/>
  <c r="B781" i="14" s="1"/>
  <c r="B782" i="14" s="1"/>
  <c r="B783" i="14"/>
  <c r="B784" i="14" s="1"/>
  <c r="B785" i="14" s="1"/>
  <c r="B786" i="14" s="1"/>
  <c r="B787" i="14" s="1"/>
  <c r="B788" i="14" s="1"/>
  <c r="B789" i="14" s="1"/>
  <c r="B790" i="14" s="1"/>
  <c r="B791" i="14"/>
  <c r="B792" i="14" s="1"/>
  <c r="B793" i="14" s="1"/>
  <c r="B794" i="14" s="1"/>
  <c r="B795" i="14" s="1"/>
  <c r="B796" i="14"/>
  <c r="B797" i="14" s="1"/>
  <c r="B798" i="14" s="1"/>
  <c r="B799" i="14" s="1"/>
  <c r="B800" i="14" s="1"/>
  <c r="B801" i="14" s="1"/>
  <c r="B802" i="14"/>
  <c r="B803" i="14" s="1"/>
  <c r="B804" i="14" s="1"/>
  <c r="B805" i="14" s="1"/>
  <c r="B806" i="14" s="1"/>
  <c r="B807" i="14"/>
  <c r="B808" i="14" s="1"/>
  <c r="B809" i="14" s="1"/>
  <c r="B810" i="14" s="1"/>
  <c r="B811" i="14" s="1"/>
  <c r="B812" i="14"/>
  <c r="B813" i="14"/>
  <c r="B814" i="14" s="1"/>
  <c r="B815" i="14" s="1"/>
  <c r="B816" i="14" s="1"/>
  <c r="B817" i="14"/>
  <c r="B818" i="14" s="1"/>
  <c r="B819" i="14" s="1"/>
  <c r="B820" i="14" s="1"/>
  <c r="B821" i="14" s="1"/>
  <c r="B822" i="14" s="1"/>
  <c r="B823" i="14"/>
  <c r="B824" i="14" s="1"/>
  <c r="B825" i="14" s="1"/>
  <c r="B826" i="14" s="1"/>
  <c r="B827" i="14" s="1"/>
  <c r="B828" i="14" s="1"/>
  <c r="B829" i="14" s="1"/>
  <c r="B830" i="14"/>
  <c r="B831" i="14" s="1"/>
  <c r="B832" i="14" s="1"/>
  <c r="B833" i="14" s="1"/>
  <c r="B834" i="14" s="1"/>
  <c r="B835" i="14"/>
  <c r="B836" i="14" s="1"/>
  <c r="B837" i="14" s="1"/>
  <c r="B838" i="14" s="1"/>
  <c r="B839" i="14" s="1"/>
  <c r="B840" i="14" s="1"/>
  <c r="B841" i="14" s="1"/>
  <c r="B842" i="14" s="1"/>
  <c r="B843" i="14"/>
  <c r="B844" i="14"/>
  <c r="B845" i="14" s="1"/>
  <c r="B846" i="14" s="1"/>
  <c r="B847" i="14" s="1"/>
  <c r="B848" i="14"/>
  <c r="B849" i="14" s="1"/>
  <c r="B850" i="14" s="1"/>
  <c r="B851" i="14" s="1"/>
  <c r="B852" i="14" s="1"/>
  <c r="B853" i="14"/>
  <c r="B854" i="14" s="1"/>
  <c r="B855" i="14" s="1"/>
  <c r="B856" i="14" s="1"/>
  <c r="B857" i="14" s="1"/>
  <c r="B858" i="14" s="1"/>
  <c r="B859" i="14"/>
  <c r="B860" i="14" s="1"/>
  <c r="B861" i="14" s="1"/>
  <c r="B862" i="14" s="1"/>
  <c r="B863" i="14" s="1"/>
  <c r="B864" i="14" s="1"/>
  <c r="B865" i="14"/>
  <c r="B866" i="14" s="1"/>
  <c r="B867" i="14" s="1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 s="1"/>
  <c r="B879" i="14" s="1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 s="1"/>
  <c r="B892" i="14" s="1"/>
  <c r="B893" i="14" s="1"/>
  <c r="B894" i="14"/>
  <c r="B895" i="14" s="1"/>
  <c r="B896" i="14" s="1"/>
  <c r="B897" i="14" s="1"/>
  <c r="B898" i="14" s="1"/>
  <c r="B899" i="14" s="1"/>
  <c r="B900" i="14" s="1"/>
  <c r="B901" i="14" s="1"/>
  <c r="B902" i="14"/>
  <c r="B903" i="14" s="1"/>
  <c r="B904" i="14" s="1"/>
  <c r="B905" i="14" s="1"/>
  <c r="B906" i="14" s="1"/>
  <c r="B907" i="14" s="1"/>
  <c r="B908" i="14"/>
  <c r="B909" i="14"/>
  <c r="B910" i="14" s="1"/>
  <c r="B911" i="14" s="1"/>
  <c r="B912" i="14" s="1"/>
  <c r="B913" i="14" s="1"/>
  <c r="B914" i="14"/>
  <c r="B915" i="14" s="1"/>
  <c r="B916" i="14" s="1"/>
  <c r="B917" i="14" s="1"/>
  <c r="B918" i="14" s="1"/>
  <c r="B919" i="14"/>
  <c r="B920" i="14" s="1"/>
  <c r="B921" i="14" s="1"/>
  <c r="B922" i="14" s="1"/>
  <c r="B923" i="14" s="1"/>
  <c r="B924" i="14"/>
  <c r="B925" i="14" s="1"/>
  <c r="B926" i="14" s="1"/>
  <c r="B927" i="14" s="1"/>
  <c r="B928" i="14" s="1"/>
  <c r="B929" i="14" s="1"/>
  <c r="B930" i="14"/>
  <c r="B931" i="14" s="1"/>
  <c r="B932" i="14" s="1"/>
  <c r="B933" i="14" s="1"/>
  <c r="B934" i="14" s="1"/>
  <c r="B935" i="14"/>
  <c r="B936" i="14" s="1"/>
  <c r="B937" i="14" s="1"/>
  <c r="B938" i="14" s="1"/>
  <c r="B939" i="14" s="1"/>
  <c r="B940" i="14"/>
  <c r="B941" i="14" s="1"/>
  <c r="B942" i="14" s="1"/>
  <c r="B943" i="14" s="1"/>
  <c r="B944" i="14" s="1"/>
  <c r="B945" i="14"/>
  <c r="B946" i="14" s="1"/>
  <c r="B947" i="14" s="1"/>
  <c r="B948" i="14" s="1"/>
  <c r="B949" i="14" s="1"/>
  <c r="B950" i="14" s="1"/>
  <c r="B951" i="14" s="1"/>
  <c r="B952" i="14" s="1"/>
  <c r="T398" i="14"/>
  <c r="A398" i="14" s="1"/>
  <c r="T399" i="14"/>
  <c r="A399" i="14" s="1"/>
  <c r="T400" i="14"/>
  <c r="A400" i="14" s="1"/>
  <c r="T401" i="14"/>
  <c r="A401" i="14" s="1"/>
  <c r="T402" i="14"/>
  <c r="A402" i="14" s="1"/>
  <c r="T403" i="14"/>
  <c r="A403" i="14" s="1"/>
  <c r="T404" i="14"/>
  <c r="A404" i="14" s="1"/>
  <c r="B405" i="14" s="1"/>
  <c r="B406" i="14" s="1"/>
  <c r="B407" i="14" s="1"/>
  <c r="B408" i="14" s="1"/>
  <c r="B409" i="14" s="1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W2" i="2"/>
  <c r="V2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T114" i="18"/>
  <c r="T115" i="18"/>
  <c r="T116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2" i="18"/>
  <c r="T598" i="17"/>
  <c r="T599" i="17"/>
  <c r="T600" i="17"/>
  <c r="T621" i="16"/>
  <c r="T622" i="16"/>
  <c r="T623" i="16"/>
  <c r="T624" i="16"/>
  <c r="T625" i="16"/>
  <c r="T626" i="16"/>
  <c r="T627" i="16"/>
  <c r="T438" i="15"/>
  <c r="T439" i="15"/>
  <c r="T440" i="15"/>
  <c r="T908" i="14"/>
  <c r="T909" i="14"/>
  <c r="T910" i="14"/>
  <c r="T911" i="14"/>
  <c r="T912" i="14"/>
  <c r="T913" i="14"/>
  <c r="T176" i="11"/>
  <c r="A159" i="2"/>
  <c r="T189" i="18"/>
  <c r="T190" i="18"/>
  <c r="T440" i="17"/>
  <c r="T441" i="17"/>
  <c r="T442" i="17"/>
  <c r="T461" i="16"/>
  <c r="T462" i="16"/>
  <c r="T463" i="16"/>
  <c r="T464" i="16"/>
  <c r="T465" i="16"/>
  <c r="T466" i="16"/>
  <c r="T467" i="16"/>
  <c r="T335" i="15"/>
  <c r="T336" i="15"/>
  <c r="T678" i="14"/>
  <c r="T679" i="14"/>
  <c r="T680" i="14"/>
  <c r="T681" i="14"/>
  <c r="T682" i="14"/>
  <c r="T131" i="11"/>
  <c r="A119" i="2"/>
  <c r="X119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15" i="18"/>
  <c r="T216" i="18"/>
  <c r="T511" i="17"/>
  <c r="T512" i="17"/>
  <c r="T513" i="17"/>
  <c r="T514" i="17"/>
  <c r="T521" i="16"/>
  <c r="T522" i="16"/>
  <c r="T523" i="16"/>
  <c r="T385" i="15"/>
  <c r="T386" i="15"/>
  <c r="T771" i="14"/>
  <c r="T772" i="14"/>
  <c r="T773" i="14"/>
  <c r="T774" i="14"/>
  <c r="T775" i="14"/>
  <c r="T776" i="14"/>
  <c r="T777" i="14"/>
  <c r="T150" i="11"/>
  <c r="T151" i="11"/>
  <c r="A136" i="2"/>
  <c r="X136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27" i="18"/>
  <c r="T228" i="18"/>
  <c r="T537" i="17"/>
  <c r="T538" i="17"/>
  <c r="T539" i="17"/>
  <c r="T554" i="16"/>
  <c r="T555" i="16"/>
  <c r="T556" i="16"/>
  <c r="T557" i="16"/>
  <c r="T558" i="16"/>
  <c r="T559" i="16"/>
  <c r="T560" i="16"/>
  <c r="T561" i="16"/>
  <c r="T562" i="16"/>
  <c r="T398" i="15"/>
  <c r="T399" i="15"/>
  <c r="T812" i="14"/>
  <c r="T813" i="14"/>
  <c r="T814" i="14"/>
  <c r="T815" i="14"/>
  <c r="T816" i="14"/>
  <c r="T159" i="11"/>
  <c r="A143" i="2"/>
  <c r="T244" i="18"/>
  <c r="T245" i="18"/>
  <c r="T585" i="17"/>
  <c r="T586" i="17"/>
  <c r="T587" i="17"/>
  <c r="T588" i="17"/>
  <c r="T589" i="17"/>
  <c r="T590" i="17"/>
  <c r="T604" i="16"/>
  <c r="T605" i="16"/>
  <c r="T606" i="16"/>
  <c r="T430" i="15"/>
  <c r="T431" i="15"/>
  <c r="T883" i="14"/>
  <c r="T884" i="14"/>
  <c r="T885" i="14"/>
  <c r="T886" i="14"/>
  <c r="T887" i="14"/>
  <c r="T888" i="14"/>
  <c r="T172" i="11"/>
  <c r="A155" i="2"/>
  <c r="T111" i="18"/>
  <c r="T112" i="18"/>
  <c r="T113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7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3" i="18"/>
  <c r="T134" i="18"/>
  <c r="T135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8" i="2"/>
  <c r="A139" i="2"/>
  <c r="A140" i="2"/>
  <c r="A141" i="2"/>
  <c r="A142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60" i="2"/>
  <c r="A161" i="2"/>
  <c r="A162" i="2"/>
  <c r="A163" i="2"/>
  <c r="A164" i="2"/>
  <c r="A165" i="2"/>
  <c r="A166" i="2"/>
  <c r="A2" i="2"/>
  <c r="T195" i="18"/>
  <c r="T194" i="18"/>
  <c r="T455" i="17"/>
  <c r="T456" i="17"/>
  <c r="T457" i="17"/>
  <c r="T458" i="17"/>
  <c r="T459" i="17"/>
  <c r="T460" i="17"/>
  <c r="T461" i="17"/>
  <c r="T462" i="17"/>
  <c r="T475" i="16"/>
  <c r="T476" i="16"/>
  <c r="T341" i="15"/>
  <c r="T342" i="15"/>
  <c r="T693" i="14"/>
  <c r="T694" i="14"/>
  <c r="T695" i="14"/>
  <c r="T696" i="14"/>
  <c r="T697" i="14"/>
  <c r="T134" i="11"/>
  <c r="X122" i="2"/>
  <c r="T241" i="18"/>
  <c r="T242" i="18"/>
  <c r="T576" i="17"/>
  <c r="T577" i="17"/>
  <c r="T578" i="17"/>
  <c r="T594" i="16"/>
  <c r="T595" i="16"/>
  <c r="T596" i="16"/>
  <c r="T597" i="16"/>
  <c r="T598" i="16"/>
  <c r="T599" i="16"/>
  <c r="T600" i="16"/>
  <c r="T426" i="15"/>
  <c r="T427" i="15"/>
  <c r="T871" i="14"/>
  <c r="T872" i="14"/>
  <c r="T873" i="14"/>
  <c r="T874" i="14"/>
  <c r="T875" i="14"/>
  <c r="T876" i="14"/>
  <c r="T169" i="11"/>
  <c r="T170" i="11"/>
  <c r="T208" i="18"/>
  <c r="T209" i="18"/>
  <c r="T493" i="17"/>
  <c r="T494" i="17"/>
  <c r="T495" i="17"/>
  <c r="T505" i="16"/>
  <c r="T506" i="16"/>
  <c r="T374" i="15"/>
  <c r="T375" i="15"/>
  <c r="T376" i="15"/>
  <c r="T377" i="15"/>
  <c r="T378" i="15"/>
  <c r="T748" i="14"/>
  <c r="T749" i="14"/>
  <c r="T750" i="14"/>
  <c r="T751" i="14"/>
  <c r="T752" i="14"/>
  <c r="T753" i="14"/>
  <c r="T754" i="14"/>
  <c r="T145" i="11"/>
  <c r="T146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2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52" i="14"/>
  <c r="T951" i="14"/>
  <c r="T950" i="14"/>
  <c r="T619" i="17"/>
  <c r="T620" i="17"/>
  <c r="T621" i="17"/>
  <c r="T937" i="14"/>
  <c r="T938" i="14"/>
  <c r="T939" i="14"/>
  <c r="T940" i="14"/>
  <c r="T941" i="14"/>
  <c r="T942" i="14"/>
  <c r="T260" i="18"/>
  <c r="T612" i="17"/>
  <c r="T613" i="17"/>
  <c r="T614" i="17"/>
  <c r="T615" i="17"/>
  <c r="T616" i="17"/>
  <c r="T931" i="14"/>
  <c r="T932" i="14"/>
  <c r="T933" i="14"/>
  <c r="T934" i="14"/>
  <c r="T935" i="14"/>
  <c r="T936" i="14"/>
  <c r="T943" i="14"/>
  <c r="T944" i="14"/>
  <c r="T945" i="14"/>
  <c r="T183" i="11"/>
  <c r="T638" i="16"/>
  <c r="T639" i="16"/>
  <c r="T640" i="16"/>
  <c r="T641" i="16"/>
  <c r="T642" i="16"/>
  <c r="T643" i="16"/>
  <c r="T447" i="15"/>
  <c r="T448" i="15"/>
  <c r="T449" i="15"/>
  <c r="T450" i="15"/>
  <c r="T451" i="15"/>
  <c r="T452" i="15"/>
  <c r="T453" i="15"/>
  <c r="T454" i="15"/>
  <c r="T181" i="11"/>
  <c r="T605" i="17"/>
  <c r="T606" i="17"/>
  <c r="T607" i="17"/>
  <c r="T608" i="17"/>
  <c r="T609" i="17"/>
  <c r="T610" i="17"/>
  <c r="T611" i="17"/>
  <c r="T631" i="16"/>
  <c r="T632" i="16"/>
  <c r="T633" i="16"/>
  <c r="T634" i="16"/>
  <c r="T635" i="16"/>
  <c r="T636" i="16"/>
  <c r="T637" i="16"/>
  <c r="T644" i="16"/>
  <c r="T645" i="16"/>
  <c r="T444" i="15"/>
  <c r="T445" i="15"/>
  <c r="T920" i="14"/>
  <c r="T921" i="14"/>
  <c r="T922" i="14"/>
  <c r="T923" i="14"/>
  <c r="T924" i="14"/>
  <c r="T925" i="14"/>
  <c r="T926" i="14"/>
  <c r="T927" i="14"/>
  <c r="T928" i="14"/>
  <c r="T929" i="14"/>
  <c r="T255" i="18"/>
  <c r="T256" i="18"/>
  <c r="T257" i="18"/>
  <c r="T258" i="18"/>
  <c r="T259" i="18"/>
  <c r="T261" i="18"/>
  <c r="T262" i="18"/>
  <c r="T263" i="18"/>
  <c r="T617" i="17"/>
  <c r="T618" i="17"/>
  <c r="T622" i="17"/>
  <c r="T623" i="17"/>
  <c r="T624" i="17"/>
  <c r="T630" i="16"/>
  <c r="T646" i="16"/>
  <c r="T647" i="16"/>
  <c r="T443" i="15"/>
  <c r="T446" i="15"/>
  <c r="T455" i="15"/>
  <c r="T456" i="15"/>
  <c r="T919" i="14"/>
  <c r="T930" i="14"/>
  <c r="T946" i="14"/>
  <c r="T947" i="14"/>
  <c r="T948" i="14"/>
  <c r="T949" i="14"/>
  <c r="T179" i="11"/>
  <c r="T180" i="11"/>
  <c r="T182" i="11"/>
  <c r="T184" i="11"/>
  <c r="T185" i="11"/>
  <c r="T186" i="11"/>
  <c r="T224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8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4" i="18"/>
  <c r="T373" i="17"/>
  <c r="T374" i="17"/>
  <c r="T375" i="17"/>
  <c r="T376" i="17"/>
  <c r="T377" i="17"/>
  <c r="T397" i="16"/>
  <c r="T398" i="16"/>
  <c r="T399" i="16"/>
  <c r="T286" i="15"/>
  <c r="T287" i="15"/>
  <c r="T572" i="14"/>
  <c r="T573" i="14"/>
  <c r="T574" i="14"/>
  <c r="T575" i="14"/>
  <c r="T576" i="14"/>
  <c r="T109" i="11"/>
  <c r="X100" i="2"/>
  <c r="T198" i="18"/>
  <c r="T199" i="18"/>
  <c r="T466" i="17"/>
  <c r="T467" i="17"/>
  <c r="T468" i="17"/>
  <c r="T482" i="16"/>
  <c r="T483" i="16"/>
  <c r="T484" i="16"/>
  <c r="T485" i="16"/>
  <c r="T486" i="16"/>
  <c r="T487" i="16"/>
  <c r="T488" i="16"/>
  <c r="T489" i="16"/>
  <c r="T345" i="15"/>
  <c r="T346" i="15"/>
  <c r="T703" i="14"/>
  <c r="T704" i="14"/>
  <c r="T705" i="14"/>
  <c r="T706" i="14"/>
  <c r="T707" i="14"/>
  <c r="T136" i="11"/>
  <c r="X124" i="2"/>
  <c r="T609" i="16"/>
  <c r="T610" i="16"/>
  <c r="T611" i="16"/>
  <c r="T612" i="16"/>
  <c r="T613" i="16"/>
  <c r="T614" i="16"/>
  <c r="T615" i="16"/>
  <c r="T581" i="17"/>
  <c r="T582" i="17"/>
  <c r="T583" i="17"/>
  <c r="T584" i="17"/>
  <c r="T591" i="17"/>
  <c r="T592" i="17"/>
  <c r="T593" i="17"/>
  <c r="T240" i="18"/>
  <c r="T239" i="18"/>
  <c r="T574" i="17"/>
  <c r="T575" i="17"/>
  <c r="T579" i="17"/>
  <c r="T425" i="15"/>
  <c r="T428" i="15"/>
  <c r="T429" i="15"/>
  <c r="T432" i="15"/>
  <c r="T433" i="15"/>
  <c r="T434" i="15"/>
  <c r="T435" i="15"/>
  <c r="T901" i="14"/>
  <c r="T900" i="14"/>
  <c r="T899" i="14"/>
  <c r="T898" i="14"/>
  <c r="T897" i="14"/>
  <c r="T896" i="14"/>
  <c r="T895" i="14"/>
  <c r="T894" i="14"/>
  <c r="T893" i="14"/>
  <c r="T892" i="14"/>
  <c r="T891" i="14"/>
  <c r="T890" i="14"/>
  <c r="T889" i="14"/>
  <c r="T882" i="14"/>
  <c r="T881" i="14"/>
  <c r="T880" i="14"/>
  <c r="T879" i="14"/>
  <c r="T878" i="14"/>
  <c r="T877" i="14"/>
  <c r="T870" i="14"/>
  <c r="T869" i="14"/>
  <c r="T238" i="18"/>
  <c r="T243" i="18"/>
  <c r="T246" i="18"/>
  <c r="T247" i="18"/>
  <c r="T569" i="17"/>
  <c r="T570" i="17"/>
  <c r="T571" i="17"/>
  <c r="T572" i="17"/>
  <c r="T573" i="17"/>
  <c r="T580" i="17"/>
  <c r="T854" i="14"/>
  <c r="T855" i="14"/>
  <c r="T856" i="14"/>
  <c r="T857" i="14"/>
  <c r="T858" i="14"/>
  <c r="T859" i="14"/>
  <c r="T860" i="14"/>
  <c r="T861" i="14"/>
  <c r="T862" i="14"/>
  <c r="T554" i="17"/>
  <c r="T555" i="17"/>
  <c r="T556" i="17"/>
  <c r="T557" i="17"/>
  <c r="T558" i="17"/>
  <c r="T559" i="17"/>
  <c r="T560" i="17"/>
  <c r="T583" i="16"/>
  <c r="T584" i="16"/>
  <c r="T585" i="16"/>
  <c r="T586" i="16"/>
  <c r="T587" i="16"/>
  <c r="T588" i="16"/>
  <c r="T589" i="16"/>
  <c r="T590" i="16"/>
  <c r="T591" i="16"/>
  <c r="T592" i="16"/>
  <c r="T593" i="16"/>
  <c r="T601" i="16"/>
  <c r="T602" i="16"/>
  <c r="T603" i="16"/>
  <c r="T607" i="16"/>
  <c r="T608" i="16"/>
  <c r="T226" i="18"/>
  <c r="T531" i="17"/>
  <c r="T532" i="17"/>
  <c r="T533" i="17"/>
  <c r="T534" i="17"/>
  <c r="T535" i="17"/>
  <c r="T536" i="17"/>
  <c r="T564" i="17"/>
  <c r="T565" i="17"/>
  <c r="T540" i="17"/>
  <c r="T541" i="17"/>
  <c r="T542" i="17"/>
  <c r="T543" i="17"/>
  <c r="T548" i="17"/>
  <c r="T549" i="17"/>
  <c r="T550" i="17"/>
  <c r="T551" i="17"/>
  <c r="T552" i="17"/>
  <c r="T553" i="17"/>
  <c r="T561" i="17"/>
  <c r="T562" i="17"/>
  <c r="T563" i="17"/>
  <c r="T545" i="16"/>
  <c r="T546" i="16"/>
  <c r="T547" i="16"/>
  <c r="T548" i="16"/>
  <c r="T549" i="16"/>
  <c r="T550" i="16"/>
  <c r="T551" i="16"/>
  <c r="T552" i="16"/>
  <c r="T553" i="16"/>
  <c r="T579" i="16"/>
  <c r="T563" i="16"/>
  <c r="T564" i="16"/>
  <c r="T565" i="16"/>
  <c r="T566" i="16"/>
  <c r="T580" i="16"/>
  <c r="T572" i="16"/>
  <c r="T573" i="16"/>
  <c r="T574" i="16"/>
  <c r="T575" i="16"/>
  <c r="T423" i="15"/>
  <c r="T424" i="15"/>
  <c r="T400" i="15"/>
  <c r="T401" i="15"/>
  <c r="T404" i="15"/>
  <c r="T405" i="15"/>
  <c r="T406" i="15"/>
  <c r="T407" i="15"/>
  <c r="T408" i="15"/>
  <c r="T840" i="14"/>
  <c r="T841" i="14"/>
  <c r="T842" i="14"/>
  <c r="T843" i="14"/>
  <c r="T817" i="14"/>
  <c r="T818" i="14"/>
  <c r="T819" i="14"/>
  <c r="T820" i="14"/>
  <c r="T821" i="14"/>
  <c r="T822" i="14"/>
  <c r="T830" i="14"/>
  <c r="T831" i="14"/>
  <c r="T832" i="14"/>
  <c r="T833" i="14"/>
  <c r="T834" i="14"/>
  <c r="T835" i="14"/>
  <c r="T836" i="14"/>
  <c r="T837" i="14"/>
  <c r="T844" i="14"/>
  <c r="T853" i="14"/>
  <c r="T863" i="14"/>
  <c r="T157" i="11"/>
  <c r="T158" i="11"/>
  <c r="T160" i="11"/>
  <c r="T161" i="11"/>
  <c r="T162" i="11"/>
  <c r="T163" i="11"/>
  <c r="T164" i="11"/>
  <c r="T165" i="11"/>
  <c r="T166" i="11"/>
  <c r="T167" i="11"/>
  <c r="T168" i="11"/>
  <c r="T171" i="11"/>
  <c r="T69" i="14"/>
  <c r="T77" i="14"/>
  <c r="T823" i="14"/>
  <c r="T824" i="14"/>
  <c r="T825" i="14"/>
  <c r="T826" i="14"/>
  <c r="T827" i="14"/>
  <c r="T828" i="14"/>
  <c r="T829" i="14"/>
  <c r="T902" i="14"/>
  <c r="T903" i="14"/>
  <c r="T904" i="14"/>
  <c r="T905" i="14"/>
  <c r="T906" i="14"/>
  <c r="T254" i="18"/>
  <c r="T604" i="17"/>
  <c r="T178" i="11"/>
  <c r="T251" i="18"/>
  <c r="T596" i="17"/>
  <c r="T597" i="17"/>
  <c r="T601" i="17"/>
  <c r="T602" i="17"/>
  <c r="T617" i="16"/>
  <c r="T618" i="16"/>
  <c r="T619" i="16"/>
  <c r="T620" i="16"/>
  <c r="T628" i="16"/>
  <c r="T629" i="16"/>
  <c r="T441" i="15"/>
  <c r="T442" i="15"/>
  <c r="T810" i="14"/>
  <c r="T811" i="14"/>
  <c r="T838" i="14"/>
  <c r="T839" i="14"/>
  <c r="T864" i="14"/>
  <c r="T865" i="14"/>
  <c r="T866" i="14"/>
  <c r="T867" i="14"/>
  <c r="T868" i="14"/>
  <c r="T907" i="14"/>
  <c r="T914" i="14"/>
  <c r="T915" i="14"/>
  <c r="T916" i="14"/>
  <c r="T917" i="14"/>
  <c r="T918" i="14"/>
  <c r="T845" i="14"/>
  <c r="T846" i="14"/>
  <c r="T847" i="14"/>
  <c r="T250" i="18"/>
  <c r="T253" i="18"/>
  <c r="T603" i="17"/>
  <c r="T437" i="15"/>
  <c r="T848" i="14"/>
  <c r="T849" i="14"/>
  <c r="T175" i="11"/>
  <c r="T177" i="11"/>
  <c r="T214" i="18"/>
  <c r="T212" i="18"/>
  <c r="T381" i="15"/>
  <c r="T382" i="15"/>
  <c r="T383" i="15"/>
  <c r="T384" i="15"/>
  <c r="T387" i="15"/>
  <c r="T388" i="15"/>
  <c r="T389" i="15"/>
  <c r="T390" i="15"/>
  <c r="T391" i="15"/>
  <c r="T392" i="15"/>
  <c r="T393" i="15"/>
  <c r="T394" i="15"/>
  <c r="T395" i="15"/>
  <c r="T396" i="15"/>
  <c r="T397" i="15"/>
  <c r="T412" i="15"/>
  <c r="T413" i="15"/>
  <c r="T414" i="15"/>
  <c r="T415" i="15"/>
  <c r="T416" i="15"/>
  <c r="T417" i="15"/>
  <c r="T418" i="15"/>
  <c r="T419" i="15"/>
  <c r="T420" i="15"/>
  <c r="T421" i="15"/>
  <c r="T422" i="15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8" i="14"/>
  <c r="T779" i="14"/>
  <c r="T780" i="14"/>
  <c r="T781" i="14"/>
  <c r="T782" i="14"/>
  <c r="T783" i="14"/>
  <c r="T784" i="14"/>
  <c r="T785" i="14"/>
  <c r="T787" i="14"/>
  <c r="T788" i="14"/>
  <c r="T789" i="14"/>
  <c r="T790" i="14"/>
  <c r="T786" i="14"/>
  <c r="T491" i="17"/>
  <c r="T492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210" i="18"/>
  <c r="T211" i="18"/>
  <c r="T213" i="18"/>
  <c r="T217" i="18"/>
  <c r="T218" i="18"/>
  <c r="T219" i="18"/>
  <c r="T220" i="18"/>
  <c r="T221" i="18"/>
  <c r="T222" i="18"/>
  <c r="T223" i="18"/>
  <c r="T225" i="18"/>
  <c r="T229" i="18"/>
  <c r="T231" i="18"/>
  <c r="T232" i="18"/>
  <c r="T144" i="11"/>
  <c r="T147" i="11"/>
  <c r="T148" i="11"/>
  <c r="T149" i="11"/>
  <c r="T152" i="11"/>
  <c r="T153" i="11"/>
  <c r="T154" i="11"/>
  <c r="T155" i="11"/>
  <c r="T156" i="11"/>
  <c r="T173" i="11"/>
  <c r="T202" i="18"/>
  <c r="T197" i="18"/>
  <c r="T192" i="18"/>
  <c r="T188" i="18"/>
  <c r="T130" i="11"/>
  <c r="T671" i="14"/>
  <c r="T672" i="14"/>
  <c r="T673" i="14"/>
  <c r="T674" i="14"/>
  <c r="T675" i="14"/>
  <c r="T676" i="14"/>
  <c r="T677" i="14"/>
  <c r="T683" i="14"/>
  <c r="T684" i="14"/>
  <c r="T685" i="14"/>
  <c r="T686" i="14"/>
  <c r="T687" i="14"/>
  <c r="T688" i="14"/>
  <c r="T689" i="14"/>
  <c r="T690" i="14"/>
  <c r="T691" i="14"/>
  <c r="T692" i="14"/>
  <c r="T698" i="14"/>
  <c r="T699" i="14"/>
  <c r="T700" i="14"/>
  <c r="T701" i="14"/>
  <c r="T702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187" i="18"/>
  <c r="T191" i="18"/>
  <c r="T193" i="18"/>
  <c r="T196" i="18"/>
  <c r="T200" i="18"/>
  <c r="T201" i="18"/>
  <c r="T203" i="18"/>
  <c r="T204" i="18"/>
  <c r="T205" i="18"/>
  <c r="T206" i="18"/>
  <c r="T207" i="18"/>
  <c r="T233" i="18"/>
  <c r="T128" i="11"/>
  <c r="T129" i="11"/>
  <c r="T132" i="11"/>
  <c r="T133" i="11"/>
  <c r="T135" i="11"/>
  <c r="T137" i="11"/>
  <c r="T138" i="11"/>
  <c r="T139" i="11"/>
  <c r="T140" i="11"/>
  <c r="T14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3" i="17"/>
  <c r="T444" i="17"/>
  <c r="T445" i="17"/>
  <c r="T446" i="17"/>
  <c r="T447" i="17"/>
  <c r="T448" i="17"/>
  <c r="T449" i="17"/>
  <c r="T450" i="17"/>
  <c r="T451" i="17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8" i="16"/>
  <c r="T469" i="16"/>
  <c r="T470" i="16"/>
  <c r="T471" i="16"/>
  <c r="T472" i="16"/>
  <c r="T473" i="16"/>
  <c r="T474" i="16"/>
  <c r="T477" i="16"/>
  <c r="T478" i="16"/>
  <c r="T479" i="16"/>
  <c r="T480" i="16"/>
  <c r="T481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7" i="15"/>
  <c r="T338" i="15"/>
  <c r="T339" i="15"/>
  <c r="T340" i="15"/>
  <c r="T343" i="15"/>
  <c r="T344" i="15"/>
  <c r="T347" i="15"/>
  <c r="T348" i="15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42" i="11"/>
  <c r="T143" i="11"/>
  <c r="T174" i="11"/>
  <c r="B122" i="18" l="1"/>
  <c r="B254" i="17"/>
  <c r="B255" i="17" s="1"/>
  <c r="B256" i="17" s="1"/>
  <c r="B216" i="15"/>
  <c r="B284" i="16"/>
  <c r="B285" i="16" s="1"/>
  <c r="B286" i="16" s="1"/>
  <c r="B77" i="11"/>
  <c r="B78" i="11"/>
  <c r="B105" i="11"/>
  <c r="B93" i="11"/>
  <c r="B81" i="11"/>
  <c r="B129" i="11"/>
  <c r="B130" i="11" s="1"/>
  <c r="B117" i="11"/>
  <c r="B177" i="11"/>
  <c r="B178" i="11" s="1"/>
  <c r="B165" i="11"/>
  <c r="B153" i="11"/>
  <c r="B141" i="11"/>
  <c r="B142" i="11" s="1"/>
  <c r="T177" i="18"/>
  <c r="T178" i="18"/>
  <c r="T179" i="18"/>
  <c r="T180" i="18"/>
  <c r="T181" i="18"/>
  <c r="T182" i="18"/>
  <c r="T183" i="18"/>
  <c r="T184" i="18"/>
  <c r="T185" i="18"/>
  <c r="T186" i="18"/>
  <c r="T234" i="18"/>
  <c r="T453" i="17"/>
  <c r="T454" i="17"/>
  <c r="T463" i="17"/>
  <c r="T464" i="17"/>
  <c r="T465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529" i="17"/>
  <c r="T512" i="16"/>
  <c r="T513" i="16"/>
  <c r="T514" i="16"/>
  <c r="T515" i="16"/>
  <c r="T516" i="16"/>
  <c r="T517" i="16"/>
  <c r="T518" i="16"/>
  <c r="T519" i="16"/>
  <c r="T520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09" i="16"/>
  <c r="T510" i="16"/>
  <c r="T511" i="16"/>
  <c r="T538" i="16"/>
  <c r="T539" i="16"/>
  <c r="T540" i="16"/>
  <c r="T541" i="16"/>
  <c r="T542" i="16"/>
  <c r="T543" i="16"/>
  <c r="T544" i="16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746" i="14"/>
  <c r="T747" i="14"/>
  <c r="T755" i="14"/>
  <c r="T756" i="14"/>
  <c r="T791" i="14"/>
  <c r="T792" i="14"/>
  <c r="T793" i="14"/>
  <c r="T794" i="14"/>
  <c r="T795" i="14"/>
  <c r="T796" i="14"/>
  <c r="T797" i="14"/>
  <c r="T798" i="14"/>
  <c r="T799" i="14"/>
  <c r="T800" i="14"/>
  <c r="T406" i="17"/>
  <c r="T407" i="17"/>
  <c r="T408" i="17"/>
  <c r="T452" i="17"/>
  <c r="T404" i="17"/>
  <c r="T172" i="18"/>
  <c r="T173" i="18"/>
  <c r="T174" i="18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167" i="18"/>
  <c r="T168" i="18"/>
  <c r="T169" i="18"/>
  <c r="T170" i="18"/>
  <c r="T171" i="18"/>
  <c r="T175" i="18"/>
  <c r="T176" i="18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5" i="17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507" i="16"/>
  <c r="T508" i="16"/>
  <c r="T576" i="16"/>
  <c r="T577" i="16"/>
  <c r="T578" i="16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612" i="14"/>
  <c r="T613" i="14"/>
  <c r="T614" i="14"/>
  <c r="T615" i="14"/>
  <c r="T616" i="14"/>
  <c r="T617" i="14"/>
  <c r="T618" i="14"/>
  <c r="T619" i="14"/>
  <c r="T620" i="14"/>
  <c r="T355" i="17"/>
  <c r="T356" i="17"/>
  <c r="T357" i="17"/>
  <c r="T358" i="17"/>
  <c r="T359" i="17"/>
  <c r="T360" i="17"/>
  <c r="T361" i="17"/>
  <c r="T362" i="17"/>
  <c r="T363" i="17"/>
  <c r="T364" i="17"/>
  <c r="T384" i="16"/>
  <c r="T385" i="16"/>
  <c r="T386" i="16"/>
  <c r="T387" i="16"/>
  <c r="T155" i="18"/>
  <c r="T156" i="18"/>
  <c r="T157" i="18"/>
  <c r="T347" i="17"/>
  <c r="T348" i="17"/>
  <c r="T349" i="17"/>
  <c r="T350" i="17"/>
  <c r="T351" i="17"/>
  <c r="T352" i="17"/>
  <c r="T353" i="17"/>
  <c r="T354" i="17"/>
  <c r="T365" i="17"/>
  <c r="T376" i="16"/>
  <c r="T377" i="16"/>
  <c r="T378" i="16"/>
  <c r="T379" i="16"/>
  <c r="T380" i="16"/>
  <c r="T381" i="16"/>
  <c r="T382" i="16"/>
  <c r="T383" i="16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8" i="15"/>
  <c r="T289" i="15"/>
  <c r="T290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158" i="18"/>
  <c r="T159" i="18"/>
  <c r="T160" i="18"/>
  <c r="T161" i="18"/>
  <c r="T162" i="18"/>
  <c r="T163" i="18"/>
  <c r="T165" i="18"/>
  <c r="T166" i="18"/>
  <c r="T235" i="18"/>
  <c r="T236" i="18"/>
  <c r="T237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0" i="14"/>
  <c r="T571" i="14"/>
  <c r="T577" i="14"/>
  <c r="T578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88" i="16"/>
  <c r="T389" i="16"/>
  <c r="T390" i="16"/>
  <c r="T391" i="16"/>
  <c r="T392" i="16"/>
  <c r="T393" i="16"/>
  <c r="T394" i="16"/>
  <c r="T395" i="16"/>
  <c r="T511" i="14"/>
  <c r="T512" i="14"/>
  <c r="T513" i="14"/>
  <c r="T514" i="14"/>
  <c r="T515" i="14"/>
  <c r="T516" i="14"/>
  <c r="T517" i="14"/>
  <c r="T518" i="14"/>
  <c r="T519" i="14"/>
  <c r="T520" i="14"/>
  <c r="T521" i="14"/>
  <c r="T545" i="17"/>
  <c r="T546" i="17"/>
  <c r="T547" i="17"/>
  <c r="T595" i="17"/>
  <c r="T568" i="16"/>
  <c r="T569" i="16"/>
  <c r="T570" i="16"/>
  <c r="T571" i="16"/>
  <c r="T616" i="16"/>
  <c r="T402" i="15"/>
  <c r="T403" i="15"/>
  <c r="T436" i="15"/>
  <c r="T808" i="14"/>
  <c r="T803" i="14"/>
  <c r="T804" i="14"/>
  <c r="T805" i="14"/>
  <c r="T806" i="14"/>
  <c r="T807" i="14"/>
  <c r="T230" i="18"/>
  <c r="T544" i="17"/>
  <c r="T567" i="16"/>
  <c r="T802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1" i="15"/>
  <c r="T304" i="15"/>
  <c r="T305" i="15"/>
  <c r="T306" i="15"/>
  <c r="T307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6" i="17"/>
  <c r="T367" i="17"/>
  <c r="T368" i="17"/>
  <c r="T369" i="17"/>
  <c r="T370" i="17"/>
  <c r="T146" i="18"/>
  <c r="T147" i="18"/>
  <c r="T148" i="18"/>
  <c r="T149" i="18"/>
  <c r="T150" i="18"/>
  <c r="T151" i="18"/>
  <c r="T152" i="18"/>
  <c r="T153" i="18"/>
  <c r="T154" i="18"/>
  <c r="T509" i="14"/>
  <c r="T510" i="14"/>
  <c r="T522" i="14"/>
  <c r="T621" i="14"/>
  <c r="T622" i="14"/>
  <c r="T623" i="14"/>
  <c r="T624" i="14"/>
  <c r="T625" i="14"/>
  <c r="T626" i="14"/>
  <c r="T627" i="14"/>
  <c r="T628" i="14"/>
  <c r="T801" i="14"/>
  <c r="T315" i="17"/>
  <c r="T316" i="17"/>
  <c r="T317" i="17"/>
  <c r="T371" i="17"/>
  <c r="T372" i="17"/>
  <c r="T378" i="17"/>
  <c r="T379" i="17"/>
  <c r="T530" i="17"/>
  <c r="T566" i="17"/>
  <c r="T567" i="17"/>
  <c r="T346" i="16"/>
  <c r="T347" i="16"/>
  <c r="T348" i="16"/>
  <c r="T349" i="16"/>
  <c r="T350" i="16"/>
  <c r="T363" i="16"/>
  <c r="T364" i="16"/>
  <c r="T396" i="16"/>
  <c r="T400" i="16"/>
  <c r="T143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08" i="15"/>
  <c r="T309" i="15"/>
  <c r="T310" i="15"/>
  <c r="T311" i="15"/>
  <c r="T312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48" i="18"/>
  <c r="T249" i="18"/>
  <c r="T568" i="17"/>
  <c r="T594" i="17"/>
  <c r="T582" i="16"/>
  <c r="T380" i="15"/>
  <c r="T409" i="15"/>
  <c r="T410" i="15"/>
  <c r="T411" i="15"/>
  <c r="T809" i="14"/>
  <c r="T850" i="14"/>
  <c r="T851" i="14"/>
  <c r="T852" i="14"/>
  <c r="X126" i="2"/>
  <c r="T141" i="18"/>
  <c r="T142" i="18"/>
  <c r="T144" i="18"/>
  <c r="T145" i="18"/>
  <c r="T304" i="17"/>
  <c r="T311" i="17"/>
  <c r="T312" i="17"/>
  <c r="T313" i="17"/>
  <c r="T314" i="17"/>
  <c r="T342" i="16"/>
  <c r="T343" i="16"/>
  <c r="T344" i="16"/>
  <c r="T345" i="16"/>
  <c r="T401" i="16"/>
  <c r="T581" i="16"/>
  <c r="T239" i="15"/>
  <c r="T313" i="15"/>
  <c r="T314" i="15"/>
  <c r="T349" i="15"/>
  <c r="T373" i="15"/>
  <c r="T379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7" i="18"/>
  <c r="T129" i="18"/>
  <c r="T130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8" i="18"/>
  <c r="T119" i="18"/>
  <c r="T120" i="18"/>
  <c r="T123" i="18"/>
  <c r="T124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8" i="18"/>
  <c r="T109" i="18"/>
  <c r="T110" i="18"/>
  <c r="T117" i="18"/>
  <c r="T125" i="18"/>
  <c r="T126" i="18"/>
  <c r="T131" i="18"/>
  <c r="T132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6" i="18"/>
  <c r="T138" i="18"/>
  <c r="T139" i="18"/>
  <c r="T14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3" i="2"/>
  <c r="X125" i="2"/>
  <c r="X127" i="2"/>
  <c r="X128" i="2"/>
  <c r="X129" i="2"/>
  <c r="X130" i="2"/>
  <c r="X131" i="2"/>
  <c r="X133" i="2"/>
  <c r="X134" i="2"/>
  <c r="X135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438" i="15" l="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625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A624" i="16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A384" i="14" l="1"/>
  <c r="A385" i="14"/>
  <c r="A244" i="17"/>
  <c r="A205" i="15"/>
  <c r="A267" i="16"/>
  <c r="A242" i="17"/>
  <c r="A266" i="16"/>
  <c r="A383" i="14"/>
  <c r="A210" i="15"/>
  <c r="A271" i="16"/>
  <c r="B75" i="11"/>
  <c r="A114" i="18"/>
  <c r="A116" i="18"/>
  <c r="A209" i="15"/>
  <c r="A386" i="14"/>
  <c r="A382" i="14"/>
  <c r="A206" i="15"/>
  <c r="A270" i="16"/>
  <c r="A387" i="14"/>
  <c r="A115" i="18"/>
  <c r="A208" i="15"/>
  <c r="A269" i="16"/>
  <c r="A243" i="17"/>
  <c r="A268" i="16"/>
  <c r="A207" i="15"/>
  <c r="A913" i="14"/>
  <c r="A600" i="17"/>
  <c r="A678" i="14"/>
  <c r="A462" i="16"/>
  <c r="A252" i="18"/>
  <c r="A909" i="14"/>
  <c r="A598" i="17"/>
  <c r="A623" i="16"/>
  <c r="A621" i="16"/>
  <c r="A440" i="15"/>
  <c r="A626" i="16"/>
  <c r="A912" i="14"/>
  <c r="A910" i="14"/>
  <c r="A599" i="17"/>
  <c r="A627" i="16"/>
  <c r="A439" i="15"/>
  <c r="A911" i="14"/>
  <c r="A908" i="14"/>
  <c r="A622" i="16"/>
  <c r="A335" i="15"/>
  <c r="A442" i="17"/>
  <c r="A189" i="18"/>
  <c r="A679" i="14"/>
  <c r="A336" i="15"/>
  <c r="A463" i="16"/>
  <c r="A466" i="16"/>
  <c r="A680" i="14"/>
  <c r="A681" i="14"/>
  <c r="A190" i="18"/>
  <c r="A464" i="16"/>
  <c r="A461" i="16"/>
  <c r="A682" i="14"/>
  <c r="A440" i="17"/>
  <c r="A441" i="17"/>
  <c r="A467" i="16"/>
  <c r="A465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85" i="15"/>
  <c r="A87" i="14"/>
  <c r="A215" i="18"/>
  <c r="A522" i="16"/>
  <c r="A33" i="14"/>
  <c r="A83" i="14"/>
  <c r="A523" i="16"/>
  <c r="A216" i="18"/>
  <c r="A512" i="17"/>
  <c r="A774" i="14"/>
  <c r="A513" i="17"/>
  <c r="A514" i="17"/>
  <c r="A775" i="14"/>
  <c r="A771" i="14"/>
  <c r="A511" i="17"/>
  <c r="A521" i="16"/>
  <c r="A776" i="14"/>
  <c r="A777" i="14"/>
  <c r="A773" i="14"/>
  <c r="A772" i="14"/>
  <c r="A386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56" i="16"/>
  <c r="A398" i="15"/>
  <c r="A606" i="16"/>
  <c r="A562" i="16"/>
  <c r="A815" i="14"/>
  <c r="A538" i="17"/>
  <c r="A559" i="16"/>
  <c r="A227" i="18"/>
  <c r="A885" i="14"/>
  <c r="A554" i="16"/>
  <c r="A557" i="16"/>
  <c r="A560" i="16"/>
  <c r="A539" i="17"/>
  <c r="A813" i="14"/>
  <c r="A816" i="14"/>
  <c r="A228" i="18"/>
  <c r="A399" i="15"/>
  <c r="A555" i="16"/>
  <c r="A558" i="16"/>
  <c r="A537" i="17"/>
  <c r="A812" i="14"/>
  <c r="A814" i="14"/>
  <c r="A561" i="16"/>
  <c r="A588" i="17"/>
  <c r="A883" i="14"/>
  <c r="A586" i="17"/>
  <c r="A605" i="16"/>
  <c r="A886" i="14"/>
  <c r="A884" i="14"/>
  <c r="A887" i="14"/>
  <c r="A587" i="17"/>
  <c r="A888" i="14"/>
  <c r="A244" i="18"/>
  <c r="A590" i="17"/>
  <c r="A202" i="15"/>
  <c r="A589" i="17"/>
  <c r="A245" i="18"/>
  <c r="A585" i="17"/>
  <c r="A431" i="15"/>
  <c r="A604" i="16"/>
  <c r="A430" i="15"/>
  <c r="A197" i="15"/>
  <c r="A200" i="15"/>
  <c r="A377" i="14"/>
  <c r="A380" i="14"/>
  <c r="A112" i="18"/>
  <c r="A241" i="17"/>
  <c r="A264" i="16"/>
  <c r="A198" i="15"/>
  <c r="A113" i="18"/>
  <c r="A204" i="15"/>
  <c r="A378" i="14"/>
  <c r="A381" i="14"/>
  <c r="A201" i="15"/>
  <c r="A262" i="16"/>
  <c r="A265" i="16"/>
  <c r="A111" i="18"/>
  <c r="A239" i="17"/>
  <c r="A376" i="14"/>
  <c r="A240" i="17"/>
  <c r="A199" i="15"/>
  <c r="A379" i="14"/>
  <c r="A203" i="15"/>
  <c r="A263" i="16"/>
  <c r="A137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76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5" i="18"/>
  <c r="A443" i="14"/>
  <c r="A283" i="17"/>
  <c r="A315" i="16"/>
  <c r="A229" i="15"/>
  <c r="A280" i="17"/>
  <c r="A284" i="17"/>
  <c r="A456" i="17"/>
  <c r="A133" i="18"/>
  <c r="A278" i="17"/>
  <c r="A440" i="14"/>
  <c r="A134" i="18"/>
  <c r="A316" i="16"/>
  <c r="A194" i="18"/>
  <c r="A457" i="17"/>
  <c r="A342" i="15"/>
  <c r="A597" i="16"/>
  <c r="A695" i="14"/>
  <c r="A600" i="16"/>
  <c r="A697" i="14"/>
  <c r="A475" i="16"/>
  <c r="A460" i="17"/>
  <c r="A426" i="15"/>
  <c r="A455" i="17"/>
  <c r="A599" i="16"/>
  <c r="A341" i="15"/>
  <c r="A694" i="14"/>
  <c r="A461" i="17"/>
  <c r="A693" i="14"/>
  <c r="A877" i="14"/>
  <c r="A458" i="17"/>
  <c r="A696" i="14"/>
  <c r="A195" i="18"/>
  <c r="A459" i="17"/>
  <c r="A462" i="17"/>
  <c r="A595" i="16"/>
  <c r="A874" i="14"/>
  <c r="A241" i="18"/>
  <c r="A875" i="14"/>
  <c r="A577" i="17"/>
  <c r="A596" i="16"/>
  <c r="A242" i="18"/>
  <c r="A598" i="16"/>
  <c r="A427" i="15"/>
  <c r="A876" i="14"/>
  <c r="A872" i="14"/>
  <c r="A878" i="14"/>
  <c r="A39" i="15"/>
  <c r="A578" i="17"/>
  <c r="A27" i="15"/>
  <c r="A594" i="16"/>
  <c r="A871" i="14"/>
  <c r="A873" i="14"/>
  <c r="A576" i="17"/>
  <c r="A64" i="15"/>
  <c r="A505" i="16"/>
  <c r="A25" i="11"/>
  <c r="A39" i="18"/>
  <c r="A375" i="15"/>
  <c r="A120" i="14"/>
  <c r="A77" i="16"/>
  <c r="A68" i="17"/>
  <c r="A749" i="14"/>
  <c r="A374" i="15"/>
  <c r="A78" i="16"/>
  <c r="A752" i="14"/>
  <c r="A122" i="14"/>
  <c r="A753" i="14"/>
  <c r="A125" i="14"/>
  <c r="A376" i="15"/>
  <c r="A377" i="15"/>
  <c r="A754" i="14"/>
  <c r="A123" i="14"/>
  <c r="A69" i="17"/>
  <c r="A121" i="14"/>
  <c r="A208" i="18"/>
  <c r="A126" i="14"/>
  <c r="A79" i="16"/>
  <c r="A493" i="17"/>
  <c r="A494" i="17"/>
  <c r="A80" i="16"/>
  <c r="A506" i="16"/>
  <c r="A81" i="16"/>
  <c r="A63" i="15"/>
  <c r="A37" i="18"/>
  <c r="A38" i="18"/>
  <c r="A378" i="15"/>
  <c r="A748" i="14"/>
  <c r="A209" i="18"/>
  <c r="A124" i="14"/>
  <c r="A750" i="14"/>
  <c r="A751" i="14"/>
  <c r="A495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85" i="15"/>
  <c r="A297" i="15"/>
  <c r="A309" i="15"/>
  <c r="A321" i="15"/>
  <c r="A333" i="15"/>
  <c r="A349" i="15"/>
  <c r="A361" i="15"/>
  <c r="A373" i="15"/>
  <c r="A392" i="15"/>
  <c r="A406" i="15"/>
  <c r="A418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A286" i="15"/>
  <c r="A298" i="15"/>
  <c r="A310" i="15"/>
  <c r="A322" i="15"/>
  <c r="A334" i="15"/>
  <c r="A350" i="15"/>
  <c r="A362" i="15"/>
  <c r="A379" i="15"/>
  <c r="A393" i="15"/>
  <c r="A407" i="15"/>
  <c r="A419" i="15"/>
  <c r="A435" i="15"/>
  <c r="A450" i="15"/>
  <c r="A143" i="15"/>
  <c r="A405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75" i="15"/>
  <c r="A287" i="15"/>
  <c r="A299" i="15"/>
  <c r="A311" i="15"/>
  <c r="A323" i="15"/>
  <c r="A337" i="15"/>
  <c r="A351" i="15"/>
  <c r="A363" i="15"/>
  <c r="A380" i="15"/>
  <c r="A394" i="15"/>
  <c r="A408" i="15"/>
  <c r="A420" i="15"/>
  <c r="A436" i="15"/>
  <c r="A451" i="15"/>
  <c r="A308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76" i="15"/>
  <c r="A288" i="15"/>
  <c r="A300" i="15"/>
  <c r="A312" i="15"/>
  <c r="A324" i="15"/>
  <c r="A338" i="15"/>
  <c r="A352" i="15"/>
  <c r="A364" i="15"/>
  <c r="A381" i="15"/>
  <c r="A395" i="15"/>
  <c r="A409" i="15"/>
  <c r="A421" i="15"/>
  <c r="A437" i="15"/>
  <c r="A452" i="15"/>
  <c r="A296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77" i="15"/>
  <c r="A289" i="15"/>
  <c r="A301" i="15"/>
  <c r="A313" i="15"/>
  <c r="A325" i="15"/>
  <c r="A339" i="15"/>
  <c r="A353" i="15"/>
  <c r="A365" i="15"/>
  <c r="A382" i="15"/>
  <c r="A396" i="15"/>
  <c r="A410" i="15"/>
  <c r="A422" i="15"/>
  <c r="A441" i="15"/>
  <c r="A453" i="15"/>
  <c r="A442" i="15"/>
  <c r="A128" i="15"/>
  <c r="B129" i="15" s="1"/>
  <c r="A233" i="15"/>
  <c r="A320" i="15"/>
  <c r="A360" i="15"/>
  <c r="A417" i="15"/>
  <c r="A434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78" i="15"/>
  <c r="A290" i="15"/>
  <c r="A302" i="15"/>
  <c r="A314" i="15"/>
  <c r="A326" i="15"/>
  <c r="A340" i="15"/>
  <c r="A354" i="15"/>
  <c r="A366" i="15"/>
  <c r="A383" i="15"/>
  <c r="A397" i="15"/>
  <c r="A411" i="15"/>
  <c r="A423" i="15"/>
  <c r="A454" i="15"/>
  <c r="A179" i="15"/>
  <c r="B180" i="15" s="1"/>
  <c r="A332" i="15"/>
  <c r="A433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79" i="15"/>
  <c r="A291" i="15"/>
  <c r="A303" i="15"/>
  <c r="A315" i="15"/>
  <c r="A327" i="15"/>
  <c r="A343" i="15"/>
  <c r="A355" i="15"/>
  <c r="A367" i="15"/>
  <c r="A384" i="15"/>
  <c r="A400" i="15"/>
  <c r="A412" i="15"/>
  <c r="A424" i="15"/>
  <c r="A443" i="15"/>
  <c r="A455" i="15"/>
  <c r="A167" i="15"/>
  <c r="A372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0" i="15"/>
  <c r="A292" i="15"/>
  <c r="A304" i="15"/>
  <c r="A316" i="15"/>
  <c r="A328" i="15"/>
  <c r="A344" i="15"/>
  <c r="A356" i="15"/>
  <c r="A368" i="15"/>
  <c r="A387" i="15"/>
  <c r="A401" i="15"/>
  <c r="A413" i="15"/>
  <c r="A425" i="15"/>
  <c r="A444" i="15"/>
  <c r="A456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1" i="15"/>
  <c r="A293" i="15"/>
  <c r="A305" i="15"/>
  <c r="A317" i="15"/>
  <c r="A329" i="15"/>
  <c r="A345" i="15"/>
  <c r="A357" i="15"/>
  <c r="A369" i="15"/>
  <c r="A388" i="15"/>
  <c r="A402" i="15"/>
  <c r="A414" i="15"/>
  <c r="A428" i="15"/>
  <c r="A445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2" i="15"/>
  <c r="A294" i="15"/>
  <c r="A306" i="15"/>
  <c r="A318" i="15"/>
  <c r="A330" i="15"/>
  <c r="A346" i="15"/>
  <c r="A358" i="15"/>
  <c r="A370" i="15"/>
  <c r="A389" i="15"/>
  <c r="A403" i="15"/>
  <c r="A415" i="15"/>
  <c r="A429" i="15"/>
  <c r="A446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3" i="15"/>
  <c r="A295" i="15"/>
  <c r="A307" i="15"/>
  <c r="A319" i="15"/>
  <c r="A331" i="15"/>
  <c r="A347" i="15"/>
  <c r="A359" i="15"/>
  <c r="A371" i="15"/>
  <c r="A390" i="15"/>
  <c r="A404" i="15"/>
  <c r="A416" i="15"/>
  <c r="A432" i="15"/>
  <c r="A447" i="15"/>
  <c r="A80" i="15"/>
  <c r="A92" i="15"/>
  <c r="B93" i="15" s="1"/>
  <c r="A104" i="15"/>
  <c r="A116" i="15"/>
  <c r="B117" i="15" s="1"/>
  <c r="A155" i="15"/>
  <c r="A191" i="15"/>
  <c r="A219" i="15"/>
  <c r="A284" i="15"/>
  <c r="A348" i="15"/>
  <c r="A391" i="15"/>
  <c r="A448" i="15"/>
  <c r="A449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32" i="14"/>
  <c r="A255" i="18"/>
  <c r="A635" i="16"/>
  <c r="A256" i="18"/>
  <c r="A949" i="14"/>
  <c r="A646" i="16"/>
  <c r="A919" i="14"/>
  <c r="A614" i="17"/>
  <c r="A606" i="17"/>
  <c r="A259" i="18"/>
  <c r="A636" i="16"/>
  <c r="A621" i="17"/>
  <c r="A609" i="17"/>
  <c r="A644" i="16"/>
  <c r="A261" i="18"/>
  <c r="A618" i="17"/>
  <c r="A616" i="17"/>
  <c r="A617" i="17"/>
  <c r="A938" i="14"/>
  <c r="A257" i="18"/>
  <c r="A929" i="14"/>
  <c r="A262" i="18"/>
  <c r="A946" i="14"/>
  <c r="A926" i="14"/>
  <c r="A939" i="14"/>
  <c r="A933" i="14"/>
  <c r="A948" i="14"/>
  <c r="A263" i="18"/>
  <c r="A630" i="16"/>
  <c r="A260" i="18"/>
  <c r="A631" i="16"/>
  <c r="A934" i="14"/>
  <c r="A642" i="16"/>
  <c r="A922" i="14"/>
  <c r="A927" i="14"/>
  <c r="A941" i="14"/>
  <c r="A641" i="16"/>
  <c r="A647" i="16"/>
  <c r="A935" i="14"/>
  <c r="A638" i="16"/>
  <c r="A607" i="17"/>
  <c r="A923" i="14"/>
  <c r="A622" i="17"/>
  <c r="A931" i="14"/>
  <c r="A943" i="14"/>
  <c r="A951" i="14"/>
  <c r="A936" i="14"/>
  <c r="A639" i="16"/>
  <c r="A645" i="16"/>
  <c r="A924" i="14"/>
  <c r="A947" i="14"/>
  <c r="A605" i="17"/>
  <c r="A615" i="17"/>
  <c r="A950" i="14"/>
  <c r="A612" i="17"/>
  <c r="A640" i="16"/>
  <c r="A624" i="17"/>
  <c r="A925" i="14"/>
  <c r="A258" i="18"/>
  <c r="A611" i="17"/>
  <c r="A610" i="17"/>
  <c r="A619" i="17"/>
  <c r="A945" i="14"/>
  <c r="A944" i="14"/>
  <c r="A632" i="16"/>
  <c r="A637" i="16"/>
  <c r="A942" i="14"/>
  <c r="A920" i="14"/>
  <c r="A952" i="14"/>
  <c r="A620" i="17"/>
  <c r="A643" i="16"/>
  <c r="A633" i="16"/>
  <c r="A928" i="14"/>
  <c r="A940" i="14"/>
  <c r="A937" i="14"/>
  <c r="A608" i="17"/>
  <c r="A634" i="16"/>
  <c r="A623" i="17"/>
  <c r="A930" i="14"/>
  <c r="A921" i="14"/>
  <c r="A613" i="17"/>
  <c r="A13" i="18"/>
  <c r="A224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8" i="18"/>
  <c r="A270" i="17"/>
  <c r="A424" i="14"/>
  <c r="A306" i="16"/>
  <c r="A310" i="16"/>
  <c r="A421" i="14"/>
  <c r="A304" i="16"/>
  <c r="A307" i="16"/>
  <c r="A268" i="17"/>
  <c r="A302" i="16"/>
  <c r="A305" i="16"/>
  <c r="A376" i="17"/>
  <c r="A422" i="14"/>
  <c r="A425" i="14"/>
  <c r="A308" i="16"/>
  <c r="A269" i="17"/>
  <c r="A303" i="16"/>
  <c r="A426" i="14"/>
  <c r="A375" i="17"/>
  <c r="A573" i="14"/>
  <c r="A576" i="14"/>
  <c r="A377" i="17"/>
  <c r="A373" i="17"/>
  <c r="A374" i="17"/>
  <c r="A397" i="16"/>
  <c r="A164" i="18"/>
  <c r="A574" i="14"/>
  <c r="A398" i="16"/>
  <c r="A575" i="14"/>
  <c r="A399" i="16"/>
  <c r="A572" i="14"/>
  <c r="A901" i="14"/>
  <c r="A488" i="16"/>
  <c r="A468" i="17"/>
  <c r="A705" i="14"/>
  <c r="A198" i="18"/>
  <c r="A483" i="16"/>
  <c r="A467" i="17"/>
  <c r="A489" i="16"/>
  <c r="A703" i="14"/>
  <c r="A706" i="14"/>
  <c r="A485" i="16"/>
  <c r="A199" i="18"/>
  <c r="A486" i="16"/>
  <c r="A704" i="14"/>
  <c r="A484" i="16"/>
  <c r="A487" i="16"/>
  <c r="A466" i="17"/>
  <c r="A482" i="16"/>
  <c r="A707" i="14"/>
  <c r="A547" i="16"/>
  <c r="A881" i="14"/>
  <c r="A551" i="16"/>
  <c r="A858" i="14"/>
  <c r="A608" i="16"/>
  <c r="A243" i="18"/>
  <c r="A840" i="14"/>
  <c r="A585" i="16"/>
  <c r="A916" i="14"/>
  <c r="A247" i="18"/>
  <c r="A587" i="16"/>
  <c r="A620" i="16"/>
  <c r="A550" i="16"/>
  <c r="A896" i="14"/>
  <c r="A597" i="17"/>
  <c r="A572" i="17"/>
  <c r="A902" i="14"/>
  <c r="A811" i="14"/>
  <c r="A588" i="16"/>
  <c r="A839" i="14"/>
  <c r="A842" i="14"/>
  <c r="A601" i="17"/>
  <c r="A580" i="17"/>
  <c r="A847" i="14"/>
  <c r="A617" i="16"/>
  <c r="A558" i="17"/>
  <c r="A819" i="14"/>
  <c r="A591" i="16"/>
  <c r="A69" i="14"/>
  <c r="A628" i="16"/>
  <c r="A563" i="17"/>
  <c r="A603" i="17"/>
  <c r="A610" i="16"/>
  <c r="A602" i="16"/>
  <c r="A592" i="17"/>
  <c r="A546" i="16"/>
  <c r="A560" i="17"/>
  <c r="A541" i="17"/>
  <c r="A917" i="14"/>
  <c r="A584" i="16"/>
  <c r="A849" i="14"/>
  <c r="A543" i="17"/>
  <c r="A574" i="17"/>
  <c r="A589" i="16"/>
  <c r="A579" i="17"/>
  <c r="A559" i="17"/>
  <c r="A549" i="17"/>
  <c r="A879" i="14"/>
  <c r="A835" i="14"/>
  <c r="A548" i="17"/>
  <c r="A575" i="17"/>
  <c r="A918" i="14"/>
  <c r="A590" i="16"/>
  <c r="A867" i="14"/>
  <c r="A836" i="14"/>
  <c r="A869" i="14"/>
  <c r="A846" i="14"/>
  <c r="A535" i="17"/>
  <c r="A870" i="14"/>
  <c r="A863" i="14"/>
  <c r="A239" i="18"/>
  <c r="A591" i="17"/>
  <c r="A904" i="14"/>
  <c r="A536" i="17"/>
  <c r="A853" i="14"/>
  <c r="A906" i="14"/>
  <c r="A562" i="17"/>
  <c r="A891" i="14"/>
  <c r="A564" i="17"/>
  <c r="A604" i="17"/>
  <c r="A565" i="16"/>
  <c r="A240" i="18"/>
  <c r="A254" i="18"/>
  <c r="A540" i="17"/>
  <c r="A841" i="14"/>
  <c r="A570" i="17"/>
  <c r="A837" i="14"/>
  <c r="A825" i="14"/>
  <c r="A586" i="16"/>
  <c r="A882" i="14"/>
  <c r="A573" i="16"/>
  <c r="A860" i="14"/>
  <c r="A827" i="14"/>
  <c r="A572" i="16"/>
  <c r="A880" i="14"/>
  <c r="A251" i="18"/>
  <c r="A862" i="14"/>
  <c r="A250" i="18"/>
  <c r="A550" i="17"/>
  <c r="A828" i="14"/>
  <c r="A555" i="17"/>
  <c r="A615" i="16"/>
  <c r="A551" i="17"/>
  <c r="A580" i="16"/>
  <c r="A246" i="18"/>
  <c r="A575" i="16"/>
  <c r="A582" i="17"/>
  <c r="A829" i="14"/>
  <c r="A892" i="14"/>
  <c r="A865" i="14"/>
  <c r="A553" i="16"/>
  <c r="A584" i="17"/>
  <c r="A903" i="14"/>
  <c r="A855" i="14"/>
  <c r="A583" i="17"/>
  <c r="A557" i="17"/>
  <c r="A579" i="16"/>
  <c r="A907" i="14"/>
  <c r="A821" i="14"/>
  <c r="A810" i="14"/>
  <c r="A554" i="17"/>
  <c r="A602" i="17"/>
  <c r="A830" i="14"/>
  <c r="A583" i="16"/>
  <c r="A609" i="16"/>
  <c r="A542" i="17"/>
  <c r="A857" i="14"/>
  <c r="A832" i="14"/>
  <c r="A607" i="16"/>
  <c r="A831" i="14"/>
  <c r="A859" i="14"/>
  <c r="A915" i="14"/>
  <c r="A226" i="18"/>
  <c r="A613" i="16"/>
  <c r="A574" i="16"/>
  <c r="A552" i="16"/>
  <c r="A868" i="14"/>
  <c r="A564" i="16"/>
  <c r="A843" i="14"/>
  <c r="A531" i="17"/>
  <c r="A614" i="16"/>
  <c r="A834" i="14"/>
  <c r="A895" i="14"/>
  <c r="A838" i="14"/>
  <c r="A556" i="17"/>
  <c r="A905" i="14"/>
  <c r="A817" i="14"/>
  <c r="A893" i="14"/>
  <c r="A864" i="14"/>
  <c r="A592" i="16"/>
  <c r="A894" i="14"/>
  <c r="A844" i="14"/>
  <c r="A534" i="17"/>
  <c r="A619" i="16"/>
  <c r="A856" i="14"/>
  <c r="A532" i="17"/>
  <c r="A897" i="14"/>
  <c r="A593" i="16"/>
  <c r="A833" i="14"/>
  <c r="A820" i="14"/>
  <c r="A593" i="17"/>
  <c r="A77" i="14"/>
  <c r="A565" i="17"/>
  <c r="A566" i="16"/>
  <c r="A601" i="16"/>
  <c r="A824" i="14"/>
  <c r="A545" i="16"/>
  <c r="A611" i="16"/>
  <c r="A823" i="14"/>
  <c r="A603" i="16"/>
  <c r="A596" i="17"/>
  <c r="A889" i="14"/>
  <c r="A612" i="16"/>
  <c r="A848" i="14"/>
  <c r="A549" i="16"/>
  <c r="A548" i="16"/>
  <c r="A898" i="14"/>
  <c r="A826" i="14"/>
  <c r="A571" i="17"/>
  <c r="A845" i="14"/>
  <c r="A533" i="17"/>
  <c r="A581" i="17"/>
  <c r="A573" i="17"/>
  <c r="A866" i="14"/>
  <c r="A552" i="17"/>
  <c r="A899" i="14"/>
  <c r="A900" i="14"/>
  <c r="A569" i="17"/>
  <c r="A818" i="14"/>
  <c r="A861" i="14"/>
  <c r="A618" i="16"/>
  <c r="A553" i="17"/>
  <c r="A914" i="14"/>
  <c r="A890" i="14"/>
  <c r="A253" i="18"/>
  <c r="A563" i="16"/>
  <c r="A854" i="14"/>
  <c r="A822" i="14"/>
  <c r="A561" i="17"/>
  <c r="A629" i="16"/>
  <c r="A238" i="18"/>
  <c r="A43" i="14"/>
  <c r="A459" i="14"/>
  <c r="A295" i="14"/>
  <c r="A60" i="14"/>
  <c r="A212" i="18"/>
  <c r="A763" i="14"/>
  <c r="A7" i="14"/>
  <c r="B7" i="14" s="1"/>
  <c r="A412" i="14"/>
  <c r="A9" i="14"/>
  <c r="A783" i="14"/>
  <c r="A230" i="14"/>
  <c r="A460" i="14"/>
  <c r="A604" i="14"/>
  <c r="A356" i="14"/>
  <c r="A446" i="14"/>
  <c r="A345" i="14"/>
  <c r="A732" i="14"/>
  <c r="A195" i="14"/>
  <c r="A369" i="14"/>
  <c r="A556" i="14"/>
  <c r="A212" i="14"/>
  <c r="A794" i="14"/>
  <c r="A271" i="14"/>
  <c r="A73" i="14"/>
  <c r="A158" i="14"/>
  <c r="A11" i="14"/>
  <c r="A165" i="14"/>
  <c r="A215" i="14"/>
  <c r="A290" i="14"/>
  <c r="A164" i="14"/>
  <c r="A10" i="14"/>
  <c r="A522" i="14"/>
  <c r="A724" i="14"/>
  <c r="A129" i="14"/>
  <c r="A464" i="14"/>
  <c r="A686" i="14"/>
  <c r="A229" i="18"/>
  <c r="A668" i="14"/>
  <c r="A323" i="14"/>
  <c r="A735" i="14"/>
  <c r="A684" i="14"/>
  <c r="A112" i="14"/>
  <c r="A284" i="14"/>
  <c r="A597" i="14"/>
  <c r="A562" i="14"/>
  <c r="A762" i="14"/>
  <c r="A738" i="14"/>
  <c r="A230" i="18"/>
  <c r="A515" i="17"/>
  <c r="A733" i="14"/>
  <c r="A255" i="14"/>
  <c r="A462" i="14"/>
  <c r="A309" i="14"/>
  <c r="A744" i="14"/>
  <c r="A646" i="14"/>
  <c r="A218" i="14"/>
  <c r="A527" i="14"/>
  <c r="A501" i="14"/>
  <c r="A640" i="14"/>
  <c r="A767" i="14"/>
  <c r="A414" i="14"/>
  <c r="A808" i="14"/>
  <c r="A449" i="14"/>
  <c r="A791" i="14"/>
  <c r="A64" i="14"/>
  <c r="A529" i="14"/>
  <c r="A198" i="14"/>
  <c r="A166" i="14"/>
  <c r="A314" i="14"/>
  <c r="A184" i="14"/>
  <c r="A216" i="14"/>
  <c r="A109" i="14"/>
  <c r="A795" i="14"/>
  <c r="A392" i="14"/>
  <c r="A315" i="14"/>
  <c r="A507" i="17"/>
  <c r="A768" i="14"/>
  <c r="A692" i="14"/>
  <c r="A712" i="14"/>
  <c r="A632" i="14"/>
  <c r="A633" i="14"/>
  <c r="A672" i="14"/>
  <c r="A600" i="14"/>
  <c r="A220" i="14"/>
  <c r="A627" i="14"/>
  <c r="A596" i="14"/>
  <c r="A568" i="17"/>
  <c r="A549" i="14"/>
  <c r="A472" i="14"/>
  <c r="A525" i="14"/>
  <c r="A567" i="17"/>
  <c r="A569" i="14"/>
  <c r="A521" i="17"/>
  <c r="A616" i="14"/>
  <c r="A511" i="14"/>
  <c r="A760" i="14"/>
  <c r="A68" i="14"/>
  <c r="A535" i="14"/>
  <c r="A547" i="17"/>
  <c r="A581" i="16"/>
  <c r="A611" i="14"/>
  <c r="A294" i="14"/>
  <c r="A303" i="14"/>
  <c r="A502" i="14"/>
  <c r="A62" i="14"/>
  <c r="A202" i="18"/>
  <c r="A25" i="14"/>
  <c r="A518" i="17"/>
  <c r="A20" i="14"/>
  <c r="A778" i="14"/>
  <c r="A713" i="14"/>
  <c r="A675" i="14"/>
  <c r="A688" i="14"/>
  <c r="A188" i="14"/>
  <c r="A628" i="14"/>
  <c r="A598" i="14"/>
  <c r="A211" i="14"/>
  <c r="A516" i="14"/>
  <c r="A222" i="14"/>
  <c r="A517" i="17"/>
  <c r="A431" i="14"/>
  <c r="A494" i="14"/>
  <c r="A765" i="14"/>
  <c r="A388" i="14"/>
  <c r="A481" i="14"/>
  <c r="A761" i="14"/>
  <c r="A91" i="14"/>
  <c r="A54" i="14"/>
  <c r="A232" i="18"/>
  <c r="A21" i="14"/>
  <c r="A281" i="14"/>
  <c r="A567" i="16"/>
  <c r="A359" i="14"/>
  <c r="A55" i="14"/>
  <c r="A367" i="14"/>
  <c r="A558" i="14"/>
  <c r="A799" i="14"/>
  <c r="A747" i="14"/>
  <c r="A46" i="14"/>
  <c r="A551" i="14"/>
  <c r="A434" i="14"/>
  <c r="A463" i="14"/>
  <c r="A152" i="14"/>
  <c r="A667" i="14"/>
  <c r="A407" i="14"/>
  <c r="A638" i="14"/>
  <c r="A647" i="14"/>
  <c r="A642" i="14"/>
  <c r="A677" i="14"/>
  <c r="A719" i="14"/>
  <c r="A219" i="18"/>
  <c r="A538" i="14"/>
  <c r="A42" i="14"/>
  <c r="A210" i="14"/>
  <c r="A755" i="14"/>
  <c r="A461" i="14"/>
  <c r="A325" i="14"/>
  <c r="A700" i="14"/>
  <c r="A417" i="14"/>
  <c r="A543" i="14"/>
  <c r="A241" i="14"/>
  <c r="A411" i="14"/>
  <c r="A206" i="18"/>
  <c r="A257" i="14"/>
  <c r="A108" i="14"/>
  <c r="A53" i="14"/>
  <c r="A469" i="14"/>
  <c r="A47" i="14"/>
  <c r="B48" i="14" s="1"/>
  <c r="A391" i="14"/>
  <c r="A619" i="14"/>
  <c r="A566" i="17"/>
  <c r="A288" i="14"/>
  <c r="A320" i="14"/>
  <c r="A758" i="14"/>
  <c r="A766" i="14"/>
  <c r="A651" i="14"/>
  <c r="A523" i="17"/>
  <c r="A714" i="14"/>
  <c r="A757" i="14"/>
  <c r="A94" i="14"/>
  <c r="A471" i="14"/>
  <c r="A557" i="14"/>
  <c r="A199" i="14"/>
  <c r="A155" i="14"/>
  <c r="A613" i="14"/>
  <c r="A550" i="14"/>
  <c r="A222" i="18"/>
  <c r="A482" i="14"/>
  <c r="A58" i="14"/>
  <c r="A265" i="14"/>
  <c r="A654" i="14"/>
  <c r="A76" i="14"/>
  <c r="A418" i="14"/>
  <c r="A519" i="17"/>
  <c r="A518" i="14"/>
  <c r="A41" i="14"/>
  <c r="A674" i="14"/>
  <c r="A479" i="14"/>
  <c r="A468" i="14"/>
  <c r="A183" i="14"/>
  <c r="A489" i="17"/>
  <c r="A432" i="14"/>
  <c r="A231" i="14"/>
  <c r="A660" i="14"/>
  <c r="A797" i="14"/>
  <c r="A234" i="14"/>
  <c r="A201" i="14"/>
  <c r="A491" i="14"/>
  <c r="A228" i="14"/>
  <c r="A683" i="14"/>
  <c r="A671" i="14"/>
  <c r="A213" i="18"/>
  <c r="A652" i="14"/>
  <c r="A504" i="17"/>
  <c r="A743" i="14"/>
  <c r="A308" i="14"/>
  <c r="B309" i="14" s="1"/>
  <c r="A615" i="14"/>
  <c r="A612" i="14"/>
  <c r="A153" i="14"/>
  <c r="A614" i="14"/>
  <c r="A214" i="14"/>
  <c r="A200" i="14"/>
  <c r="A507" i="14"/>
  <c r="A238" i="14"/>
  <c r="A571" i="14"/>
  <c r="A218" i="18"/>
  <c r="A501" i="17"/>
  <c r="A649" i="14"/>
  <c r="A639" i="14"/>
  <c r="A528" i="17"/>
  <c r="A365" i="14"/>
  <c r="A70" i="14"/>
  <c r="A297" i="14"/>
  <c r="A528" i="14"/>
  <c r="A105" i="14"/>
  <c r="A322" i="14"/>
  <c r="A591" i="14"/>
  <c r="A316" i="14"/>
  <c r="A657" i="14"/>
  <c r="A217" i="18"/>
  <c r="A781" i="14"/>
  <c r="A395" i="14"/>
  <c r="A203" i="14"/>
  <c r="A570" i="16"/>
  <c r="A208" i="14"/>
  <c r="A650" i="14"/>
  <c r="A583" i="14"/>
  <c r="A578" i="14"/>
  <c r="A504" i="14"/>
  <c r="A299" i="14"/>
  <c r="A56" i="14"/>
  <c r="A565" i="14"/>
  <c r="A130" i="14"/>
  <c r="A601" i="14"/>
  <c r="A505" i="17"/>
  <c r="A249" i="18"/>
  <c r="A324" i="14"/>
  <c r="A589" i="14"/>
  <c r="A559" i="14"/>
  <c r="A711" i="14"/>
  <c r="A699" i="14"/>
  <c r="A437" i="14"/>
  <c r="A564" i="14"/>
  <c r="A415" i="14"/>
  <c r="A580" i="14"/>
  <c r="A621" i="14"/>
  <c r="A223" i="18"/>
  <c r="A346" i="14"/>
  <c r="A594" i="14"/>
  <c r="A566" i="14"/>
  <c r="A548" i="14"/>
  <c r="A492" i="17"/>
  <c r="A716" i="14"/>
  <c r="A723" i="14"/>
  <c r="A529" i="17"/>
  <c r="A154" i="14"/>
  <c r="A157" i="14"/>
  <c r="A205" i="14"/>
  <c r="A341" i="14"/>
  <c r="A291" i="14"/>
  <c r="A474" i="14"/>
  <c r="A524" i="17"/>
  <c r="A436" i="14"/>
  <c r="A79" i="14"/>
  <c r="A65" i="14"/>
  <c r="A63" i="14"/>
  <c r="A584" i="14"/>
  <c r="A307" i="14"/>
  <c r="A490" i="17"/>
  <c r="A57" i="14"/>
  <c r="A466" i="14"/>
  <c r="A592" i="14"/>
  <c r="A231" i="18"/>
  <c r="A790" i="14"/>
  <c r="A687" i="14"/>
  <c r="A588" i="14"/>
  <c r="A239" i="14"/>
  <c r="A321" i="14"/>
  <c r="A496" i="14"/>
  <c r="A61" i="14"/>
  <c r="A513" i="14"/>
  <c r="A236" i="14"/>
  <c r="A40" i="14"/>
  <c r="A209" i="14"/>
  <c r="A178" i="14"/>
  <c r="A233" i="14"/>
  <c r="A568" i="14"/>
  <c r="A593" i="14"/>
  <c r="A582" i="14"/>
  <c r="A804" i="14"/>
  <c r="A132" i="14"/>
  <c r="A366" i="14"/>
  <c r="A429" i="14"/>
  <c r="A150" i="14"/>
  <c r="A467" i="14"/>
  <c r="A161" i="14"/>
  <c r="A519" i="14"/>
  <c r="A393" i="14"/>
  <c r="A210" i="18"/>
  <c r="A702" i="14"/>
  <c r="A809" i="14"/>
  <c r="A44" i="14"/>
  <c r="A13" i="14"/>
  <c r="A193" i="14"/>
  <c r="A554" i="14"/>
  <c r="A279" i="14"/>
  <c r="A502" i="17"/>
  <c r="A516" i="17"/>
  <c r="A801" i="14"/>
  <c r="A670" i="14"/>
  <c r="A413" i="14"/>
  <c r="A537" i="14"/>
  <c r="A496" i="17"/>
  <c r="A287" i="14"/>
  <c r="A427" i="14"/>
  <c r="A117" i="14"/>
  <c r="A229" i="14"/>
  <c r="A39" i="14"/>
  <c r="A30" i="14"/>
  <c r="A317" i="14"/>
  <c r="A119" i="14"/>
  <c r="A568" i="16"/>
  <c r="A221" i="14"/>
  <c r="A244" i="14"/>
  <c r="A243" i="14"/>
  <c r="A204" i="14"/>
  <c r="A796" i="14"/>
  <c r="A148" i="14"/>
  <c r="A162" i="14"/>
  <c r="A92" i="14"/>
  <c r="A553" i="14"/>
  <c r="A793" i="14"/>
  <c r="A798" i="14"/>
  <c r="A179" i="14"/>
  <c r="A433" i="14"/>
  <c r="A420" i="14"/>
  <c r="A582" i="16"/>
  <c r="A587" i="14"/>
  <c r="A236" i="18"/>
  <c r="A16" i="14"/>
  <c r="A503" i="17"/>
  <c r="A637" i="14"/>
  <c r="A715" i="14"/>
  <c r="A509" i="14"/>
  <c r="A242" i="14"/>
  <c r="A343" i="14"/>
  <c r="A175" i="14"/>
  <c r="A206" i="14"/>
  <c r="A118" i="14"/>
  <c r="A185" i="14"/>
  <c r="A602" i="14"/>
  <c r="A223" i="14"/>
  <c r="A134" i="14"/>
  <c r="A625" i="14"/>
  <c r="A620" i="14"/>
  <c r="A659" i="14"/>
  <c r="A428" i="14"/>
  <c r="A167" i="14"/>
  <c r="A332" i="14"/>
  <c r="A480" i="14"/>
  <c r="A577" i="14"/>
  <c r="A217" i="14"/>
  <c r="A267" i="14"/>
  <c r="A610" i="14"/>
  <c r="A690" i="14"/>
  <c r="A188" i="18"/>
  <c r="A509" i="17"/>
  <c r="A788" i="14"/>
  <c r="A225" i="18"/>
  <c r="A645" i="14"/>
  <c r="A721" i="14"/>
  <c r="A500" i="17"/>
  <c r="A726" i="14"/>
  <c r="A197" i="18"/>
  <c r="A18" i="14"/>
  <c r="A734" i="14"/>
  <c r="A499" i="17"/>
  <c r="A718" i="14"/>
  <c r="A653" i="14"/>
  <c r="A522" i="17"/>
  <c r="A491" i="17"/>
  <c r="A851" i="14"/>
  <c r="A358" i="14"/>
  <c r="A540" i="14"/>
  <c r="A560" i="14"/>
  <c r="A487" i="14"/>
  <c r="A470" i="14"/>
  <c r="A448" i="14"/>
  <c r="A107" i="14"/>
  <c r="A488" i="14"/>
  <c r="A330" i="14"/>
  <c r="A484" i="14"/>
  <c r="A273" i="14"/>
  <c r="A410" i="14"/>
  <c r="A313" i="14"/>
  <c r="A90" i="14"/>
  <c r="A661" i="14"/>
  <c r="A531" i="14"/>
  <c r="A515" i="14"/>
  <c r="A595" i="17"/>
  <c r="A219" i="14"/>
  <c r="A224" i="14"/>
  <c r="A363" i="14"/>
  <c r="A532" i="14"/>
  <c r="A352" i="14"/>
  <c r="A298" i="14"/>
  <c r="A59" i="14"/>
  <c r="A67" i="14"/>
  <c r="A104" i="14"/>
  <c r="A581" i="14"/>
  <c r="A408" i="14"/>
  <c r="A520" i="14"/>
  <c r="A191" i="14"/>
  <c r="A567" i="14"/>
  <c r="A517" i="14"/>
  <c r="A318" i="14"/>
  <c r="A282" i="14"/>
  <c r="A304" i="14"/>
  <c r="A756" i="14"/>
  <c r="A301" i="14"/>
  <c r="A143" i="14"/>
  <c r="A396" i="14"/>
  <c r="A662" i="14"/>
  <c r="A624" i="14"/>
  <c r="A485" i="14"/>
  <c r="A253" i="14"/>
  <c r="A499" i="14"/>
  <c r="A368" i="14"/>
  <c r="A626" i="14"/>
  <c r="A486" i="14"/>
  <c r="A374" i="14"/>
  <c r="A136" i="14"/>
  <c r="A595" i="14"/>
  <c r="A447" i="14"/>
  <c r="A605" i="14"/>
  <c r="A275" i="14"/>
  <c r="A74" i="14"/>
  <c r="A445" i="14"/>
  <c r="A405" i="14"/>
  <c r="A106" i="14"/>
  <c r="A792" i="14"/>
  <c r="A569" i="16"/>
  <c r="A802" i="14"/>
  <c r="A607" i="14"/>
  <c r="A555" i="14"/>
  <c r="A664" i="14"/>
  <c r="A497" i="14"/>
  <c r="A390" i="14"/>
  <c r="A190" i="14"/>
  <c r="A430" i="14"/>
  <c r="A235" i="18"/>
  <c r="A852" i="14"/>
  <c r="A475" i="14"/>
  <c r="A544" i="17"/>
  <c r="A80" i="14"/>
  <c r="B81" i="14" s="1"/>
  <c r="A570" i="14"/>
  <c r="A416" i="14"/>
  <c r="A280" i="14"/>
  <c r="A658" i="14"/>
  <c r="A113" i="14"/>
  <c r="A353" i="14"/>
  <c r="A623" i="14"/>
  <c r="A606" i="14"/>
  <c r="A256" i="14"/>
  <c r="A389" i="14"/>
  <c r="A534" i="14"/>
  <c r="A45" i="14"/>
  <c r="A296" i="14"/>
  <c r="A235" i="14"/>
  <c r="A306" i="14"/>
  <c r="A803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3" i="14"/>
  <c r="A163" i="14"/>
  <c r="A144" i="14"/>
  <c r="A545" i="14"/>
  <c r="A266" i="14"/>
  <c r="A248" i="18"/>
  <c r="A419" i="14"/>
  <c r="A483" i="14"/>
  <c r="A360" i="14"/>
  <c r="A227" i="14"/>
  <c r="A850" i="14"/>
  <c r="A89" i="14"/>
  <c r="A180" i="14"/>
  <c r="A609" i="14"/>
  <c r="A351" i="14"/>
  <c r="A552" i="14"/>
  <c r="A526" i="14"/>
  <c r="A174" i="14"/>
  <c r="A497" i="17"/>
  <c r="A727" i="14"/>
  <c r="A506" i="17"/>
  <c r="A630" i="14"/>
  <c r="A720" i="14"/>
  <c r="A635" i="14"/>
  <c r="A729" i="14"/>
  <c r="A29" i="14"/>
  <c r="A739" i="14"/>
  <c r="A691" i="14"/>
  <c r="A14" i="14"/>
  <c r="A634" i="14"/>
  <c r="A737" i="14"/>
  <c r="A779" i="14"/>
  <c r="A233" i="18"/>
  <c r="A676" i="14"/>
  <c r="A409" i="14"/>
  <c r="A603" i="14"/>
  <c r="A292" i="14"/>
  <c r="A182" i="14"/>
  <c r="A329" i="14"/>
  <c r="A145" i="14"/>
  <c r="A300" i="14"/>
  <c r="A500" i="14"/>
  <c r="A530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1" i="14"/>
  <c r="A561" i="14"/>
  <c r="A669" i="14"/>
  <c r="A147" i="14"/>
  <c r="A110" i="14"/>
  <c r="A544" i="14"/>
  <c r="A187" i="14"/>
  <c r="A159" i="14"/>
  <c r="A176" i="14"/>
  <c r="A523" i="14"/>
  <c r="A594" i="17"/>
  <c r="A181" i="14"/>
  <c r="A225" i="14"/>
  <c r="A785" i="14"/>
  <c r="A12" i="14"/>
  <c r="A789" i="14"/>
  <c r="A673" i="14"/>
  <c r="A525" i="17"/>
  <c r="A28" i="14"/>
  <c r="A631" i="14"/>
  <c r="A685" i="14"/>
  <c r="A498" i="17"/>
  <c r="A786" i="14"/>
  <c r="A22" i="14"/>
  <c r="A508" i="17"/>
  <c r="A731" i="14"/>
  <c r="A527" i="17"/>
  <c r="A689" i="14"/>
  <c r="A334" i="14"/>
  <c r="B335" i="14" s="1"/>
  <c r="B336" i="14" s="1"/>
  <c r="B337" i="14" s="1"/>
  <c r="B338" i="14" s="1"/>
  <c r="B339" i="14" s="1"/>
  <c r="B340" i="14" s="1"/>
  <c r="A146" i="14"/>
  <c r="A477" i="14"/>
  <c r="A151" i="14"/>
  <c r="A656" i="14"/>
  <c r="A371" i="14"/>
  <c r="A492" i="14"/>
  <c r="A665" i="14"/>
  <c r="A608" i="14"/>
  <c r="A406" i="14"/>
  <c r="A503" i="14"/>
  <c r="A807" i="14"/>
  <c r="A128" i="14"/>
  <c r="A546" i="17"/>
  <c r="A246" i="14"/>
  <c r="A114" i="14"/>
  <c r="A310" i="14"/>
  <c r="A272" i="14"/>
  <c r="A98" i="14"/>
  <c r="A95" i="14"/>
  <c r="A473" i="14"/>
  <c r="A171" i="14"/>
  <c r="A116" i="14"/>
  <c r="A333" i="14"/>
  <c r="A590" i="14"/>
  <c r="A319" i="14"/>
  <c r="A160" i="14"/>
  <c r="A305" i="14"/>
  <c r="A24" i="14"/>
  <c r="A26" i="14"/>
  <c r="A32" i="14"/>
  <c r="B33" i="14" s="1"/>
  <c r="A698" i="14"/>
  <c r="A214" i="18"/>
  <c r="A722" i="14"/>
  <c r="A648" i="14"/>
  <c r="A211" i="18"/>
  <c r="A736" i="14"/>
  <c r="A784" i="14"/>
  <c r="A701" i="14"/>
  <c r="A629" i="14"/>
  <c r="A643" i="14"/>
  <c r="A709" i="14"/>
  <c r="A655" i="14"/>
  <c r="A742" i="14"/>
  <c r="A510" i="17"/>
  <c r="A372" i="14"/>
  <c r="A168" i="14"/>
  <c r="A585" i="14"/>
  <c r="A173" i="14"/>
  <c r="A478" i="14"/>
  <c r="A805" i="14"/>
  <c r="A547" i="14"/>
  <c r="A293" i="14"/>
  <c r="A213" i="14"/>
  <c r="A616" i="16"/>
  <c r="A237" i="14"/>
  <c r="A370" i="14"/>
  <c r="A285" i="14"/>
  <c r="A545" i="17"/>
  <c r="A115" i="14"/>
  <c r="A274" i="14"/>
  <c r="A277" i="14"/>
  <c r="A189" i="14"/>
  <c r="A514" i="14"/>
  <c r="A375" i="14"/>
  <c r="B376" i="14" s="1"/>
  <c r="B377" i="14" s="1"/>
  <c r="B378" i="14" s="1"/>
  <c r="B379" i="14" s="1"/>
  <c r="B380" i="14" s="1"/>
  <c r="A542" i="14"/>
  <c r="A746" i="14"/>
  <c r="A397" i="14"/>
  <c r="A342" i="14"/>
  <c r="A355" i="14"/>
  <c r="A137" i="14"/>
  <c r="A197" i="14"/>
  <c r="A349" i="14"/>
  <c r="A539" i="14"/>
  <c r="A133" i="14"/>
  <c r="A169" i="14"/>
  <c r="A194" i="14"/>
  <c r="A111" i="14"/>
  <c r="A489" i="14"/>
  <c r="A172" i="14"/>
  <c r="A196" i="14"/>
  <c r="A740" i="14"/>
  <c r="A526" i="17"/>
  <c r="A728" i="14"/>
  <c r="A38" i="14"/>
  <c r="A192" i="18"/>
  <c r="A780" i="14"/>
  <c r="A708" i="14"/>
  <c r="A636" i="14"/>
  <c r="A644" i="14"/>
  <c r="A770" i="14"/>
  <c r="A787" i="14"/>
  <c r="A220" i="18"/>
  <c r="A15" i="14"/>
  <c r="A520" i="17"/>
  <c r="A221" i="18"/>
  <c r="A710" i="14"/>
  <c r="A782" i="14"/>
  <c r="A311" i="14"/>
  <c r="A806" i="14"/>
  <c r="A186" i="14"/>
  <c r="A135" i="14"/>
  <c r="A476" i="14"/>
  <c r="A666" i="14"/>
  <c r="A96" i="14"/>
  <c r="A490" i="14"/>
  <c r="A458" i="14"/>
  <c r="A149" i="14"/>
  <c r="A533" i="14"/>
  <c r="A599" i="14"/>
  <c r="A207" i="14"/>
  <c r="A226" i="14"/>
  <c r="A800" i="14"/>
  <c r="A276" i="14"/>
  <c r="A348" i="14"/>
  <c r="A546" i="14"/>
  <c r="A237" i="18"/>
  <c r="A245" i="14"/>
  <c r="A286" i="14"/>
  <c r="A93" i="14"/>
  <c r="A170" i="14"/>
  <c r="A521" i="14"/>
  <c r="A278" i="14"/>
  <c r="A438" i="14"/>
  <c r="A394" i="14"/>
  <c r="A622" i="14"/>
  <c r="A240" i="14"/>
  <c r="A97" i="14"/>
  <c r="A192" i="14"/>
  <c r="A530" i="14"/>
  <c r="A512" i="14"/>
  <c r="A618" i="14"/>
  <c r="A508" i="14"/>
  <c r="A75" i="14"/>
  <c r="A510" i="14"/>
  <c r="A232" i="14"/>
  <c r="A326" i="14"/>
  <c r="A571" i="16"/>
  <c r="A302" i="14"/>
  <c r="A331" i="14"/>
  <c r="A617" i="14"/>
  <c r="A327" i="14"/>
  <c r="A177" i="14"/>
  <c r="A741" i="14"/>
  <c r="A31" i="14"/>
  <c r="A759" i="14"/>
  <c r="A717" i="14"/>
  <c r="A17" i="14"/>
  <c r="A27" i="14"/>
  <c r="A8" i="14"/>
  <c r="A207" i="18"/>
  <c r="A23" i="14"/>
  <c r="A641" i="14"/>
  <c r="A725" i="14"/>
  <c r="A745" i="14"/>
  <c r="A730" i="14"/>
  <c r="A764" i="14"/>
  <c r="A769" i="14"/>
  <c r="A19" i="14"/>
  <c r="A312" i="14"/>
  <c r="A234" i="18"/>
  <c r="A495" i="14"/>
  <c r="A328" i="14"/>
  <c r="A354" i="14"/>
  <c r="A579" i="14"/>
  <c r="A350" i="14"/>
  <c r="A586" i="14"/>
  <c r="A536" i="14"/>
  <c r="A72" i="14"/>
  <c r="A347" i="14"/>
  <c r="A663" i="14"/>
  <c r="A505" i="14"/>
  <c r="A449" i="16"/>
  <c r="A443" i="16"/>
  <c r="A10" i="16"/>
  <c r="A441" i="16"/>
  <c r="A450" i="16"/>
  <c r="A421" i="17"/>
  <c r="A193" i="18"/>
  <c r="A433" i="17"/>
  <c r="A451" i="16"/>
  <c r="A205" i="18"/>
  <c r="A444" i="16"/>
  <c r="A414" i="17"/>
  <c r="A435" i="16"/>
  <c r="A431" i="16"/>
  <c r="A201" i="18"/>
  <c r="A446" i="16"/>
  <c r="A431" i="17"/>
  <c r="A438" i="16"/>
  <c r="A436" i="16"/>
  <c r="A187" i="18"/>
  <c r="A196" i="18"/>
  <c r="A412" i="17"/>
  <c r="A427" i="17"/>
  <c r="A437" i="16"/>
  <c r="A203" i="18"/>
  <c r="A415" i="17"/>
  <c r="A430" i="17"/>
  <c r="A422" i="17"/>
  <c r="A424" i="17"/>
  <c r="A423" i="17"/>
  <c r="A411" i="17"/>
  <c r="A428" i="17"/>
  <c r="A434" i="16"/>
  <c r="A429" i="17"/>
  <c r="A473" i="17"/>
  <c r="A420" i="17"/>
  <c r="A439" i="16"/>
  <c r="A191" i="18"/>
  <c r="A200" i="18"/>
  <c r="A432" i="17"/>
  <c r="A409" i="17"/>
  <c r="A417" i="17"/>
  <c r="A430" i="16"/>
  <c r="A440" i="16"/>
  <c r="A413" i="17"/>
  <c r="A204" i="18"/>
  <c r="A442" i="16"/>
  <c r="A425" i="17"/>
  <c r="A447" i="16"/>
  <c r="A429" i="16"/>
  <c r="A410" i="17"/>
  <c r="A448" i="16"/>
  <c r="A478" i="17"/>
  <c r="A432" i="16"/>
  <c r="A419" i="17"/>
  <c r="A433" i="16"/>
  <c r="A445" i="16"/>
  <c r="A426" i="17"/>
  <c r="A416" i="17"/>
  <c r="A418" i="17"/>
  <c r="A436" i="17"/>
  <c r="A445" i="17"/>
  <c r="A446" i="17"/>
  <c r="A447" i="17"/>
  <c r="A451" i="17"/>
  <c r="A459" i="16"/>
  <c r="A457" i="16"/>
  <c r="A473" i="16"/>
  <c r="A504" i="16"/>
  <c r="A501" i="16"/>
  <c r="A471" i="16"/>
  <c r="A444" i="17"/>
  <c r="A454" i="16"/>
  <c r="A492" i="16"/>
  <c r="A481" i="16"/>
  <c r="A503" i="16"/>
  <c r="A438" i="17"/>
  <c r="A470" i="16"/>
  <c r="A460" i="16"/>
  <c r="A456" i="16"/>
  <c r="A450" i="17"/>
  <c r="A493" i="16"/>
  <c r="A435" i="17"/>
  <c r="A499" i="16"/>
  <c r="A474" i="16"/>
  <c r="A477" i="16"/>
  <c r="A452" i="16"/>
  <c r="A449" i="17"/>
  <c r="A479" i="16"/>
  <c r="A455" i="16"/>
  <c r="A443" i="17"/>
  <c r="A469" i="16"/>
  <c r="A434" i="17"/>
  <c r="A458" i="16"/>
  <c r="A439" i="17"/>
  <c r="A502" i="16"/>
  <c r="A491" i="16"/>
  <c r="A497" i="16"/>
  <c r="A494" i="16"/>
  <c r="A490" i="16"/>
  <c r="A496" i="16"/>
  <c r="A472" i="16"/>
  <c r="A468" i="16"/>
  <c r="A500" i="16"/>
  <c r="A498" i="16"/>
  <c r="A453" i="16"/>
  <c r="A448" i="17"/>
  <c r="A480" i="16"/>
  <c r="A478" i="16"/>
  <c r="A495" i="16"/>
  <c r="A437" i="17"/>
  <c r="A480" i="17"/>
  <c r="A180" i="18"/>
  <c r="A183" i="18"/>
  <c r="A510" i="16"/>
  <c r="A514" i="16"/>
  <c r="A533" i="16"/>
  <c r="A539" i="16"/>
  <c r="A463" i="17"/>
  <c r="A542" i="16"/>
  <c r="A483" i="17"/>
  <c r="A511" i="16"/>
  <c r="A536" i="16"/>
  <c r="A541" i="16"/>
  <c r="A525" i="16"/>
  <c r="A178" i="18"/>
  <c r="A474" i="17"/>
  <c r="A515" i="16"/>
  <c r="A469" i="17"/>
  <c r="A520" i="16"/>
  <c r="A485" i="17"/>
  <c r="A471" i="17"/>
  <c r="A476" i="17"/>
  <c r="A174" i="18"/>
  <c r="A454" i="17"/>
  <c r="A486" i="17"/>
  <c r="A538" i="16"/>
  <c r="A529" i="16"/>
  <c r="A481" i="17"/>
  <c r="A526" i="16"/>
  <c r="A470" i="17"/>
  <c r="A527" i="16"/>
  <c r="A528" i="16"/>
  <c r="A452" i="17"/>
  <c r="A535" i="16"/>
  <c r="A516" i="16"/>
  <c r="A509" i="16"/>
  <c r="A517" i="16"/>
  <c r="A465" i="17"/>
  <c r="A488" i="17"/>
  <c r="A185" i="18"/>
  <c r="A537" i="16"/>
  <c r="A543" i="16"/>
  <c r="A186" i="18"/>
  <c r="A482" i="17"/>
  <c r="A408" i="17"/>
  <c r="A544" i="16"/>
  <c r="A475" i="17"/>
  <c r="A181" i="18"/>
  <c r="A519" i="16"/>
  <c r="A531" i="16"/>
  <c r="A404" i="17"/>
  <c r="A477" i="17"/>
  <c r="A177" i="18"/>
  <c r="A513" i="16"/>
  <c r="A472" i="17"/>
  <c r="A479" i="17"/>
  <c r="A464" i="17"/>
  <c r="A518" i="16"/>
  <c r="A184" i="18"/>
  <c r="A540" i="16"/>
  <c r="A524" i="16"/>
  <c r="A532" i="16"/>
  <c r="A179" i="18"/>
  <c r="A407" i="17"/>
  <c r="A534" i="16"/>
  <c r="A484" i="17"/>
  <c r="A182" i="18"/>
  <c r="A172" i="18"/>
  <c r="A406" i="17"/>
  <c r="A530" i="16"/>
  <c r="A487" i="17"/>
  <c r="A173" i="18"/>
  <c r="A453" i="17"/>
  <c r="A512" i="16"/>
  <c r="A410" i="16"/>
  <c r="A397" i="17"/>
  <c r="A393" i="17"/>
  <c r="A424" i="16"/>
  <c r="A413" i="16"/>
  <c r="A414" i="16"/>
  <c r="A402" i="16"/>
  <c r="A380" i="17"/>
  <c r="A423" i="16"/>
  <c r="A168" i="18"/>
  <c r="A392" i="17"/>
  <c r="A421" i="16"/>
  <c r="A400" i="17"/>
  <c r="A409" i="16"/>
  <c r="A408" i="16"/>
  <c r="A388" i="17"/>
  <c r="A387" i="17"/>
  <c r="A169" i="18"/>
  <c r="A426" i="16"/>
  <c r="A416" i="16"/>
  <c r="A422" i="16"/>
  <c r="A399" i="17"/>
  <c r="A420" i="16"/>
  <c r="A576" i="16"/>
  <c r="A401" i="17"/>
  <c r="A386" i="17"/>
  <c r="A578" i="16"/>
  <c r="A167" i="18"/>
  <c r="A411" i="16"/>
  <c r="A405" i="17"/>
  <c r="A577" i="16"/>
  <c r="A418" i="16"/>
  <c r="A407" i="16"/>
  <c r="A425" i="16"/>
  <c r="A391" i="17"/>
  <c r="A508" i="16"/>
  <c r="A405" i="16"/>
  <c r="A406" i="16"/>
  <c r="A398" i="17"/>
  <c r="A412" i="16"/>
  <c r="A403" i="17"/>
  <c r="A417" i="16"/>
  <c r="A395" i="17"/>
  <c r="A396" i="17"/>
  <c r="A384" i="17"/>
  <c r="A385" i="17"/>
  <c r="A390" i="17"/>
  <c r="A175" i="18"/>
  <c r="A507" i="16"/>
  <c r="A404" i="16"/>
  <c r="A382" i="17"/>
  <c r="A383" i="17"/>
  <c r="A402" i="17"/>
  <c r="A171" i="18"/>
  <c r="A394" i="17"/>
  <c r="A389" i="17"/>
  <c r="A428" i="16"/>
  <c r="A403" i="16"/>
  <c r="A381" i="17"/>
  <c r="A170" i="18"/>
  <c r="A415" i="16"/>
  <c r="A427" i="16"/>
  <c r="A176" i="18"/>
  <c r="A419" i="16"/>
  <c r="A355" i="17"/>
  <c r="A157" i="18"/>
  <c r="A353" i="17"/>
  <c r="A156" i="18"/>
  <c r="A351" i="17"/>
  <c r="A384" i="16"/>
  <c r="A380" i="16"/>
  <c r="A356" i="17"/>
  <c r="A349" i="17"/>
  <c r="A359" i="17"/>
  <c r="A385" i="16"/>
  <c r="A379" i="16"/>
  <c r="A382" i="16"/>
  <c r="A358" i="17"/>
  <c r="A376" i="16"/>
  <c r="A377" i="16"/>
  <c r="A348" i="17"/>
  <c r="A354" i="17"/>
  <c r="A347" i="17"/>
  <c r="A378" i="16"/>
  <c r="A357" i="17"/>
  <c r="A383" i="16"/>
  <c r="A352" i="17"/>
  <c r="A155" i="18"/>
  <c r="A350" i="17"/>
  <c r="A381" i="16"/>
  <c r="A362" i="17"/>
  <c r="A365" i="17"/>
  <c r="A361" i="17"/>
  <c r="A360" i="17"/>
  <c r="A386" i="16"/>
  <c r="A387" i="16"/>
  <c r="A364" i="17"/>
  <c r="A363" i="17"/>
  <c r="A388" i="16"/>
  <c r="A334" i="17"/>
  <c r="A333" i="17"/>
  <c r="A371" i="16"/>
  <c r="A331" i="17"/>
  <c r="A375" i="16"/>
  <c r="A160" i="18"/>
  <c r="A166" i="18"/>
  <c r="A162" i="18"/>
  <c r="A395" i="16"/>
  <c r="A345" i="17"/>
  <c r="A393" i="16"/>
  <c r="A373" i="16"/>
  <c r="A391" i="16"/>
  <c r="A336" i="17"/>
  <c r="A332" i="17"/>
  <c r="A365" i="16"/>
  <c r="A339" i="17"/>
  <c r="A161" i="18"/>
  <c r="A163" i="18"/>
  <c r="A158" i="18"/>
  <c r="A318" i="17"/>
  <c r="A389" i="16"/>
  <c r="A341" i="17"/>
  <c r="A370" i="16"/>
  <c r="A344" i="17"/>
  <c r="A335" i="17"/>
  <c r="A343" i="17"/>
  <c r="A368" i="16"/>
  <c r="A372" i="16"/>
  <c r="A366" i="16"/>
  <c r="A394" i="16"/>
  <c r="A165" i="18"/>
  <c r="A374" i="16"/>
  <c r="A340" i="17"/>
  <c r="A338" i="17"/>
  <c r="A390" i="16"/>
  <c r="A392" i="16"/>
  <c r="A337" i="17"/>
  <c r="A159" i="18"/>
  <c r="A367" i="16"/>
  <c r="A369" i="16"/>
  <c r="A342" i="17"/>
  <c r="A320" i="17"/>
  <c r="A148" i="18"/>
  <c r="A302" i="17"/>
  <c r="A357" i="16"/>
  <c r="A369" i="17"/>
  <c r="A367" i="17"/>
  <c r="A316" i="17"/>
  <c r="A348" i="16"/>
  <c r="A326" i="17"/>
  <c r="A368" i="17"/>
  <c r="A146" i="18"/>
  <c r="A396" i="16"/>
  <c r="A351" i="16"/>
  <c r="A306" i="17"/>
  <c r="A149" i="18"/>
  <c r="A305" i="17"/>
  <c r="A337" i="16"/>
  <c r="A153" i="18"/>
  <c r="A151" i="18"/>
  <c r="A338" i="16"/>
  <c r="A400" i="16"/>
  <c r="A370" i="17"/>
  <c r="A335" i="16"/>
  <c r="A363" i="16"/>
  <c r="A347" i="16"/>
  <c r="A150" i="18"/>
  <c r="A308" i="17"/>
  <c r="A353" i="16"/>
  <c r="A143" i="18"/>
  <c r="A325" i="17"/>
  <c r="A378" i="17"/>
  <c r="A321" i="17"/>
  <c r="A298" i="17"/>
  <c r="A366" i="17"/>
  <c r="A319" i="17"/>
  <c r="A152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1" i="17"/>
  <c r="A310" i="17"/>
  <c r="A330" i="17"/>
  <c r="A341" i="16"/>
  <c r="A379" i="17"/>
  <c r="A299" i="17"/>
  <c r="A364" i="16"/>
  <c r="A328" i="17"/>
  <c r="A297" i="17"/>
  <c r="A330" i="16"/>
  <c r="A300" i="17"/>
  <c r="A358" i="16"/>
  <c r="A354" i="16"/>
  <c r="A360" i="16"/>
  <c r="A147" i="18"/>
  <c r="A296" i="17"/>
  <c r="A355" i="16"/>
  <c r="A317" i="17"/>
  <c r="A372" i="17"/>
  <c r="A339" i="16"/>
  <c r="A356" i="16"/>
  <c r="A154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A265" i="17"/>
  <c r="A147" i="17"/>
  <c r="A286" i="17"/>
  <c r="A290" i="16"/>
  <c r="A129" i="18"/>
  <c r="A285" i="17"/>
  <c r="A267" i="17"/>
  <c r="A314" i="17"/>
  <c r="A271" i="17"/>
  <c r="A342" i="16"/>
  <c r="A127" i="18"/>
  <c r="A142" i="17"/>
  <c r="A144" i="17"/>
  <c r="A276" i="17"/>
  <c r="A162" i="16"/>
  <c r="A145" i="17"/>
  <c r="A259" i="17"/>
  <c r="A145" i="18"/>
  <c r="A47" i="11"/>
  <c r="A146" i="17"/>
  <c r="A260" i="17"/>
  <c r="A289" i="16"/>
  <c r="A295" i="16"/>
  <c r="A264" i="17"/>
  <c r="A296" i="16"/>
  <c r="A144" i="18"/>
  <c r="A294" i="16"/>
  <c r="A263" i="17"/>
  <c r="A142" i="18"/>
  <c r="A143" i="17"/>
  <c r="A293" i="16"/>
  <c r="A262" i="17"/>
  <c r="A313" i="16"/>
  <c r="A141" i="18"/>
  <c r="A258" i="17"/>
  <c r="A292" i="16"/>
  <c r="A312" i="16"/>
  <c r="A401" i="16"/>
  <c r="A312" i="17"/>
  <c r="A291" i="16"/>
  <c r="A261" i="17"/>
  <c r="A287" i="16"/>
  <c r="A311" i="16"/>
  <c r="A345" i="16"/>
  <c r="A311" i="17"/>
  <c r="A165" i="16"/>
  <c r="A130" i="18"/>
  <c r="A282" i="16"/>
  <c r="A301" i="16"/>
  <c r="A344" i="16"/>
  <c r="A304" i="17"/>
  <c r="A164" i="16"/>
  <c r="A277" i="17"/>
  <c r="A281" i="16"/>
  <c r="A300" i="16"/>
  <c r="A275" i="17"/>
  <c r="A343" i="16"/>
  <c r="A288" i="16"/>
  <c r="A275" i="16"/>
  <c r="A245" i="17"/>
  <c r="A120" i="16"/>
  <c r="A123" i="18"/>
  <c r="A258" i="16"/>
  <c r="A248" i="17"/>
  <c r="A97" i="17"/>
  <c r="A118" i="16"/>
  <c r="A124" i="18"/>
  <c r="A246" i="17"/>
  <c r="A35" i="11"/>
  <c r="A276" i="16"/>
  <c r="A261" i="16"/>
  <c r="A274" i="16"/>
  <c r="A277" i="16"/>
  <c r="A53" i="18"/>
  <c r="A119" i="16"/>
  <c r="A117" i="16"/>
  <c r="A118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19" i="18"/>
  <c r="A120" i="18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09" i="18"/>
  <c r="A194" i="17"/>
  <c r="A227" i="16"/>
  <c r="A110" i="18"/>
  <c r="B111" i="18" s="1"/>
  <c r="B112" i="18" s="1"/>
  <c r="A190" i="17"/>
  <c r="B70" i="11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5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2" i="18"/>
  <c r="A235" i="16"/>
  <c r="A216" i="16"/>
  <c r="A236" i="16"/>
  <c r="B237" i="16" s="1"/>
  <c r="A201" i="17"/>
  <c r="A166" i="16"/>
  <c r="A23" i="18"/>
  <c r="A86" i="17"/>
  <c r="A99" i="16"/>
  <c r="A201" i="16"/>
  <c r="A242" i="16"/>
  <c r="A205" i="16"/>
  <c r="A117" i="18"/>
  <c r="A244" i="16"/>
  <c r="A294" i="17"/>
  <c r="A175" i="17"/>
  <c r="A241" i="16"/>
  <c r="A210" i="16"/>
  <c r="A198" i="17"/>
  <c r="A295" i="17"/>
  <c r="A249" i="17"/>
  <c r="A192" i="17"/>
  <c r="A205" i="17"/>
  <c r="A34" i="17"/>
  <c r="A138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B65" i="11" s="1"/>
  <c r="A107" i="18"/>
  <c r="A218" i="16"/>
  <c r="A252" i="16"/>
  <c r="A131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B28" i="17" s="1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B72" i="11"/>
  <c r="A287" i="17"/>
  <c r="A233" i="16"/>
  <c r="A91" i="18"/>
  <c r="A56" i="18"/>
  <c r="A123" i="16"/>
  <c r="A38" i="17"/>
  <c r="A81" i="18"/>
  <c r="A108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6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B26" i="18" s="1"/>
  <c r="B27" i="18" s="1"/>
  <c r="A107" i="16"/>
  <c r="A109" i="16"/>
  <c r="A90" i="17"/>
  <c r="A131" i="17"/>
  <c r="A7" i="17"/>
  <c r="B7" i="17" s="1"/>
  <c r="A17" i="11"/>
  <c r="A27" i="16"/>
  <c r="A72" i="16"/>
  <c r="A64" i="17"/>
  <c r="B64" i="17" s="1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B35" i="11" s="1"/>
  <c r="A139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B47" i="11" s="1"/>
  <c r="A172" i="17"/>
  <c r="A4" i="16"/>
  <c r="A38" i="16"/>
  <c r="A14" i="11"/>
  <c r="A136" i="18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A200" i="16"/>
  <c r="A52" i="18"/>
  <c r="B53" i="18" s="1"/>
  <c r="A127" i="16"/>
  <c r="A140" i="18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B68" i="17" s="1"/>
  <c r="A49" i="11"/>
  <c r="B50" i="11" s="1"/>
  <c r="A48" i="11"/>
  <c r="A33" i="17"/>
  <c r="A53" i="17"/>
  <c r="A75" i="18"/>
  <c r="B76" i="18" s="1"/>
  <c r="B77" i="18" s="1"/>
  <c r="B78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B177" i="16" s="1"/>
  <c r="B178" i="16" s="1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188" i="16" l="1"/>
  <c r="B189" i="16" s="1"/>
  <c r="B190" i="16" s="1"/>
  <c r="B191" i="16" s="1"/>
  <c r="B74" i="11"/>
  <c r="B71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385" i="14"/>
  <c r="B386" i="14" s="1"/>
  <c r="B387" i="14" s="1"/>
  <c r="B277" i="16"/>
  <c r="B359" i="14"/>
  <c r="B360" i="14" s="1"/>
  <c r="B361" i="14" s="1"/>
  <c r="B362" i="14" s="1"/>
  <c r="B363" i="14" s="1"/>
  <c r="B352" i="14"/>
  <c r="B112" i="14"/>
  <c r="B381" i="14"/>
  <c r="B161" i="17"/>
  <c r="B162" i="17" s="1"/>
  <c r="B163" i="17" s="1"/>
  <c r="B197" i="15"/>
  <c r="B238" i="16"/>
  <c r="B239" i="16" s="1"/>
  <c r="B353" i="14"/>
  <c r="B354" i="14" s="1"/>
  <c r="B355" i="14" s="1"/>
  <c r="B356" i="14" s="1"/>
  <c r="B357" i="14" s="1"/>
  <c r="B358" i="14" s="1"/>
  <c r="B114" i="18"/>
  <c r="B115" i="18" s="1"/>
  <c r="B116" i="18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117" i="18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198" i="15"/>
  <c r="B199" i="15" s="1"/>
  <c r="B200" i="15" s="1"/>
  <c r="B201" i="15" s="1"/>
  <c r="B202" i="15" s="1"/>
  <c r="B203" i="15" s="1"/>
  <c r="B204" i="15" s="1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69" i="17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13" i="18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130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8" i="18"/>
  <c r="B109" i="18" s="1"/>
  <c r="B110" i="18" s="1"/>
  <c r="B103" i="18"/>
  <c r="B106" i="18"/>
  <c r="B107" i="18" s="1"/>
  <c r="B43" i="16"/>
  <c r="B44" i="16" s="1"/>
  <c r="B45" i="16" s="1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16" i="15"/>
  <c r="B17" i="15" s="1"/>
  <c r="B18" i="15" s="1"/>
  <c r="B19" i="15" s="1"/>
  <c r="B20" i="15" s="1"/>
  <c r="B21" i="15" s="1"/>
  <c r="B22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<sst xmlns="http://schemas.openxmlformats.org/spreadsheetml/2006/main" count="32515" uniqueCount="963">
  <si>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</si>
  <si>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</si>
  <si>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</si>
  <si>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</si>
  <si>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</si>
  <si>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</si>
  <si>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</si>
  <si>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</si>
  <si>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</si>
  <si>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</si>
  <si>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</si>
  <si>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</si>
  <si>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</si>
  <si>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</si>
  <si>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</si>
  <si>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</si>
  <si>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</si>
  <si>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</si>
  <si>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</si>
  <si>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</si>
  <si>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</si>
  <si>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</si>
  <si>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</si>
  <si>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</si>
  <si>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</si>
  <si>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</si>
  <si>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</si>
  <si>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</si>
  <si>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</si>
  <si>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</si>
  <si>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</si>
  <si>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</si>
  <si>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</si>
  <si>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</si>
  <si>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</si>
  <si>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</si>
  <si>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</si>
  <si>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</si>
  <si>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</si>
  <si>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</si>
  <si>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</si>
  <si>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</si>
  <si>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</si>
  <si>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</si>
  <si>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</si>
  <si>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</si>
  <si>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</si>
  <si>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</si>
  <si>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</si>
  <si>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</si>
  <si>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</si>
  <si>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</si>
  <si>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</si>
  <si>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</si>
  <si>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</si>
  <si>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</si>
  <si>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</si>
  <si>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</si>
  <si>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</si>
  <si>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</si>
  <si>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</si>
  <si>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</si>
  <si>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</si>
  <si>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</si>
  <si>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</si>
  <si>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</si>
  <si>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</si>
  <si>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</si>
  <si>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</si>
  <si>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</si>
  <si>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</si>
  <si>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</si>
  <si>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</si>
  <si>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</si>
  <si>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</si>
  <si>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</si>
  <si>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</si>
  <si>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</si>
  <si>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</si>
  <si>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</si>
  <si>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</si>
  <si>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</si>
  <si>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</si>
  <si>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</si>
  <si>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</si>
  <si>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</si>
  <si>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</si>
  <si>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</si>
  <si>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</si>
  <si>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</si>
  <si>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</si>
  <si>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</si>
  <si>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</si>
  <si>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</si>
  <si>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</si>
  <si>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</si>
  <si>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</si>
  <si>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</si>
  <si>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</si>
  <si>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</si>
  <si>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</si>
  <si>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</si>
  <si>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</si>
  <si>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</si>
  <si>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</si>
  <si>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</si>
  <si>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</si>
  <si>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</si>
  <si>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</si>
  <si>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</si>
  <si>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</si>
  <si>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</si>
  <si>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</si>
  <si>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</si>
  <si>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</si>
  <si>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</si>
  <si>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</si>
  <si>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</si>
  <si>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</si>
  <si>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</si>
  <si>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</si>
  <si>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</si>
  <si>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</si>
  <si>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</si>
  <si>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</si>
  <si>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</si>
  <si>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</si>
  <si>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</si>
  <si>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</si>
  <si>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</si>
  <si>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</si>
  <si>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</si>
  <si>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</si>
  <si>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</si>
  <si>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</si>
  <si>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</si>
  <si>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</si>
  <si>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</si>
  <si>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</si>
  <si>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</si>
  <si>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</si>
  <si>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</si>
  <si>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</si>
  <si>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</si>
  <si>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</si>
  <si>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</si>
  <si>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</si>
  <si>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</si>
  <si>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</si>
  <si>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</si>
  <si>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</si>
  <si>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</si>
  <si>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</si>
  <si>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</si>
  <si>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</si>
  <si>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</si>
  <si>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</si>
  <si>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</si>
  <si>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</si>
  <si>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</si>
  <si>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</si>
  <si>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</si>
  <si>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</si>
  <si>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</si>
  <si>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</si>
  <si>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</si>
  <si>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</si>
  <si>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</si>
  <si>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</si>
  <si>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</si>
  <si>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</si>
  <si>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</si>
  <si>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</si>
  <si>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</si>
  <si>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</si>
  <si>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</si>
  <si>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</si>
  <si>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</si>
  <si>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</si>
  <si>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</si>
  <si>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</si>
  <si>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</si>
  <si>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</si>
  <si>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</si>
  <si>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</si>
  <si>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</si>
  <si>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</si>
  <si>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</si>
  <si>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</si>
  <si>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</si>
  <si>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</si>
  <si>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</si>
  <si>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</si>
  <si>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</si>
  <si>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</si>
  <si>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</si>
  <si>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</si>
  <si>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</si>
  <si>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</si>
  <si>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</si>
  <si>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</si>
  <si>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</si>
  <si>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</si>
  <si>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</si>
  <si>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</si>
  <si>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</si>
  <si>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</si>
  <si>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</si>
  <si>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</si>
  <si>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</si>
  <si>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</si>
  <si>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</si>
  <si>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</si>
  <si>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</si>
  <si>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</si>
  <si>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</si>
  <si>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</si>
  <si>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</si>
  <si>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</si>
  <si>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</si>
  <si>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</si>
  <si>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</si>
  <si>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</si>
  <si>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</si>
  <si>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</si>
  <si>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</si>
  <si>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</si>
  <si>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</si>
  <si>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</si>
  <si>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</si>
  <si>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</si>
  <si>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</si>
  <si>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</si>
  <si>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</si>
  <si>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</si>
  <si>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</si>
  <si>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</si>
  <si>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</si>
  <si>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</si>
  <si>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</si>
  <si>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</si>
  <si>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</si>
  <si>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</si>
  <si>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</si>
  <si>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</si>
  <si>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</si>
  <si>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</si>
  <si>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</si>
  <si>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</si>
  <si>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</si>
  <si>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</si>
  <si>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</si>
  <si>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</si>
  <si>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</si>
  <si>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</si>
  <si>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</si>
  <si>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</si>
  <si>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</si>
  <si>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</si>
  <si>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</si>
  <si>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</si>
  <si>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</si>
  <si>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</si>
  <si>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</si>
  <si>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</si>
  <si>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</si>
  <si>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</si>
  <si>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</si>
  <si>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</si>
  <si>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</si>
  <si>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</si>
  <si>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</si>
  <si>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</si>
  <si>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</si>
  <si>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</si>
  <si>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</si>
  <si>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</si>
  <si>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</si>
  <si>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</si>
  <si>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</si>
  <si>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</si>
  <si>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</si>
  <si>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</si>
  <si>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</si>
  <si>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</si>
  <si>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</si>
  <si>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</si>
  <si>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</si>
  <si>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</si>
  <si>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</si>
  <si>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</si>
  <si>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</si>
  <si>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</si>
  <si>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</si>
  <si>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</si>
  <si>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</si>
  <si>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</si>
  <si>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</si>
  <si>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</si>
  <si>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</si>
  <si>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</si>
  <si>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</si>
  <si>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</si>
  <si>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</si>
  <si>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</si>
  <si>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</si>
  <si>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</si>
  <si>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</si>
  <si>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</si>
  <si>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</si>
  <si>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</si>
  <si>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</si>
  <si>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</si>
  <si>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</si>
  <si>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</si>
  <si>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</si>
  <si>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</si>
  <si>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</si>
  <si>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</si>
  <si>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</si>
  <si>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</si>
  <si>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</si>
  <si>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</si>
  <si>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</si>
  <si>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</si>
  <si>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</si>
  <si>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</si>
  <si>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</si>
  <si>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</si>
  <si>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</si>
  <si>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</si>
  <si>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</si>
  <si>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</si>
  <si>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</si>
  <si>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</si>
  <si>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</si>
  <si>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</si>
  <si>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</si>
  <si>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</si>
  <si>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</si>
  <si>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</si>
  <si>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</si>
  <si>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</si>
  <si>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</si>
  <si>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</si>
  <si>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</si>
  <si>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</si>
  <si>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</si>
  <si>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</si>
  <si>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</si>
  <si>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</si>
  <si>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</si>
  <si>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</si>
  <si>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</si>
  <si>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</si>
  <si>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</si>
  <si>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</si>
  <si>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</si>
  <si>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</si>
  <si>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</si>
  <si>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</si>
  <si>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</si>
  <si>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</si>
  <si>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</si>
  <si>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</si>
  <si>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</si>
  <si>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</si>
  <si>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</si>
  <si>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</si>
  <si>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</si>
  <si>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</si>
  <si>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</si>
  <si>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</si>
  <si>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</si>
  <si>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</si>
  <si>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</si>
  <si>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</si>
  <si>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</si>
  <si>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</si>
  <si>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</si>
  <si>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</si>
  <si>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</si>
  <si>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</si>
  <si>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</si>
  <si>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</si>
  <si>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</si>
  <si>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</si>
  <si>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</si>
  <si>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</si>
  <si>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</si>
  <si>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</si>
  <si>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</si>
  <si>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</si>
  <si>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</si>
  <si>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</si>
  <si>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</si>
  <si>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</si>
  <si>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</si>
  <si>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</si>
  <si>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</si>
  <si>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</si>
  <si>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</si>
  <si>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</si>
  <si>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</si>
  <si>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</si>
  <si>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</si>
  <si>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</si>
  <si>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</si>
  <si>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</si>
  <si>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</si>
  <si>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</si>
  <si>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</si>
  <si>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</si>
  <si>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</si>
  <si>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</si>
  <si>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</si>
  <si>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</si>
  <si>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</si>
  <si>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</si>
  <si>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</si>
  <si>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</si>
  <si>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</si>
  <si>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</si>
  <si>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</si>
  <si>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</si>
  <si>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</si>
  <si>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</si>
  <si>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</si>
  <si>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</si>
  <si>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</si>
  <si>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</si>
  <si>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</si>
  <si>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</si>
  <si>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</si>
  <si>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</si>
  <si>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</si>
  <si>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</si>
  <si>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</si>
  <si>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</si>
  <si>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</si>
  <si>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</si>
  <si>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</si>
  <si>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</si>
  <si>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</si>
  <si>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</si>
  <si>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</si>
  <si>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</si>
  <si>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</si>
  <si>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</si>
  <si>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</si>
  <si>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</si>
  <si>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</si>
  <si>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</si>
  <si>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</si>
  <si>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</si>
  <si>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</si>
  <si>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</si>
  <si>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</si>
  <si>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</si>
  <si>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</si>
  <si>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</si>
  <si>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</si>
  <si>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</si>
  <si>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</si>
  <si>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</si>
  <si>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</si>
  <si>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</si>
  <si>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</si>
  <si>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</si>
  <si>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</si>
  <si>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</si>
  <si>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</si>
  <si>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</si>
  <si>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</si>
  <si>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</si>
  <si>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</si>
  <si>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</si>
  <si>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</si>
  <si>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</si>
  <si>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</si>
  <si>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</si>
  <si>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</si>
  <si>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</si>
  <si>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</si>
  <si>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</si>
  <si>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</si>
  <si>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</si>
  <si>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</si>
  <si>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</si>
  <si>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</si>
  <si>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</si>
  <si>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</si>
  <si>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</si>
  <si>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</si>
  <si>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</si>
  <si>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</si>
  <si>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</si>
  <si>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</si>
  <si>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</si>
  <si>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</si>
  <si>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</si>
  <si>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</si>
  <si>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</si>
  <si>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</si>
  <si>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</si>
  <si>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</si>
  <si>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</si>
  <si>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</si>
  <si>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</si>
  <si>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</si>
  <si>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</si>
  <si>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</si>
  <si>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</si>
  <si>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</si>
  <si>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</si>
  <si>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</si>
  <si>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</si>
  <si>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</si>
  <si>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</si>
  <si>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</si>
  <si>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</si>
  <si>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</si>
  <si>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</si>
  <si>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</si>
  <si>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</si>
  <si>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</si>
  <si>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</si>
  <si>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</si>
  <si>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</si>
  <si>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</si>
  <si>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</si>
  <si>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</si>
  <si>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</si>
  <si>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</si>
  <si>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</si>
  <si>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</si>
  <si>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</si>
  <si>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</si>
  <si>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</si>
  <si>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</si>
  <si>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</si>
  <si>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</si>
  <si>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</si>
  <si>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</si>
  <si>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</si>
  <si>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</si>
  <si>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</si>
  <si>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</si>
  <si>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</si>
  <si>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</si>
  <si>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</si>
  <si>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</si>
  <si>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</si>
  <si>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</si>
  <si>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</si>
  <si>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</si>
  <si>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</si>
  <si>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</si>
  <si>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</si>
  <si>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</si>
  <si>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</si>
  <si>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</si>
  <si>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</si>
  <si>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</si>
  <si>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</si>
  <si>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</si>
  <si>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</si>
  <si>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</si>
  <si>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</si>
  <si>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</si>
  <si>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</si>
  <si>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</si>
  <si>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</si>
  <si>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</si>
  <si>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</si>
  <si>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</si>
  <si>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</si>
  <si>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</si>
  <si>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</si>
  <si>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</si>
  <si>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</si>
  <si>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</si>
  <si>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</si>
  <si>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</si>
  <si>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</si>
  <si>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</si>
  <si>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</si>
  <si>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</si>
  <si>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</si>
  <si>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</si>
  <si>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</si>
  <si>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</si>
  <si>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</si>
  <si>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</si>
  <si>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</si>
  <si>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</si>
  <si>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</si>
  <si>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</si>
  <si>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</si>
  <si>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</si>
  <si>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</si>
  <si>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</si>
  <si>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</si>
  <si>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</si>
  <si>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</si>
  <si>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</si>
  <si>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</si>
  <si>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</si>
  <si>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</si>
  <si>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</si>
  <si>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</si>
  <si>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</si>
  <si>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</si>
  <si>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</si>
  <si>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</si>
  <si>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</si>
  <si>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</si>
  <si>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</si>
  <si>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</si>
  <si>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</si>
  <si>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</si>
  <si>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</si>
  <si>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</si>
  <si>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</si>
  <si>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</si>
  <si>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</si>
  <si>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</si>
  <si>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</si>
  <si>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</si>
  <si>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</si>
  <si>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</si>
  <si>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</si>
  <si>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</si>
  <si>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</si>
  <si>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</si>
  <si>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</si>
  <si>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</si>
  <si>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</si>
  <si>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</si>
  <si>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</si>
  <si>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</si>
  <si>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</si>
  <si>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</si>
  <si>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</si>
  <si>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</si>
  <si>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</si>
  <si>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</si>
  <si>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</si>
  <si>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</si>
  <si>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</si>
  <si>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</si>
  <si>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</si>
  <si>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</si>
  <si>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</si>
  <si>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</si>
  <si>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</si>
  <si>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</si>
  <si>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</si>
  <si>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</si>
  <si>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</si>
  <si>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</si>
  <si>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</si>
  <si>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</si>
  <si>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</si>
  <si>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</si>
  <si>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</si>
  <si>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</si>
  <si>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</si>
  <si>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</si>
  <si>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</si>
  <si>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</si>
  <si>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</si>
  <si>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</si>
  <si>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</si>
  <si>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</si>
  <si>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</si>
  <si>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</si>
  <si>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</si>
  <si>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</si>
  <si>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</si>
  <si>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</si>
  <si>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</si>
  <si>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</si>
  <si>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</si>
  <si>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</si>
  <si>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</si>
  <si>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</si>
  <si>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</si>
  <si>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</si>
  <si>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</si>
  <si>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</si>
  <si>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</si>
  <si>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</si>
  <si>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</si>
  <si>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</si>
  <si>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</si>
  <si>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</si>
  <si>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</si>
  <si>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</si>
  <si>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</si>
  <si>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</si>
  <si>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</si>
  <si>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</si>
  <si>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</si>
  <si>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</si>
  <si>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</si>
  <si>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</si>
  <si>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</si>
  <si>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</si>
  <si>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</si>
  <si>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</si>
  <si>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</si>
  <si>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</si>
  <si>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</si>
  <si>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</si>
  <si>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</si>
  <si>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</si>
  <si>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</si>
  <si>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</si>
  <si>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</si>
  <si>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</si>
  <si>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</si>
  <si>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</si>
  <si>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</si>
  <si>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</si>
  <si>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</si>
  <si>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</si>
  <si>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</si>
  <si>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</si>
  <si>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</si>
  <si>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</si>
  <si>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</si>
  <si>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</si>
  <si>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</si>
  <si>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</si>
  <si>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</si>
  <si>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</si>
  <si>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</si>
  <si>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</si>
  <si>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</si>
  <si>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</si>
  <si>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</si>
  <si>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</si>
  <si>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</si>
  <si>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</si>
  <si>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</si>
  <si>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</si>
  <si>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</si>
  <si>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</si>
  <si>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</si>
  <si>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</si>
  <si>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</si>
  <si>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</si>
  <si>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</si>
  <si>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</si>
  <si>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</si>
  <si>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</si>
  <si>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</si>
  <si>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</si>
  <si>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</si>
  <si>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</si>
  <si>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</si>
  <si>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</si>
  <si>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</si>
  <si>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</si>
  <si>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</si>
  <si>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</si>
  <si>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</si>
  <si>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</si>
  <si>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</si>
  <si>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</si>
  <si>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</si>
  <si>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</si>
  <si>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</si>
  <si>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</si>
  <si>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</si>
  <si>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</si>
  <si>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</si>
  <si>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</si>
  <si>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</si>
  <si>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</si>
  <si>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</si>
  <si>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</si>
  <si>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</si>
  <si>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</si>
  <si>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</si>
  <si>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</si>
  <si>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</si>
  <si>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</si>
  <si>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</si>
  <si>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</si>
  <si>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</si>
  <si>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</si>
  <si>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</si>
  <si>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</si>
  <si>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</si>
  <si>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</si>
  <si>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</si>
  <si>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</si>
  <si>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</si>
  <si>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</si>
  <si>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</si>
  <si>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</si>
  <si>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</si>
  <si>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</si>
  <si>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</si>
  <si>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</si>
  <si>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</si>
  <si>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</si>
  <si>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</si>
  <si>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</si>
  <si>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</si>
  <si>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</si>
  <si>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</si>
  <si>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</si>
  <si>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</si>
  <si>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</si>
  <si>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</si>
  <si>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</si>
  <si>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</si>
  <si>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</si>
  <si>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</si>
  <si>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</si>
  <si>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</si>
  <si>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</si>
  <si>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</si>
  <si>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</si>
  <si>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</si>
  <si>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</si>
  <si>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</si>
  <si>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</si>
  <si>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</si>
  <si>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</si>
  <si>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</si>
  <si>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</si>
  <si>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</si>
  <si>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</si>
  <si>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</si>
  <si>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</si>
  <si>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</si>
  <si>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</si>
  <si>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</si>
  <si>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</si>
  <si>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</si>
  <si>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</si>
  <si>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</si>
  <si>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</si>
  <si>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</si>
  <si>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</si>
  <si>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</si>
  <si>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</si>
  <si>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</si>
  <si>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</si>
  <si>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</si>
  <si>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</si>
  <si>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</si>
  <si>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</si>
  <si>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</si>
  <si>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</si>
  <si>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</si>
  <si>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</si>
  <si>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</si>
  <si>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</si>
  <si>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</si>
  <si>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</si>
  <si>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</si>
  <si>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</si>
  <si>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</si>
  <si>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</si>
  <si>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</si>
  <si>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</si>
  <si>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</si>
  <si>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</si>
  <si>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</si>
  <si>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</si>
  <si>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</si>
  <si>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</si>
  <si>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</si>
  <si>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</si>
  <si>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</si>
  <si>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</si>
  <si>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</si>
  <si>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</si>
  <si>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</si>
  <si>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</si>
  <si>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</si>
  <si>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</si>
  <si>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</si>
  <si>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</si>
  <si>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</si>
  <si>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</si>
  <si>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</si>
  <si>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</si>
  <si>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</si>
  <si>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</si>
  <si>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</si>
  <si>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</si>
  <si>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</si>
  <si>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</si>
  <si>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</si>
  <si>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</si>
  <si>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</si>
  <si>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</si>
  <si>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</si>
  <si>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</si>
  <si>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</si>
  <si>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</si>
  <si>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</si>
  <si>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</si>
  <si>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</si>
  <si>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</si>
  <si>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</si>
  <si>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</si>
  <si>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</si>
  <si>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</si>
  <si>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</si>
  <si>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</si>
  <si>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</si>
  <si>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</si>
  <si>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</si>
  <si>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</si>
  <si>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</si>
  <si>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</si>
  <si>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</si>
  <si>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</si>
  <si>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</si>
  <si>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</si>
  <si>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</si>
  <si>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</si>
  <si>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</si>
  <si>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</si>
  <si>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</si>
  <si>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</si>
  <si>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</si>
  <si>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</si>
  <si>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</si>
  <si>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</si>
  <si>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</si>
  <si>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</si>
  <si>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</si>
  <si>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</si>
  <si>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</si>
  <si>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</si>
  <si>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</si>
  <si>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</si>
  <si>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</si>
  <si>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</si>
  <si>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</si>
  <si>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</si>
  <si>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</si>
  <si>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</si>
  <si>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</si>
  <si>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</si>
  <si>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</si>
  <si>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岩泉一の攻撃成功率上昇</t>
    <rPh sb="0" eb="3">
      <t>イワイズミハジメ</t>
    </rPh>
    <rPh sb="4" eb="6">
      <t>コウゲキ</t>
    </rPh>
    <rPh sb="6" eb="9">
      <t>セイコウリツ</t>
    </rPh>
    <rPh sb="9" eb="11">
      <t>ジョウショウ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</si>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</sst>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0" fillId="0" borderId="0" xfId="0" applyNumberFormat="1"/>
  </cellXfs>
  <cellStyles count="1">
    <cellStyle name="標準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6" totalsRowShown="0">
  <autoFilter ref="A1:Y166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6"/>
    <tableColumn id="24" xr3:uid="{9249E9B6-385E-4328-AE9E-5AB2B9DF6CCE}" uniqueName="24" name="No用" queryTableFieldId="24" dataDxfId="5"/>
    <tableColumn id="4" xr3:uid="{144F7B21-FB66-4459-9EED-89906BD8593E}" uniqueName="4" name="じゃんけん" queryTableFieldId="4" dataDxfId="4"/>
    <tableColumn id="5" xr3:uid="{C98AF85F-1583-4A7B-B7A8-F94ECB96DC9C}" uniqueName="5" name="ポジション" queryTableFieldId="5" dataDxfId="3"/>
    <tableColumn id="6" xr3:uid="{71BD8FE9-FCD0-4EFB-8F9E-6FF2912B1AD8}" uniqueName="6" name="高校" queryTableFieldId="6" dataDxfId="2"/>
    <tableColumn id="23" xr3:uid="{AFE776B3-AA2D-4145-8524-441505BD2D21}" uniqueName="23" name="守備力" queryTableFieldId="23" dataDxfId="1"/>
    <tableColumn id="22" xr3:uid="{C2CC3A4F-56A9-434E-8755-6D9E441CEE91}" uniqueName="22" name="攻撃力" queryTableFieldId="22" dataDxfId="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8"/>
    <tableColumn id="24" xr3:uid="{8847D6C6-39F3-489B-820E-29AB567B69C0}" uniqueName="24" name="No用" queryTableFieldId="24" dataDxfId="87"/>
    <tableColumn id="4" xr3:uid="{6140528B-6BB1-40FB-9987-A25FC9485624}" uniqueName="4" name="じゃんけん" queryTableFieldId="4" dataDxfId="86"/>
    <tableColumn id="5" xr3:uid="{2E9EFEDA-54D3-4CCA-860A-D0162857FDD1}" uniqueName="5" name="ポジション" queryTableFieldId="5" dataDxfId="85"/>
    <tableColumn id="6" xr3:uid="{13E08CEE-FE91-4BC5-AEE4-63C9DE0C276E}" uniqueName="6" name="高校" queryTableFieldId="6" dataDxfId="84"/>
    <tableColumn id="23" xr3:uid="{6D141B8D-A584-407D-BB02-23029BB598A2}" uniqueName="23" name="守備力" queryTableFieldId="23" dataDxfId="83"/>
    <tableColumn id="22" xr3:uid="{7C8A1D2A-DB35-4B8A-96F0-F6397D44C9A4}" uniqueName="22" name="攻撃力" queryTableFieldId="22" dataDxfId="82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81"/>
    <tableColumn id="24" xr3:uid="{79E2E448-FAC8-4E50-9895-2F2EFEB9964F}" uniqueName="24" name="No用" queryTableFieldId="24" dataDxfId="80"/>
    <tableColumn id="4" xr3:uid="{901B80DB-ADFF-41C8-8312-D0AD5FE569D3}" uniqueName="4" name="じゃんけん" queryTableFieldId="4" dataDxfId="79"/>
    <tableColumn id="5" xr3:uid="{7B4A574C-8CF7-46BC-80FF-3260D1D7D957}" uniqueName="5" name="ポジション" queryTableFieldId="5" dataDxfId="78"/>
    <tableColumn id="6" xr3:uid="{93DAC090-CD3C-48F3-9B02-C9EDA69E3CE3}" uniqueName="6" name="高校" queryTableFieldId="6" dataDxfId="77"/>
    <tableColumn id="23" xr3:uid="{82321D5F-8DA3-45C0-B7E8-559231D16D14}" uniqueName="23" name="守備力" queryTableFieldId="23" dataDxfId="76"/>
    <tableColumn id="22" xr3:uid="{8623F562-202D-4ABC-8490-FBC18917D4A5}" uniqueName="22" name="攻撃力" queryTableFieldId="22" dataDxfId="75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74"/>
    <tableColumn id="24" xr3:uid="{C29C095B-79C6-44A8-B104-192A1FECDA31}" uniqueName="24" name="No用" queryTableFieldId="24" dataDxfId="73"/>
    <tableColumn id="4" xr3:uid="{9116BD98-1C92-45F3-B6D6-3AB40C09ACAD}" uniqueName="4" name="じゃんけん" queryTableFieldId="4" dataDxfId="72"/>
    <tableColumn id="5" xr3:uid="{F7881CC4-422B-4AC0-8AA7-9D41424DD163}" uniqueName="5" name="ポジション" queryTableFieldId="5" dataDxfId="71"/>
    <tableColumn id="6" xr3:uid="{A57CEE12-8706-4C36-9271-4B9E918764A9}" uniqueName="6" name="高校" queryTableFieldId="6" dataDxfId="70"/>
    <tableColumn id="23" xr3:uid="{9E754E97-0179-4D48-8DA8-95FE83CDB76A}" uniqueName="23" name="守備力" queryTableFieldId="23" dataDxfId="69"/>
    <tableColumn id="22" xr3:uid="{CE13C84E-5ABD-42C3-B638-AF24AF6EE881}" uniqueName="22" name="攻撃力" queryTableFieldId="22" dataDxfId="68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7"/>
    <tableColumn id="24" xr3:uid="{B20FC7FB-B75F-4569-A4C8-AC08F70EFA02}" uniqueName="24" name="No用" queryTableFieldId="24" dataDxfId="66"/>
    <tableColumn id="4" xr3:uid="{BE60C156-F1C6-4FE2-8234-AD7A8047258E}" uniqueName="4" name="じゃんけん" queryTableFieldId="4" dataDxfId="65"/>
    <tableColumn id="5" xr3:uid="{A543EFAB-002A-4A3A-BC0C-8345C70B8DA8}" uniqueName="5" name="ポジション" queryTableFieldId="5" dataDxfId="64"/>
    <tableColumn id="6" xr3:uid="{55D31589-74D7-4194-9A8E-1905BEFF3155}" uniqueName="6" name="高校" queryTableFieldId="6" dataDxfId="63"/>
    <tableColumn id="23" xr3:uid="{62326F4F-7EB5-4AF5-A373-6C17A2EA5EAF}" uniqueName="23" name="守備力" queryTableFieldId="23" dataDxfId="62"/>
    <tableColumn id="22" xr3:uid="{AEFE1640-94D9-4E9F-BDCC-6C111595E9BE}" uniqueName="22" name="攻撃力" queryTableFieldId="22" dataDxfId="61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0"/>
    <tableColumn id="24" xr3:uid="{CD7594EA-8C82-4E4A-BC06-715EA0D5260D}" uniqueName="24" name="No用" queryTableFieldId="24" dataDxfId="59"/>
    <tableColumn id="4" xr3:uid="{5804ACFD-3447-45C3-BDBD-96363DCCEF57}" uniqueName="4" name="じゃんけん" queryTableFieldId="4" dataDxfId="58"/>
    <tableColumn id="5" xr3:uid="{9D5A15B5-BE64-49FA-A24D-915171805348}" uniqueName="5" name="ポジション" queryTableFieldId="5" dataDxfId="57"/>
    <tableColumn id="6" xr3:uid="{C5CC4EC3-0F83-4934-B835-AC7CDC1F0491}" uniqueName="6" name="高校" queryTableFieldId="6" dataDxfId="56"/>
    <tableColumn id="23" xr3:uid="{A158F691-75AB-490E-A936-39A793BBB0CF}" uniqueName="23" name="守備力" queryTableFieldId="23" dataDxfId="55"/>
    <tableColumn id="22" xr3:uid="{D637784D-8764-4422-A4A3-51D9D13ED728}" uniqueName="22" name="攻撃力" queryTableFieldId="22" dataDxfId="54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3"/>
    <tableColumn id="24" xr3:uid="{8E3DE8CA-5196-456B-B150-0AD3EE9B0E3A}" uniqueName="24" name="No用" queryTableFieldId="24" dataDxfId="52"/>
    <tableColumn id="4" xr3:uid="{739EA6C5-E522-4D4A-AA20-B37A4D060F3F}" uniqueName="4" name="じゃんけん" queryTableFieldId="4" dataDxfId="51"/>
    <tableColumn id="5" xr3:uid="{4563D330-FB16-4F5F-B9B1-087B641B76A3}" uniqueName="5" name="ポジション" queryTableFieldId="5" dataDxfId="50"/>
    <tableColumn id="6" xr3:uid="{8BE07B6E-DF61-4DAF-B0DC-A9546B5565AD}" uniqueName="6" name="高校" queryTableFieldId="6" dataDxfId="49"/>
    <tableColumn id="23" xr3:uid="{88D1DC46-ADD5-4B4D-956B-4E9B7400FEE3}" uniqueName="23" name="守備力" queryTableFieldId="23" dataDxfId="48"/>
    <tableColumn id="22" xr3:uid="{379DB613-6DB4-4401-BC2F-78137DA43005}" uniqueName="22" name="攻撃力" queryTableFieldId="22" dataDxfId="47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6"/>
    <tableColumn id="24" xr3:uid="{48613021-C2CE-4B0B-8CA9-CE9891BC0951}" uniqueName="24" name="No用" queryTableFieldId="24" dataDxfId="45"/>
    <tableColumn id="4" xr3:uid="{5224F0DC-A670-4021-B01D-4EB6EE60070C}" uniqueName="4" name="じゃんけん" queryTableFieldId="4" dataDxfId="44"/>
    <tableColumn id="5" xr3:uid="{BD87FFDE-42A6-403F-AAAE-86E95463C710}" uniqueName="5" name="ポジション" queryTableFieldId="5" dataDxfId="43"/>
    <tableColumn id="6" xr3:uid="{B1CC6E3C-D4EA-4097-84E3-C860B486E4EC}" uniqueName="6" name="高校" queryTableFieldId="6" dataDxfId="42"/>
    <tableColumn id="23" xr3:uid="{0606C651-0735-4ED5-9CBB-C17741F9F243}" uniqueName="23" name="守備力" queryTableFieldId="23" dataDxfId="41"/>
    <tableColumn id="22" xr3:uid="{8955FA8B-8CFA-4F1D-8DD5-C6F7D6C7FAB0}" uniqueName="22" name="攻撃力" queryTableFieldId="22" dataDxfId="40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6" totalsRowShown="0">
  <autoFilter ref="A1:T18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9"/>
    <tableColumn id="24" xr3:uid="{3F089E4F-81C9-447B-98EF-4424E72C3AD3}" uniqueName="24" name="No用" queryTableFieldId="24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23" xr3:uid="{ADC370A5-324D-497C-8B94-A3E2B1FD24FC}" uniqueName="23" name="守備力" queryTableFieldId="23" dataDxfId="34"/>
    <tableColumn id="22" xr3:uid="{9C3932F8-24A6-4EAD-8C08-59036DDC4F74}" uniqueName="22" name="攻撃力" queryTableFieldId="22" dataDxfId="33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2"/>
    <tableColumn id="24" xr3:uid="{D4CBAE75-C74B-4489-A8C6-CA326448CDB9}" uniqueName="24" name="No用" queryTableFieldId="24" dataDxfId="31"/>
    <tableColumn id="4" xr3:uid="{9BE7C29C-B3C1-4C4D-B3FE-8762584D4070}" uniqueName="4" name="じゃんけん" queryTableFieldId="4" dataDxfId="30"/>
    <tableColumn id="5" xr3:uid="{C6CA647F-4911-4E4D-A2BF-FFE98BE5F193}" uniqueName="5" name="ポジション" queryTableFieldId="5" dataDxfId="29"/>
    <tableColumn id="6" xr3:uid="{4D39B65E-928B-48FE-BDD3-54F2B8ADFC54}" uniqueName="6" name="高校" queryTableFieldId="6" dataDxfId="28"/>
    <tableColumn id="23" xr3:uid="{04745C11-7FB7-4C1D-B670-E659782D90E1}" uniqueName="23" name="守備力" queryTableFieldId="23" dataDxfId="27"/>
    <tableColumn id="22" xr3:uid="{3432BBFD-8F82-41AB-8626-F26BABD4C05C}" uniqueName="22" name="攻撃力" queryTableFieldId="22" dataDxfId="26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5"/>
    <tableColumn id="24" xr3:uid="{4232FD20-7D1D-488E-9051-426A53029F1E}" uniqueName="24" name="No用" queryTableFieldId="24" dataDxfId="24"/>
    <tableColumn id="4" xr3:uid="{97B6CCE7-D38F-466A-9597-1A24BDCD9918}" uniqueName="4" name="じゃんけん" queryTableFieldId="4" dataDxfId="23"/>
    <tableColumn id="5" xr3:uid="{8B78A5A6-924C-4875-99B9-D1AD1F65E0F4}" uniqueName="5" name="ポジション" queryTableFieldId="5" dataDxfId="22"/>
    <tableColumn id="6" xr3:uid="{E4374A00-F9B5-4300-BD99-8D8AABB542EC}" uniqueName="6" name="高校" queryTableFieldId="6" dataDxfId="21"/>
    <tableColumn id="23" xr3:uid="{1C0BB5E7-E47D-4C4A-948B-7D4285853F7D}" uniqueName="23" name="守備力" queryTableFieldId="23" dataDxfId="20"/>
    <tableColumn id="22" xr3:uid="{E8278D8B-EDBA-48C6-926C-D7B99159217B}" uniqueName="22" name="攻撃力" queryTableFieldId="22" dataDxfId="19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8"/>
    <tableColumn id="24" xr3:uid="{E1F1E06A-7339-4F69-BFFB-86E4F4B8F6F1}" uniqueName="24" name="No用" queryTableFieldId="24" dataDxfId="17"/>
    <tableColumn id="4" xr3:uid="{E8A259C4-1EBE-4385-AC27-E03BF91134BD}" uniqueName="4" name="じゃんけん" queryTableFieldId="4" dataDxfId="16"/>
    <tableColumn id="5" xr3:uid="{87E950A5-BB20-4F1B-8DA7-D2C8909DE88F}" uniqueName="5" name="ポジション" queryTableFieldId="5" dataDxfId="15"/>
    <tableColumn id="6" xr3:uid="{A6B536C3-9F00-436E-998D-F5C87D4CD17A}" uniqueName="6" name="高校" queryTableFieldId="6" dataDxfId="14"/>
    <tableColumn id="23" xr3:uid="{1D345072-A707-44B8-B212-487D8AD03326}" uniqueName="23" name="守備力" queryTableFieldId="23" dataDxfId="13"/>
    <tableColumn id="22" xr3:uid="{F0064104-6FAC-45E4-92B3-B0ED845E33FB}" uniqueName="22" name="攻撃力" queryTableFieldId="22" dataDxfId="12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0">
      <calculatedColumnFormula>IFERROR(Stat[[#This Row],[No.]],"")</calculatedColumnFormula>
    </tableColumn>
    <tableColumn id="2" xr3:uid="{DAF265DF-DF04-4488-ADA4-3AD75C78FC1F}" name="No.用" dataDxfId="9">
      <calculatedColumnFormula>IFERROR(Stat[[#This Row],[No用]],"")</calculatedColumnFormula>
    </tableColumn>
    <tableColumn id="3" xr3:uid="{EBE29882-D29B-4F42-92D3-18165057E6D4}" name="vlookup 用" dataDxfId="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7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52" totalsRowShown="0">
  <autoFilter ref="A1:T95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56" totalsRowShown="0">
  <autoFilter ref="A1:T45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47" totalsRowShown="0">
  <autoFilter ref="A1:T64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24" totalsRowShown="0">
  <autoFilter ref="A1:T62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3" totalsRowShown="0">
  <autoFilter ref="A1:T26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6" tableType="queryTable" totalsRowShown="0">
  <autoFilter ref="A1:AE16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3"/>
  <sheetViews>
    <sheetView tabSelected="1" workbookViewId="0">
      <pane ySplit="1" topLeftCell="A48" activePane="bottomLeft" state="frozen"/>
      <selection pane="bottomLeft" activeCell="A69" sqref="A69:XFD69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1" si="4">SUM(L67:O67)</f>
        <v>482</v>
      </c>
      <c r="W67" s="4">
        <f t="shared" ref="W67:W131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6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76</v>
      </c>
      <c r="D94" t="s">
        <v>77</v>
      </c>
      <c r="E94" t="s">
        <v>78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118</v>
      </c>
      <c r="M94">
        <v>116</v>
      </c>
      <c r="N94">
        <v>114</v>
      </c>
      <c r="O94">
        <v>117</v>
      </c>
      <c r="P94">
        <v>97</v>
      </c>
      <c r="Q94">
        <v>117</v>
      </c>
      <c r="R94">
        <v>115</v>
      </c>
      <c r="S94">
        <v>117</v>
      </c>
      <c r="T94">
        <v>117</v>
      </c>
      <c r="U94">
        <v>36</v>
      </c>
      <c r="V94" s="6">
        <f t="shared" si="4"/>
        <v>465</v>
      </c>
      <c r="W94" s="4">
        <f t="shared" si="5"/>
        <v>466</v>
      </c>
      <c r="X94" s="7" t="str">
        <f>Stat[[#This Row],[服装]]&amp;Stat[[#This Row],[名前]]&amp;Stat[[#This Row],[レアリティ]]</f>
        <v>ユニフォーム浅虫快人ICONIC</v>
      </c>
      <c r="Y94" s="7" t="s">
        <v>342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79</v>
      </c>
      <c r="D95" t="s">
        <v>73</v>
      </c>
      <c r="E95" t="s">
        <v>80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85</v>
      </c>
      <c r="L95">
        <v>112</v>
      </c>
      <c r="M95">
        <v>110</v>
      </c>
      <c r="N95">
        <v>114</v>
      </c>
      <c r="O95">
        <v>121</v>
      </c>
      <c r="P95">
        <v>101</v>
      </c>
      <c r="Q95">
        <v>110</v>
      </c>
      <c r="R95">
        <v>122</v>
      </c>
      <c r="S95">
        <v>118</v>
      </c>
      <c r="T95">
        <v>120</v>
      </c>
      <c r="U95">
        <v>41</v>
      </c>
      <c r="V95" s="6">
        <f t="shared" si="4"/>
        <v>457</v>
      </c>
      <c r="W95" s="4">
        <f t="shared" si="5"/>
        <v>470</v>
      </c>
      <c r="X95" s="7" t="str">
        <f>Stat[[#This Row],[服装]]&amp;Stat[[#This Row],[名前]]&amp;Stat[[#This Row],[レアリティ]]</f>
        <v>ユニフォーム南田大志ICONIC</v>
      </c>
      <c r="Y95" s="7" t="s">
        <v>343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81</v>
      </c>
      <c r="D96" t="s">
        <v>73</v>
      </c>
      <c r="E96" t="s">
        <v>82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116</v>
      </c>
      <c r="M96">
        <v>116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116</v>
      </c>
      <c r="T96">
        <v>116</v>
      </c>
      <c r="U96">
        <v>31</v>
      </c>
      <c r="V96" s="6">
        <f t="shared" si="4"/>
        <v>464</v>
      </c>
      <c r="W96" s="4">
        <f t="shared" si="5"/>
        <v>467</v>
      </c>
      <c r="X96" s="7" t="str">
        <f>Stat[[#This Row],[服装]]&amp;Stat[[#This Row],[名前]]&amp;Stat[[#This Row],[レアリティ]]</f>
        <v>ユニフォーム湯川良明ICONIC</v>
      </c>
      <c r="Y96" s="7" t="s">
        <v>344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83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120</v>
      </c>
      <c r="M97">
        <v>117</v>
      </c>
      <c r="N97">
        <v>114</v>
      </c>
      <c r="O97">
        <v>117</v>
      </c>
      <c r="P97">
        <v>97</v>
      </c>
      <c r="Q97">
        <v>115</v>
      </c>
      <c r="R97">
        <v>114</v>
      </c>
      <c r="S97">
        <v>116</v>
      </c>
      <c r="T97">
        <v>116</v>
      </c>
      <c r="U97">
        <v>31</v>
      </c>
      <c r="V97" s="6">
        <f t="shared" si="4"/>
        <v>468</v>
      </c>
      <c r="W97" s="4">
        <f t="shared" si="5"/>
        <v>461</v>
      </c>
      <c r="X97" s="7" t="str">
        <f>Stat[[#This Row],[服装]]&amp;Stat[[#This Row],[名前]]&amp;Stat[[#This Row],[レアリティ]]</f>
        <v>ユニフォーム稲垣功ICONIC</v>
      </c>
      <c r="Y97" s="7" t="s">
        <v>345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86</v>
      </c>
      <c r="D98" t="s">
        <v>84</v>
      </c>
      <c r="E98" t="s">
        <v>87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115</v>
      </c>
      <c r="M98">
        <v>115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117</v>
      </c>
      <c r="T98">
        <v>116</v>
      </c>
      <c r="U98">
        <v>31</v>
      </c>
      <c r="V98" s="6">
        <f t="shared" si="4"/>
        <v>462</v>
      </c>
      <c r="W98" s="4">
        <f t="shared" si="5"/>
        <v>468</v>
      </c>
      <c r="X98" s="7" t="str">
        <f>Stat[[#This Row],[服装]]&amp;Stat[[#This Row],[名前]]&amp;Stat[[#This Row],[レアリティ]]</f>
        <v>ユニフォーム馬門英治ICONIC</v>
      </c>
      <c r="Y98" s="7" t="s">
        <v>346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88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119</v>
      </c>
      <c r="M99">
        <v>118</v>
      </c>
      <c r="N99">
        <v>115</v>
      </c>
      <c r="O99">
        <v>117</v>
      </c>
      <c r="P99">
        <v>97</v>
      </c>
      <c r="Q99">
        <v>116</v>
      </c>
      <c r="R99">
        <v>115</v>
      </c>
      <c r="S99">
        <v>116</v>
      </c>
      <c r="T99">
        <v>116</v>
      </c>
      <c r="U99">
        <v>31</v>
      </c>
      <c r="V99" s="6">
        <f t="shared" si="4"/>
        <v>469</v>
      </c>
      <c r="W99" s="4">
        <f t="shared" si="5"/>
        <v>463</v>
      </c>
      <c r="X99" s="7" t="str">
        <f>Stat[[#This Row],[服装]]&amp;Stat[[#This Row],[名前]]&amp;Stat[[#This Row],[レアリティ]]</f>
        <v>ユニフォーム百沢雄大ICONIC</v>
      </c>
      <c r="Y99" s="7" t="s">
        <v>347</v>
      </c>
      <c r="Z99" s="1"/>
      <c r="AA99" s="1"/>
      <c r="AB99" s="1"/>
    </row>
    <row r="100" spans="1:28" ht="14.4" x14ac:dyDescent="0.3">
      <c r="A100">
        <f t="shared" si="6"/>
        <v>99</v>
      </c>
      <c r="B100" s="1" t="s">
        <v>705</v>
      </c>
      <c r="C100" t="s">
        <v>88</v>
      </c>
      <c r="D100" s="1" t="s">
        <v>90</v>
      </c>
      <c r="E100" t="s">
        <v>78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122</v>
      </c>
      <c r="M100">
        <v>121</v>
      </c>
      <c r="N100">
        <v>116</v>
      </c>
      <c r="O100">
        <v>118</v>
      </c>
      <c r="P100">
        <v>97</v>
      </c>
      <c r="Q100">
        <v>117</v>
      </c>
      <c r="R100">
        <v>116</v>
      </c>
      <c r="S100">
        <v>119</v>
      </c>
      <c r="T100">
        <v>117</v>
      </c>
      <c r="U100">
        <v>31</v>
      </c>
      <c r="V100" s="6">
        <f t="shared" si="4"/>
        <v>477</v>
      </c>
      <c r="W100" s="4">
        <f t="shared" si="5"/>
        <v>469</v>
      </c>
      <c r="X100" s="7" t="str">
        <f>Stat[[#This Row],[服装]]&amp;Stat[[#This Row],[名前]]&amp;Stat[[#This Row],[レアリティ]]</f>
        <v>職業体験百沢雄大ICONIC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89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122</v>
      </c>
      <c r="M101">
        <v>121</v>
      </c>
      <c r="N101">
        <v>114</v>
      </c>
      <c r="O101">
        <v>122</v>
      </c>
      <c r="P101">
        <v>101</v>
      </c>
      <c r="Q101">
        <v>114</v>
      </c>
      <c r="R101">
        <v>115</v>
      </c>
      <c r="S101">
        <v>118</v>
      </c>
      <c r="T101">
        <v>120</v>
      </c>
      <c r="U101">
        <v>41</v>
      </c>
      <c r="V101" s="6">
        <f t="shared" si="4"/>
        <v>479</v>
      </c>
      <c r="W101" s="4">
        <f t="shared" si="5"/>
        <v>467</v>
      </c>
      <c r="X101" s="7" t="str">
        <f>Stat[[#This Row],[服装]]&amp;Stat[[#This Row],[名前]]&amp;Stat[[#This Row],[レアリティ]]</f>
        <v>ユニフォーム照島游児ICONIC</v>
      </c>
      <c r="Y101" s="7" t="s">
        <v>348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149</v>
      </c>
      <c r="C102" t="s">
        <v>89</v>
      </c>
      <c r="D102" t="s">
        <v>77</v>
      </c>
      <c r="E102" t="s">
        <v>78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125</v>
      </c>
      <c r="M102">
        <v>124</v>
      </c>
      <c r="N102">
        <v>115</v>
      </c>
      <c r="O102">
        <v>123</v>
      </c>
      <c r="P102">
        <v>101</v>
      </c>
      <c r="Q102">
        <v>115</v>
      </c>
      <c r="R102">
        <v>116</v>
      </c>
      <c r="S102">
        <v>121</v>
      </c>
      <c r="T102">
        <v>121</v>
      </c>
      <c r="U102">
        <v>41</v>
      </c>
      <c r="V102" s="6">
        <f t="shared" si="4"/>
        <v>487</v>
      </c>
      <c r="W102" s="4">
        <f t="shared" si="5"/>
        <v>473</v>
      </c>
      <c r="X102" s="7" t="str">
        <f>Stat[[#This Row],[服装]]&amp;Stat[[#This Row],[名前]]&amp;Stat[[#This Row],[レアリティ]]</f>
        <v>制服照島游児ICONIC</v>
      </c>
      <c r="Y102" s="7" t="s">
        <v>348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108</v>
      </c>
      <c r="C103" t="s">
        <v>92</v>
      </c>
      <c r="D103" t="s">
        <v>90</v>
      </c>
      <c r="E103" t="s">
        <v>87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117</v>
      </c>
      <c r="M103">
        <v>115</v>
      </c>
      <c r="N103">
        <v>112</v>
      </c>
      <c r="O103">
        <v>120</v>
      </c>
      <c r="P103">
        <v>97</v>
      </c>
      <c r="Q103">
        <v>121</v>
      </c>
      <c r="R103">
        <v>115</v>
      </c>
      <c r="S103">
        <v>117</v>
      </c>
      <c r="T103">
        <v>117</v>
      </c>
      <c r="U103">
        <v>41</v>
      </c>
      <c r="V103" s="6">
        <f t="shared" si="4"/>
        <v>464</v>
      </c>
      <c r="W103" s="4">
        <f t="shared" si="5"/>
        <v>470</v>
      </c>
      <c r="X103" s="7" t="str">
        <f>Stat[[#This Row],[服装]]&amp;Stat[[#This Row],[名前]]&amp;Stat[[#This Row],[レアリティ]]</f>
        <v>ユニフォーム母畑和馬ICONIC</v>
      </c>
      <c r="Y103" s="7" t="s">
        <v>349</v>
      </c>
      <c r="Z103" s="1"/>
      <c r="AA103" s="1"/>
      <c r="AB103" s="1"/>
    </row>
    <row r="104" spans="1:28" ht="13.8" customHeight="1" x14ac:dyDescent="0.3">
      <c r="A104">
        <f t="shared" si="6"/>
        <v>103</v>
      </c>
      <c r="B104" t="s">
        <v>108</v>
      </c>
      <c r="C104" t="s">
        <v>93</v>
      </c>
      <c r="D104" t="s">
        <v>84</v>
      </c>
      <c r="E104" t="s">
        <v>97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74</v>
      </c>
      <c r="L104">
        <v>115</v>
      </c>
      <c r="M104">
        <v>114</v>
      </c>
      <c r="N104">
        <v>120</v>
      </c>
      <c r="O104">
        <v>120</v>
      </c>
      <c r="P104">
        <v>97</v>
      </c>
      <c r="Q104">
        <v>117</v>
      </c>
      <c r="R104">
        <v>114</v>
      </c>
      <c r="S104">
        <v>116</v>
      </c>
      <c r="T104">
        <v>117</v>
      </c>
      <c r="U104">
        <v>41</v>
      </c>
      <c r="V104" s="6">
        <f t="shared" si="4"/>
        <v>469</v>
      </c>
      <c r="W104" s="4">
        <f t="shared" si="5"/>
        <v>464</v>
      </c>
      <c r="X104" s="7" t="str">
        <f>Stat[[#This Row],[服装]]&amp;Stat[[#This Row],[名前]]&amp;Stat[[#This Row],[レアリティ]]</f>
        <v>ユニフォーム二岐丈晴ICONIC</v>
      </c>
      <c r="Y104" s="7" t="s">
        <v>350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149</v>
      </c>
      <c r="C105" t="s">
        <v>93</v>
      </c>
      <c r="D105" t="s">
        <v>90</v>
      </c>
      <c r="E105" t="s">
        <v>74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75</v>
      </c>
      <c r="L105">
        <v>116</v>
      </c>
      <c r="M105">
        <v>117</v>
      </c>
      <c r="N105">
        <v>123</v>
      </c>
      <c r="O105">
        <v>123</v>
      </c>
      <c r="P105">
        <v>97</v>
      </c>
      <c r="Q105">
        <v>118</v>
      </c>
      <c r="R105">
        <v>115</v>
      </c>
      <c r="S105">
        <v>117</v>
      </c>
      <c r="T105">
        <v>118</v>
      </c>
      <c r="U105">
        <v>41</v>
      </c>
      <c r="V105" s="6">
        <f t="shared" si="4"/>
        <v>479</v>
      </c>
      <c r="W105" s="4">
        <f t="shared" si="5"/>
        <v>468</v>
      </c>
      <c r="X105" s="7" t="str">
        <f>Stat[[#This Row],[服装]]&amp;Stat[[#This Row],[名前]]&amp;Stat[[#This Row],[レアリティ]]</f>
        <v>制服二岐丈晴ICONIC</v>
      </c>
      <c r="Y105" s="7" t="s">
        <v>350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108</v>
      </c>
      <c r="C106" t="s">
        <v>99</v>
      </c>
      <c r="D106" t="s">
        <v>84</v>
      </c>
      <c r="E106" t="s">
        <v>85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120</v>
      </c>
      <c r="M106">
        <v>119</v>
      </c>
      <c r="N106">
        <v>113</v>
      </c>
      <c r="O106">
        <v>118</v>
      </c>
      <c r="P106">
        <v>97</v>
      </c>
      <c r="Q106">
        <v>115</v>
      </c>
      <c r="R106">
        <v>115</v>
      </c>
      <c r="S106">
        <v>116</v>
      </c>
      <c r="T106">
        <v>116</v>
      </c>
      <c r="U106">
        <v>41</v>
      </c>
      <c r="V106" s="6">
        <f t="shared" si="4"/>
        <v>470</v>
      </c>
      <c r="W106" s="4">
        <f t="shared" si="5"/>
        <v>462</v>
      </c>
      <c r="X106" s="7" t="str">
        <f>Stat[[#This Row],[服装]]&amp;Stat[[#This Row],[名前]]&amp;Stat[[#This Row],[レアリティ]]</f>
        <v>ユニフォーム沼尻凛太郎ICONIC</v>
      </c>
      <c r="Y106" s="7" t="s">
        <v>351</v>
      </c>
      <c r="Z106" s="1"/>
      <c r="AA106" s="1"/>
      <c r="AB106" s="1"/>
    </row>
    <row r="107" spans="1:28" ht="14.4" x14ac:dyDescent="0.3">
      <c r="A107">
        <f t="shared" ref="A107:A140" si="7">ROW()-1</f>
        <v>106</v>
      </c>
      <c r="B107" t="s">
        <v>108</v>
      </c>
      <c r="C107" t="s">
        <v>94</v>
      </c>
      <c r="D107" t="s">
        <v>90</v>
      </c>
      <c r="E107" t="s">
        <v>87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116</v>
      </c>
      <c r="M107">
        <v>115</v>
      </c>
      <c r="N107">
        <v>113</v>
      </c>
      <c r="O107">
        <v>117</v>
      </c>
      <c r="P107">
        <v>97</v>
      </c>
      <c r="Q107">
        <v>121</v>
      </c>
      <c r="R107">
        <v>115</v>
      </c>
      <c r="S107">
        <v>116</v>
      </c>
      <c r="T107">
        <v>117</v>
      </c>
      <c r="U107">
        <v>41</v>
      </c>
      <c r="V107" s="6">
        <f t="shared" si="4"/>
        <v>461</v>
      </c>
      <c r="W107" s="4">
        <f t="shared" si="5"/>
        <v>469</v>
      </c>
      <c r="X107" s="7" t="str">
        <f>Stat[[#This Row],[服装]]&amp;Stat[[#This Row],[名前]]&amp;Stat[[#This Row],[レアリティ]]</f>
        <v>ユニフォーム飯坂信義ICONIC</v>
      </c>
      <c r="Y107" s="7" t="s">
        <v>352</v>
      </c>
      <c r="Z107" s="1"/>
      <c r="AA107" s="1"/>
      <c r="AB107" s="1"/>
    </row>
    <row r="108" spans="1:28" ht="14.4" x14ac:dyDescent="0.3">
      <c r="A108">
        <f t="shared" si="7"/>
        <v>107</v>
      </c>
      <c r="B108" t="s">
        <v>108</v>
      </c>
      <c r="C108" t="s">
        <v>95</v>
      </c>
      <c r="D108" t="s">
        <v>90</v>
      </c>
      <c r="E108" t="s">
        <v>85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118</v>
      </c>
      <c r="M108">
        <v>118</v>
      </c>
      <c r="N108">
        <v>113</v>
      </c>
      <c r="O108">
        <v>120</v>
      </c>
      <c r="P108">
        <v>97</v>
      </c>
      <c r="Q108">
        <v>115</v>
      </c>
      <c r="R108">
        <v>115</v>
      </c>
      <c r="S108">
        <v>120</v>
      </c>
      <c r="T108">
        <v>120</v>
      </c>
      <c r="U108">
        <v>41</v>
      </c>
      <c r="V108" s="6">
        <f t="shared" si="4"/>
        <v>469</v>
      </c>
      <c r="W108" s="4">
        <f t="shared" si="5"/>
        <v>470</v>
      </c>
      <c r="X108" s="7" t="str">
        <f>Stat[[#This Row],[服装]]&amp;Stat[[#This Row],[名前]]&amp;Stat[[#This Row],[レアリティ]]</f>
        <v>ユニフォーム東山勝道ICONIC</v>
      </c>
      <c r="Y108" s="7" t="s">
        <v>353</v>
      </c>
      <c r="Z108" s="1"/>
      <c r="AA108" s="1"/>
      <c r="AB108" s="1"/>
    </row>
    <row r="109" spans="1:28" ht="14.4" x14ac:dyDescent="0.3">
      <c r="A109">
        <f t="shared" si="7"/>
        <v>108</v>
      </c>
      <c r="B109" t="s">
        <v>108</v>
      </c>
      <c r="C109" t="s">
        <v>96</v>
      </c>
      <c r="D109" t="s">
        <v>90</v>
      </c>
      <c r="E109" t="s">
        <v>98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120</v>
      </c>
      <c r="S109">
        <v>119</v>
      </c>
      <c r="T109">
        <v>120</v>
      </c>
      <c r="U109">
        <v>41</v>
      </c>
      <c r="V109" s="6">
        <f t="shared" si="4"/>
        <v>456</v>
      </c>
      <c r="W109" s="4">
        <f t="shared" si="5"/>
        <v>469</v>
      </c>
      <c r="X109" s="7" t="str">
        <f>Stat[[#This Row],[服装]]&amp;Stat[[#This Row],[名前]]&amp;Stat[[#This Row],[レアリティ]]</f>
        <v>ユニフォーム土湯新ICONIC</v>
      </c>
      <c r="Y109" s="7" t="s">
        <v>354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100</v>
      </c>
      <c r="D110" t="s">
        <v>77</v>
      </c>
      <c r="E110" t="s">
        <v>78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76</v>
      </c>
      <c r="L110">
        <v>123</v>
      </c>
      <c r="M110">
        <v>121</v>
      </c>
      <c r="N110">
        <v>113</v>
      </c>
      <c r="O110">
        <v>121</v>
      </c>
      <c r="P110">
        <v>97</v>
      </c>
      <c r="Q110">
        <v>115</v>
      </c>
      <c r="R110">
        <v>115</v>
      </c>
      <c r="S110">
        <v>120</v>
      </c>
      <c r="T110">
        <v>121</v>
      </c>
      <c r="U110">
        <v>41</v>
      </c>
      <c r="V110" s="6">
        <f t="shared" si="4"/>
        <v>478</v>
      </c>
      <c r="W110" s="4">
        <f t="shared" si="5"/>
        <v>471</v>
      </c>
      <c r="X110" s="7" t="str">
        <f>Stat[[#This Row],[服装]]&amp;Stat[[#This Row],[名前]]&amp;Stat[[#This Row],[レアリティ]]</f>
        <v>ユニフォーム中島猛ICONIC</v>
      </c>
      <c r="Y110" s="7" t="s">
        <v>355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101</v>
      </c>
      <c r="D111" t="s">
        <v>90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80</v>
      </c>
      <c r="L111">
        <v>119</v>
      </c>
      <c r="M111">
        <v>116</v>
      </c>
      <c r="N111">
        <v>113</v>
      </c>
      <c r="O111">
        <v>117</v>
      </c>
      <c r="P111">
        <v>97</v>
      </c>
      <c r="Q111">
        <v>113</v>
      </c>
      <c r="R111">
        <v>115</v>
      </c>
      <c r="S111">
        <v>115</v>
      </c>
      <c r="T111">
        <v>116</v>
      </c>
      <c r="U111">
        <v>31</v>
      </c>
      <c r="V111" s="6">
        <f t="shared" si="4"/>
        <v>465</v>
      </c>
      <c r="W111" s="4">
        <f t="shared" si="5"/>
        <v>459</v>
      </c>
      <c r="X111" s="7" t="str">
        <f>Stat[[#This Row],[服装]]&amp;Stat[[#This Row],[名前]]&amp;Stat[[#This Row],[レアリティ]]</f>
        <v>ユニフォーム白石優希ICONIC</v>
      </c>
      <c r="Y111" s="7" t="s">
        <v>356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102</v>
      </c>
      <c r="D112" t="s">
        <v>77</v>
      </c>
      <c r="E112" t="s">
        <v>74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76</v>
      </c>
      <c r="L112">
        <v>119</v>
      </c>
      <c r="M112">
        <v>121</v>
      </c>
      <c r="N112">
        <v>122</v>
      </c>
      <c r="O112">
        <v>121</v>
      </c>
      <c r="P112">
        <v>97</v>
      </c>
      <c r="Q112">
        <v>119</v>
      </c>
      <c r="R112">
        <v>119</v>
      </c>
      <c r="S112">
        <v>118</v>
      </c>
      <c r="T112">
        <v>118</v>
      </c>
      <c r="U112">
        <v>41</v>
      </c>
      <c r="V112" s="6">
        <f t="shared" si="4"/>
        <v>483</v>
      </c>
      <c r="W112" s="4">
        <f t="shared" si="5"/>
        <v>474</v>
      </c>
      <c r="X112" s="7" t="str">
        <f>Stat[[#This Row],[服装]]&amp;Stat[[#This Row],[名前]]&amp;Stat[[#This Row],[レアリティ]]</f>
        <v>ユニフォーム花山一雅ICONIC</v>
      </c>
      <c r="Y112" s="7" t="s">
        <v>357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103</v>
      </c>
      <c r="D113" t="s">
        <v>77</v>
      </c>
      <c r="E113" t="s">
        <v>82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80</v>
      </c>
      <c r="L113">
        <v>114</v>
      </c>
      <c r="M113">
        <v>114</v>
      </c>
      <c r="N113">
        <v>113</v>
      </c>
      <c r="O113">
        <v>117</v>
      </c>
      <c r="P113">
        <v>97</v>
      </c>
      <c r="Q113">
        <v>121</v>
      </c>
      <c r="R113">
        <v>115</v>
      </c>
      <c r="S113">
        <v>116</v>
      </c>
      <c r="T113">
        <v>117</v>
      </c>
      <c r="U113">
        <v>31</v>
      </c>
      <c r="V113" s="6">
        <f t="shared" si="4"/>
        <v>458</v>
      </c>
      <c r="W113" s="4">
        <f t="shared" si="5"/>
        <v>469</v>
      </c>
      <c r="X113" s="7" t="str">
        <f>Stat[[#This Row],[服装]]&amp;Stat[[#This Row],[名前]]&amp;Stat[[#This Row],[レアリティ]]</f>
        <v>ユニフォーム鳴子哲平ICONIC</v>
      </c>
      <c r="Y113" s="7" t="s">
        <v>358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104</v>
      </c>
      <c r="D114" t="s">
        <v>77</v>
      </c>
      <c r="E114" t="s">
        <v>80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85</v>
      </c>
      <c r="L114">
        <v>112</v>
      </c>
      <c r="M114">
        <v>110</v>
      </c>
      <c r="N114">
        <v>114</v>
      </c>
      <c r="O114">
        <v>120</v>
      </c>
      <c r="P114">
        <v>101</v>
      </c>
      <c r="Q114">
        <v>110</v>
      </c>
      <c r="R114">
        <v>121</v>
      </c>
      <c r="S114">
        <v>119</v>
      </c>
      <c r="T114">
        <v>120</v>
      </c>
      <c r="U114">
        <v>41</v>
      </c>
      <c r="V114" s="6">
        <f t="shared" si="4"/>
        <v>456</v>
      </c>
      <c r="W114" s="4">
        <f t="shared" si="5"/>
        <v>470</v>
      </c>
      <c r="X114" s="7" t="str">
        <f>Stat[[#This Row],[服装]]&amp;Stat[[#This Row],[名前]]&amp;Stat[[#This Row],[レアリティ]]</f>
        <v>ユニフォーム秋保和光ICONIC</v>
      </c>
      <c r="Y114" s="7" t="s">
        <v>359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105</v>
      </c>
      <c r="D115" t="s">
        <v>77</v>
      </c>
      <c r="E115" t="s">
        <v>82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74</v>
      </c>
      <c r="L115">
        <v>114</v>
      </c>
      <c r="M115">
        <v>115</v>
      </c>
      <c r="N115">
        <v>113</v>
      </c>
      <c r="O115">
        <v>118</v>
      </c>
      <c r="P115">
        <v>97</v>
      </c>
      <c r="Q115">
        <v>121</v>
      </c>
      <c r="R115">
        <v>117</v>
      </c>
      <c r="S115">
        <v>116</v>
      </c>
      <c r="T115">
        <v>117</v>
      </c>
      <c r="U115">
        <v>31</v>
      </c>
      <c r="V115" s="6">
        <f t="shared" si="4"/>
        <v>460</v>
      </c>
      <c r="W115" s="4">
        <f t="shared" si="5"/>
        <v>471</v>
      </c>
      <c r="X115" s="7" t="str">
        <f>Stat[[#This Row],[服装]]&amp;Stat[[#This Row],[名前]]&amp;Stat[[#This Row],[レアリティ]]</f>
        <v>ユニフォーム松島剛ICONIC</v>
      </c>
      <c r="Y115" s="7" t="s">
        <v>361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106</v>
      </c>
      <c r="D116" t="s">
        <v>77</v>
      </c>
      <c r="E116" t="s">
        <v>78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74</v>
      </c>
      <c r="L116">
        <v>121</v>
      </c>
      <c r="M116">
        <v>118</v>
      </c>
      <c r="N116">
        <v>114</v>
      </c>
      <c r="O116">
        <v>120</v>
      </c>
      <c r="P116">
        <v>101</v>
      </c>
      <c r="Q116">
        <v>116</v>
      </c>
      <c r="R116">
        <v>116</v>
      </c>
      <c r="S116">
        <v>118</v>
      </c>
      <c r="T116">
        <v>118</v>
      </c>
      <c r="U116">
        <v>36</v>
      </c>
      <c r="V116" s="6">
        <f t="shared" si="4"/>
        <v>473</v>
      </c>
      <c r="W116" s="4">
        <f t="shared" si="5"/>
        <v>468</v>
      </c>
      <c r="X116" s="7" t="str">
        <f>Stat[[#This Row],[服装]]&amp;Stat[[#This Row],[名前]]&amp;Stat[[#This Row],[レアリティ]]</f>
        <v>ユニフォーム川渡瞬己ICONIC</v>
      </c>
      <c r="Y116" s="7" t="s">
        <v>360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109</v>
      </c>
      <c r="D117" t="s">
        <v>73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82</v>
      </c>
      <c r="L117">
        <v>130</v>
      </c>
      <c r="M117">
        <v>130</v>
      </c>
      <c r="N117">
        <v>114</v>
      </c>
      <c r="O117">
        <v>123</v>
      </c>
      <c r="P117">
        <v>101</v>
      </c>
      <c r="Q117">
        <v>116</v>
      </c>
      <c r="R117">
        <v>116</v>
      </c>
      <c r="S117">
        <v>120</v>
      </c>
      <c r="T117">
        <v>120</v>
      </c>
      <c r="U117">
        <v>41</v>
      </c>
      <c r="V117" s="6">
        <f t="shared" si="4"/>
        <v>497</v>
      </c>
      <c r="W117" s="4">
        <f t="shared" si="5"/>
        <v>472</v>
      </c>
      <c r="X117" s="7" t="str">
        <f>Stat[[#This Row],[服装]]&amp;Stat[[#This Row],[名前]]&amp;Stat[[#This Row],[レアリティ]]</f>
        <v>ユニフォーム牛島若利ICONIC</v>
      </c>
      <c r="Y117" s="7" t="s">
        <v>362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116</v>
      </c>
      <c r="C118" t="s">
        <v>109</v>
      </c>
      <c r="D118" t="s">
        <v>90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83</v>
      </c>
      <c r="L118">
        <v>133</v>
      </c>
      <c r="M118">
        <v>133</v>
      </c>
      <c r="N118">
        <v>115</v>
      </c>
      <c r="O118">
        <v>124</v>
      </c>
      <c r="P118">
        <v>101</v>
      </c>
      <c r="Q118">
        <v>117</v>
      </c>
      <c r="R118">
        <v>117</v>
      </c>
      <c r="S118">
        <v>123</v>
      </c>
      <c r="T118">
        <v>121</v>
      </c>
      <c r="U118">
        <v>41</v>
      </c>
      <c r="V118" s="6">
        <f t="shared" si="4"/>
        <v>505</v>
      </c>
      <c r="W118" s="4">
        <f t="shared" si="5"/>
        <v>478</v>
      </c>
      <c r="X118" s="7" t="str">
        <f>Stat[[#This Row],[服装]]&amp;Stat[[#This Row],[名前]]&amp;Stat[[#This Row],[レアリティ]]</f>
        <v>水着牛島若利ICONIC</v>
      </c>
      <c r="Y118" s="7" t="s">
        <v>362</v>
      </c>
      <c r="Z118" s="1"/>
      <c r="AA118" s="1"/>
      <c r="AB118" s="1"/>
    </row>
    <row r="119" spans="1:28" ht="14.4" x14ac:dyDescent="0.3">
      <c r="A119">
        <f>ROW()-1</f>
        <v>118</v>
      </c>
      <c r="B119" s="1" t="s">
        <v>939</v>
      </c>
      <c r="C119" t="s">
        <v>109</v>
      </c>
      <c r="D119" s="1" t="s">
        <v>77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83</v>
      </c>
      <c r="L119">
        <v>136</v>
      </c>
      <c r="M119">
        <v>135</v>
      </c>
      <c r="N119">
        <v>115</v>
      </c>
      <c r="O119">
        <v>125</v>
      </c>
      <c r="P119">
        <v>101</v>
      </c>
      <c r="Q119">
        <v>115</v>
      </c>
      <c r="R119">
        <v>115</v>
      </c>
      <c r="S119">
        <v>122</v>
      </c>
      <c r="T119">
        <v>120</v>
      </c>
      <c r="U119">
        <v>41</v>
      </c>
      <c r="V119" s="6">
        <f t="shared" si="4"/>
        <v>511</v>
      </c>
      <c r="W119" s="4">
        <f t="shared" si="5"/>
        <v>472</v>
      </c>
      <c r="X119" s="7" t="str">
        <f>Stat[[#This Row],[服装]]&amp;Stat[[#This Row],[名前]]&amp;Stat[[#This Row],[レアリティ]]</f>
        <v>新年牛島若利ICONIC</v>
      </c>
      <c r="Y119" s="7" t="s">
        <v>362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108</v>
      </c>
      <c r="C120" t="s">
        <v>110</v>
      </c>
      <c r="D120" t="s">
        <v>73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81</v>
      </c>
      <c r="L120">
        <v>123</v>
      </c>
      <c r="M120">
        <v>120</v>
      </c>
      <c r="N120">
        <v>113</v>
      </c>
      <c r="O120">
        <v>121</v>
      </c>
      <c r="P120">
        <v>97</v>
      </c>
      <c r="Q120">
        <v>125</v>
      </c>
      <c r="R120">
        <v>115</v>
      </c>
      <c r="S120">
        <v>117</v>
      </c>
      <c r="T120">
        <v>117</v>
      </c>
      <c r="U120">
        <v>28</v>
      </c>
      <c r="V120" s="6">
        <f t="shared" si="4"/>
        <v>477</v>
      </c>
      <c r="W120" s="4">
        <f t="shared" si="5"/>
        <v>474</v>
      </c>
      <c r="X120" s="7" t="str">
        <f>Stat[[#This Row],[服装]]&amp;Stat[[#This Row],[名前]]&amp;Stat[[#This Row],[レアリティ]]</f>
        <v>ユニフォーム天童覚ICONIC</v>
      </c>
      <c r="Y120" s="7" t="s">
        <v>363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116</v>
      </c>
      <c r="C121" t="s">
        <v>110</v>
      </c>
      <c r="D121" t="s">
        <v>90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82</v>
      </c>
      <c r="L121">
        <v>126</v>
      </c>
      <c r="M121">
        <v>121</v>
      </c>
      <c r="N121">
        <v>114</v>
      </c>
      <c r="O121">
        <v>122</v>
      </c>
      <c r="P121">
        <v>97</v>
      </c>
      <c r="Q121">
        <v>128</v>
      </c>
      <c r="R121">
        <v>116</v>
      </c>
      <c r="S121">
        <v>120</v>
      </c>
      <c r="T121">
        <v>118</v>
      </c>
      <c r="U121">
        <v>28</v>
      </c>
      <c r="V121" s="6">
        <f t="shared" si="4"/>
        <v>483</v>
      </c>
      <c r="W121" s="4">
        <f t="shared" si="5"/>
        <v>482</v>
      </c>
      <c r="X121" s="7" t="str">
        <f>Stat[[#This Row],[服装]]&amp;Stat[[#This Row],[名前]]&amp;Stat[[#This Row],[レアリティ]]</f>
        <v>水着天童覚ICONIC</v>
      </c>
      <c r="Y121" s="7" t="s">
        <v>363</v>
      </c>
      <c r="Z121" s="1"/>
      <c r="AA121" s="1"/>
      <c r="AB121" s="1"/>
    </row>
    <row r="122" spans="1:28" ht="14.4" x14ac:dyDescent="0.3">
      <c r="A122">
        <f t="shared" si="7"/>
        <v>121</v>
      </c>
      <c r="B122" s="1" t="s">
        <v>898</v>
      </c>
      <c r="C122" t="s">
        <v>110</v>
      </c>
      <c r="D122" s="1" t="s">
        <v>77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127</v>
      </c>
      <c r="M122">
        <v>119</v>
      </c>
      <c r="N122">
        <v>114</v>
      </c>
      <c r="O122">
        <v>120</v>
      </c>
      <c r="P122">
        <v>97</v>
      </c>
      <c r="Q122">
        <v>130</v>
      </c>
      <c r="R122">
        <v>115</v>
      </c>
      <c r="S122">
        <v>122</v>
      </c>
      <c r="T122">
        <v>118</v>
      </c>
      <c r="U122">
        <v>28</v>
      </c>
      <c r="V122" s="6">
        <f t="shared" si="4"/>
        <v>480</v>
      </c>
      <c r="W122" s="4">
        <f t="shared" si="5"/>
        <v>485</v>
      </c>
      <c r="X122" s="7" t="str">
        <f>Stat[[#This Row],[服装]]&amp;Stat[[#This Row],[名前]]&amp;Stat[[#This Row],[レアリティ]]</f>
        <v>文化祭天童覚ICONIC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t="s">
        <v>108</v>
      </c>
      <c r="C123" t="s">
        <v>111</v>
      </c>
      <c r="D123" t="s">
        <v>77</v>
      </c>
      <c r="E123" t="s">
        <v>78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76</v>
      </c>
      <c r="L123">
        <v>123</v>
      </c>
      <c r="M123">
        <v>120</v>
      </c>
      <c r="N123">
        <v>118</v>
      </c>
      <c r="O123">
        <v>123</v>
      </c>
      <c r="P123">
        <v>101</v>
      </c>
      <c r="Q123">
        <v>118</v>
      </c>
      <c r="R123">
        <v>118</v>
      </c>
      <c r="S123">
        <v>121</v>
      </c>
      <c r="T123">
        <v>121</v>
      </c>
      <c r="U123">
        <v>36</v>
      </c>
      <c r="V123" s="6">
        <f t="shared" si="4"/>
        <v>484</v>
      </c>
      <c r="W123" s="4">
        <f t="shared" si="5"/>
        <v>478</v>
      </c>
      <c r="X123" s="7" t="str">
        <f>Stat[[#This Row],[服装]]&amp;Stat[[#This Row],[名前]]&amp;Stat[[#This Row],[レアリティ]]</f>
        <v>ユニフォーム五色工ICONIC</v>
      </c>
      <c r="Y123" s="7" t="s">
        <v>364</v>
      </c>
      <c r="Z123" s="1"/>
      <c r="AA123" s="1"/>
      <c r="AB123" s="1"/>
    </row>
    <row r="124" spans="1:28" ht="14.4" x14ac:dyDescent="0.3">
      <c r="A124">
        <f t="shared" si="7"/>
        <v>123</v>
      </c>
      <c r="B124" s="1" t="s">
        <v>705</v>
      </c>
      <c r="C124" t="s">
        <v>111</v>
      </c>
      <c r="D124" s="1" t="s">
        <v>73</v>
      </c>
      <c r="E124" t="s">
        <v>78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77</v>
      </c>
      <c r="L124">
        <v>126</v>
      </c>
      <c r="M124">
        <v>123</v>
      </c>
      <c r="N124">
        <v>119</v>
      </c>
      <c r="O124">
        <v>124</v>
      </c>
      <c r="P124">
        <v>101</v>
      </c>
      <c r="Q124">
        <v>119</v>
      </c>
      <c r="R124">
        <v>119</v>
      </c>
      <c r="S124">
        <v>124</v>
      </c>
      <c r="T124">
        <v>122</v>
      </c>
      <c r="U124">
        <v>41</v>
      </c>
      <c r="V124" s="6">
        <f t="shared" si="4"/>
        <v>492</v>
      </c>
      <c r="W124" s="4">
        <f t="shared" si="5"/>
        <v>484</v>
      </c>
      <c r="X124" s="7" t="str">
        <f>Stat[[#This Row],[服装]]&amp;Stat[[#This Row],[名前]]&amp;Stat[[#This Row],[レアリティ]]</f>
        <v>職業体験五色工ICONIC</v>
      </c>
      <c r="Y124" s="7" t="s">
        <v>364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108</v>
      </c>
      <c r="C125" t="s">
        <v>112</v>
      </c>
      <c r="D125" t="s">
        <v>73</v>
      </c>
      <c r="E125" t="s">
        <v>74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75</v>
      </c>
      <c r="L125">
        <v>119</v>
      </c>
      <c r="M125">
        <v>120</v>
      </c>
      <c r="N125">
        <v>127</v>
      </c>
      <c r="O125">
        <v>123</v>
      </c>
      <c r="P125">
        <v>101</v>
      </c>
      <c r="Q125">
        <v>117</v>
      </c>
      <c r="R125">
        <v>117</v>
      </c>
      <c r="S125">
        <v>116</v>
      </c>
      <c r="T125">
        <v>118</v>
      </c>
      <c r="U125">
        <v>36</v>
      </c>
      <c r="V125" s="6">
        <f t="shared" si="4"/>
        <v>489</v>
      </c>
      <c r="W125" s="4">
        <f t="shared" si="5"/>
        <v>468</v>
      </c>
      <c r="X125" s="7" t="str">
        <f>Stat[[#This Row],[服装]]&amp;Stat[[#This Row],[名前]]&amp;Stat[[#This Row],[レアリティ]]</f>
        <v>ユニフォーム白布賢二郎ICONIC</v>
      </c>
      <c r="Y125" s="7" t="s">
        <v>365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393</v>
      </c>
      <c r="C126" t="s">
        <v>394</v>
      </c>
      <c r="D126" t="s">
        <v>24</v>
      </c>
      <c r="E126" t="s">
        <v>31</v>
      </c>
      <c r="F126" t="s">
        <v>157</v>
      </c>
      <c r="G126" t="s">
        <v>71</v>
      </c>
      <c r="H126">
        <v>99</v>
      </c>
      <c r="I126" s="5" t="s">
        <v>22</v>
      </c>
      <c r="J126">
        <v>5</v>
      </c>
      <c r="K126">
        <v>76</v>
      </c>
      <c r="L126">
        <v>120</v>
      </c>
      <c r="M126">
        <v>123</v>
      </c>
      <c r="N126">
        <v>130</v>
      </c>
      <c r="O126">
        <v>126</v>
      </c>
      <c r="P126">
        <v>101</v>
      </c>
      <c r="Q126">
        <v>118</v>
      </c>
      <c r="R126">
        <v>118</v>
      </c>
      <c r="S126">
        <v>117</v>
      </c>
      <c r="T126">
        <v>119</v>
      </c>
      <c r="U126">
        <v>36</v>
      </c>
      <c r="V126" s="6">
        <f t="shared" si="4"/>
        <v>499</v>
      </c>
      <c r="W126" s="4">
        <f t="shared" si="5"/>
        <v>472</v>
      </c>
      <c r="X126" s="7" t="str">
        <f>Stat[[#This Row],[服装]]&amp;Stat[[#This Row],[名前]]&amp;Stat[[#This Row],[レアリティ]]</f>
        <v>探偵白布賢二郎ICONIC</v>
      </c>
      <c r="Y126" s="7" t="s">
        <v>365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113</v>
      </c>
      <c r="D127" t="s">
        <v>73</v>
      </c>
      <c r="E127" t="s">
        <v>78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123</v>
      </c>
      <c r="M127">
        <v>120</v>
      </c>
      <c r="N127">
        <v>118</v>
      </c>
      <c r="O127">
        <v>123</v>
      </c>
      <c r="P127">
        <v>97</v>
      </c>
      <c r="Q127">
        <v>118</v>
      </c>
      <c r="R127">
        <v>118</v>
      </c>
      <c r="S127">
        <v>121</v>
      </c>
      <c r="T127">
        <v>121</v>
      </c>
      <c r="U127">
        <v>31</v>
      </c>
      <c r="V127" s="6">
        <f t="shared" si="4"/>
        <v>484</v>
      </c>
      <c r="W127" s="4">
        <f t="shared" si="5"/>
        <v>478</v>
      </c>
      <c r="X127" s="7" t="str">
        <f>Stat[[#This Row],[服装]]&amp;Stat[[#This Row],[名前]]&amp;Stat[[#This Row],[レアリティ]]</f>
        <v>ユニフォーム大平獅音ICONIC</v>
      </c>
      <c r="Y127" s="7" t="s">
        <v>366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114</v>
      </c>
      <c r="D128" t="s">
        <v>73</v>
      </c>
      <c r="E128" t="s">
        <v>82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123</v>
      </c>
      <c r="M128">
        <v>120</v>
      </c>
      <c r="N128">
        <v>113</v>
      </c>
      <c r="O128">
        <v>121</v>
      </c>
      <c r="P128">
        <v>101</v>
      </c>
      <c r="Q128">
        <v>121</v>
      </c>
      <c r="R128">
        <v>115</v>
      </c>
      <c r="S128">
        <v>117</v>
      </c>
      <c r="T128">
        <v>117</v>
      </c>
      <c r="U128">
        <v>31</v>
      </c>
      <c r="V128" s="6">
        <f t="shared" si="4"/>
        <v>477</v>
      </c>
      <c r="W128" s="4">
        <f t="shared" si="5"/>
        <v>470</v>
      </c>
      <c r="X128" s="7" t="str">
        <f>Stat[[#This Row],[服装]]&amp;Stat[[#This Row],[名前]]&amp;Stat[[#This Row],[レアリティ]]</f>
        <v>ユニフォーム川西太一ICONIC</v>
      </c>
      <c r="Y128" s="7" t="s">
        <v>367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s="1" t="s">
        <v>664</v>
      </c>
      <c r="D129" t="s">
        <v>73</v>
      </c>
      <c r="E129" t="s">
        <v>74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74</v>
      </c>
      <c r="L129">
        <v>117</v>
      </c>
      <c r="M129">
        <v>120</v>
      </c>
      <c r="N129">
        <v>121</v>
      </c>
      <c r="O129">
        <v>121</v>
      </c>
      <c r="P129">
        <v>101</v>
      </c>
      <c r="Q129">
        <v>117</v>
      </c>
      <c r="R129">
        <v>117</v>
      </c>
      <c r="S129">
        <v>117</v>
      </c>
      <c r="T129">
        <v>118</v>
      </c>
      <c r="U129">
        <v>36</v>
      </c>
      <c r="V129" s="6">
        <f t="shared" si="4"/>
        <v>479</v>
      </c>
      <c r="W129" s="4">
        <f t="shared" si="5"/>
        <v>469</v>
      </c>
      <c r="X129" s="7" t="str">
        <f>Stat[[#This Row],[服装]]&amp;Stat[[#This Row],[名前]]&amp;Stat[[#This Row],[レアリティ]]</f>
        <v>ユニフォーム瀬見英太ICONIC</v>
      </c>
      <c r="Y129" s="7" t="s">
        <v>368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115</v>
      </c>
      <c r="D130" t="s">
        <v>73</v>
      </c>
      <c r="E130" t="s">
        <v>80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85</v>
      </c>
      <c r="L130">
        <v>112</v>
      </c>
      <c r="M130">
        <v>110</v>
      </c>
      <c r="N130">
        <v>114</v>
      </c>
      <c r="O130">
        <v>120</v>
      </c>
      <c r="P130">
        <v>101</v>
      </c>
      <c r="Q130">
        <v>110</v>
      </c>
      <c r="R130">
        <v>121</v>
      </c>
      <c r="S130">
        <v>119</v>
      </c>
      <c r="T130">
        <v>120</v>
      </c>
      <c r="U130">
        <v>41</v>
      </c>
      <c r="V130" s="6">
        <f t="shared" si="4"/>
        <v>456</v>
      </c>
      <c r="W130" s="4">
        <f t="shared" si="5"/>
        <v>470</v>
      </c>
      <c r="X130" s="7" t="str">
        <f>Stat[[#This Row],[服装]]&amp;Stat[[#This Row],[名前]]&amp;Stat[[#This Row],[レアリティ]]</f>
        <v>ユニフォーム山形隼人ICONIC</v>
      </c>
      <c r="Y130" s="7" t="s">
        <v>369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186</v>
      </c>
      <c r="D131" t="s">
        <v>77</v>
      </c>
      <c r="E131" t="s">
        <v>74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82</v>
      </c>
      <c r="L131">
        <v>120</v>
      </c>
      <c r="M131">
        <v>129</v>
      </c>
      <c r="N131">
        <v>130</v>
      </c>
      <c r="O131">
        <v>127</v>
      </c>
      <c r="P131">
        <v>101</v>
      </c>
      <c r="Q131">
        <v>114</v>
      </c>
      <c r="R131">
        <v>119</v>
      </c>
      <c r="S131">
        <v>114</v>
      </c>
      <c r="T131">
        <v>118</v>
      </c>
      <c r="U131">
        <v>36</v>
      </c>
      <c r="V131" s="6">
        <f t="shared" si="4"/>
        <v>506</v>
      </c>
      <c r="W131" s="4">
        <f t="shared" si="5"/>
        <v>465</v>
      </c>
      <c r="X131" s="7" t="str">
        <f>Stat[[#This Row],[服装]]&amp;Stat[[#This Row],[名前]]&amp;Stat[[#This Row],[レアリティ]]</f>
        <v>ユニフォーム宮侑ICONIC</v>
      </c>
      <c r="Y131" s="7" t="s">
        <v>370</v>
      </c>
      <c r="Z131" s="1"/>
      <c r="AA131" s="1"/>
      <c r="AB131" s="1"/>
    </row>
    <row r="132" spans="1:28" ht="14.4" x14ac:dyDescent="0.3">
      <c r="A132">
        <f t="shared" si="7"/>
        <v>131</v>
      </c>
      <c r="B132" s="1" t="s">
        <v>898</v>
      </c>
      <c r="C132" t="s">
        <v>186</v>
      </c>
      <c r="D132" s="1" t="s">
        <v>73</v>
      </c>
      <c r="E132" t="s">
        <v>74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83</v>
      </c>
      <c r="L132">
        <v>121</v>
      </c>
      <c r="M132">
        <v>132</v>
      </c>
      <c r="N132">
        <v>133</v>
      </c>
      <c r="O132">
        <v>130</v>
      </c>
      <c r="P132">
        <v>101</v>
      </c>
      <c r="Q132">
        <v>115</v>
      </c>
      <c r="R132">
        <v>120</v>
      </c>
      <c r="S132">
        <v>115</v>
      </c>
      <c r="T132">
        <v>119</v>
      </c>
      <c r="U132">
        <v>36</v>
      </c>
      <c r="V132" s="6">
        <f t="shared" ref="V132:V166" si="8">SUM(L132:O132)</f>
        <v>516</v>
      </c>
      <c r="W132" s="4">
        <f t="shared" ref="W132:W166" si="9">SUM(Q132:T132)</f>
        <v>469</v>
      </c>
      <c r="X132" s="7" t="str">
        <f>Stat[[#This Row],[服装]]&amp;Stat[[#This Row],[名前]]&amp;Stat[[#This Row],[レアリティ]]</f>
        <v>文化祭宮侑ICONIC</v>
      </c>
      <c r="Y132" s="7" t="s">
        <v>370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t="s">
        <v>187</v>
      </c>
      <c r="D133" t="s">
        <v>90</v>
      </c>
      <c r="E133" t="s">
        <v>78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82</v>
      </c>
      <c r="L133">
        <v>127</v>
      </c>
      <c r="M133">
        <v>120</v>
      </c>
      <c r="N133">
        <v>116</v>
      </c>
      <c r="O133">
        <v>121</v>
      </c>
      <c r="P133">
        <v>101</v>
      </c>
      <c r="Q133">
        <v>123</v>
      </c>
      <c r="R133">
        <v>119</v>
      </c>
      <c r="S133">
        <v>122</v>
      </c>
      <c r="T133">
        <v>119</v>
      </c>
      <c r="U133">
        <v>31</v>
      </c>
      <c r="V133" s="6">
        <f t="shared" si="8"/>
        <v>484</v>
      </c>
      <c r="W133" s="4">
        <f t="shared" si="9"/>
        <v>483</v>
      </c>
      <c r="X133" s="7" t="str">
        <f>Stat[[#This Row],[服装]]&amp;Stat[[#This Row],[名前]]&amp;Stat[[#This Row],[レアリティ]]</f>
        <v>ユニフォーム宮治ICONIC</v>
      </c>
      <c r="Y133" s="7" t="s">
        <v>371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188</v>
      </c>
      <c r="D134" t="s">
        <v>77</v>
      </c>
      <c r="E134" t="s">
        <v>82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80</v>
      </c>
      <c r="L134">
        <v>126</v>
      </c>
      <c r="M134">
        <v>118</v>
      </c>
      <c r="N134">
        <v>112</v>
      </c>
      <c r="O134">
        <v>121</v>
      </c>
      <c r="P134">
        <v>101</v>
      </c>
      <c r="Q134">
        <v>128</v>
      </c>
      <c r="R134">
        <v>114</v>
      </c>
      <c r="S134">
        <v>117</v>
      </c>
      <c r="T134">
        <v>117</v>
      </c>
      <c r="U134">
        <v>36</v>
      </c>
      <c r="V134" s="6">
        <f t="shared" si="8"/>
        <v>477</v>
      </c>
      <c r="W134" s="4">
        <f t="shared" si="9"/>
        <v>476</v>
      </c>
      <c r="X134" s="7" t="str">
        <f>Stat[[#This Row],[服装]]&amp;Stat[[#This Row],[名前]]&amp;Stat[[#This Row],[レアリティ]]</f>
        <v>ユニフォーム角名倫太郎ICONIC</v>
      </c>
      <c r="Y134" s="7" t="s">
        <v>372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189</v>
      </c>
      <c r="D135" t="s">
        <v>77</v>
      </c>
      <c r="E135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75</v>
      </c>
      <c r="L135">
        <v>125</v>
      </c>
      <c r="M135">
        <v>119</v>
      </c>
      <c r="N135">
        <v>115</v>
      </c>
      <c r="O135">
        <v>119</v>
      </c>
      <c r="P135">
        <v>97</v>
      </c>
      <c r="Q135">
        <v>118</v>
      </c>
      <c r="R135">
        <v>121</v>
      </c>
      <c r="S135">
        <v>120</v>
      </c>
      <c r="T135">
        <v>121</v>
      </c>
      <c r="U135">
        <v>36</v>
      </c>
      <c r="V135" s="6">
        <f t="shared" si="8"/>
        <v>478</v>
      </c>
      <c r="W135" s="4">
        <f t="shared" si="9"/>
        <v>480</v>
      </c>
      <c r="X135" s="7" t="str">
        <f>Stat[[#This Row],[服装]]&amp;Stat[[#This Row],[名前]]&amp;Stat[[#This Row],[レアリティ]]</f>
        <v>ユニフォーム北信介ICONIC</v>
      </c>
      <c r="Y135" s="7" t="s">
        <v>373</v>
      </c>
      <c r="Z135" s="1"/>
      <c r="AA135" s="1"/>
      <c r="AB135" s="1"/>
    </row>
    <row r="136" spans="1:28" ht="14.4" x14ac:dyDescent="0.3">
      <c r="A136">
        <f>ROW()-1</f>
        <v>135</v>
      </c>
      <c r="B136" s="1" t="s">
        <v>918</v>
      </c>
      <c r="C136" t="s">
        <v>189</v>
      </c>
      <c r="D136" s="1" t="s">
        <v>73</v>
      </c>
      <c r="E136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76</v>
      </c>
      <c r="L136">
        <v>128</v>
      </c>
      <c r="M136">
        <v>122</v>
      </c>
      <c r="N136">
        <v>116</v>
      </c>
      <c r="O136">
        <v>120</v>
      </c>
      <c r="P136">
        <v>97</v>
      </c>
      <c r="Q136">
        <v>119</v>
      </c>
      <c r="R136">
        <v>122</v>
      </c>
      <c r="S136">
        <v>123</v>
      </c>
      <c r="T136">
        <v>122</v>
      </c>
      <c r="U136">
        <v>36</v>
      </c>
      <c r="V136" s="6">
        <f t="shared" si="8"/>
        <v>486</v>
      </c>
      <c r="W136" s="4">
        <f t="shared" si="9"/>
        <v>486</v>
      </c>
      <c r="X136" s="7" t="str">
        <f>Stat[[#This Row],[服装]]&amp;Stat[[#This Row],[名前]]&amp;Stat[[#This Row],[レアリティ]]</f>
        <v>Xmas北信介ICONIC</v>
      </c>
      <c r="Y136" s="7" t="s">
        <v>373</v>
      </c>
      <c r="Z136" s="1"/>
      <c r="AA136" s="1"/>
      <c r="AB136" s="1"/>
    </row>
    <row r="137" spans="1:28" ht="15.05" customHeight="1" x14ac:dyDescent="0.3">
      <c r="A137">
        <f t="shared" si="7"/>
        <v>136</v>
      </c>
      <c r="B137" t="s">
        <v>108</v>
      </c>
      <c r="C137" s="1" t="s">
        <v>667</v>
      </c>
      <c r="D137" t="s">
        <v>77</v>
      </c>
      <c r="E137" s="1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77</v>
      </c>
      <c r="L137">
        <v>127</v>
      </c>
      <c r="M137">
        <v>122</v>
      </c>
      <c r="N137">
        <v>113</v>
      </c>
      <c r="O137">
        <v>117</v>
      </c>
      <c r="P137">
        <v>101</v>
      </c>
      <c r="Q137">
        <v>117</v>
      </c>
      <c r="R137">
        <v>115</v>
      </c>
      <c r="S137">
        <v>120</v>
      </c>
      <c r="T137">
        <v>115</v>
      </c>
      <c r="U137">
        <v>31</v>
      </c>
      <c r="V137" s="6">
        <f t="shared" si="8"/>
        <v>479</v>
      </c>
      <c r="W137" s="4">
        <f t="shared" si="9"/>
        <v>467</v>
      </c>
      <c r="X137" s="7" t="str">
        <f>Stat[[#This Row],[服装]]&amp;Stat[[#This Row],[名前]]&amp;Stat[[#This Row],[レアリティ]]</f>
        <v>ユニフォーム尾白アランICONIC</v>
      </c>
      <c r="Y137" s="7" t="s">
        <v>668</v>
      </c>
      <c r="Z137" s="1"/>
      <c r="AA137" s="1"/>
      <c r="AB137" s="1"/>
    </row>
    <row r="138" spans="1:28" ht="15.05" customHeight="1" x14ac:dyDescent="0.3">
      <c r="A138">
        <f t="shared" si="7"/>
        <v>137</v>
      </c>
      <c r="B138" t="s">
        <v>108</v>
      </c>
      <c r="C138" s="1" t="s">
        <v>669</v>
      </c>
      <c r="D138" t="s">
        <v>77</v>
      </c>
      <c r="E138" s="1" t="s">
        <v>80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86</v>
      </c>
      <c r="L138">
        <v>116</v>
      </c>
      <c r="M138">
        <v>110</v>
      </c>
      <c r="N138">
        <v>116</v>
      </c>
      <c r="O138">
        <v>122</v>
      </c>
      <c r="P138">
        <v>101</v>
      </c>
      <c r="Q138">
        <v>110</v>
      </c>
      <c r="R138">
        <v>124</v>
      </c>
      <c r="S138">
        <v>118</v>
      </c>
      <c r="T138">
        <v>122</v>
      </c>
      <c r="U138">
        <v>41</v>
      </c>
      <c r="V138" s="6">
        <f t="shared" si="8"/>
        <v>464</v>
      </c>
      <c r="W138" s="4">
        <f t="shared" si="9"/>
        <v>474</v>
      </c>
      <c r="X138" s="7" t="str">
        <f>Stat[[#This Row],[服装]]&amp;Stat[[#This Row],[名前]]&amp;Stat[[#This Row],[レアリティ]]</f>
        <v>ユニフォーム赤木路成ICONIC</v>
      </c>
      <c r="Y138" s="7" t="s">
        <v>670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671</v>
      </c>
      <c r="D139" t="s">
        <v>77</v>
      </c>
      <c r="E139" s="1" t="s">
        <v>82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118</v>
      </c>
      <c r="M139">
        <v>114</v>
      </c>
      <c r="N139">
        <v>114</v>
      </c>
      <c r="O139">
        <v>120</v>
      </c>
      <c r="P139">
        <v>97</v>
      </c>
      <c r="Q139">
        <v>129</v>
      </c>
      <c r="R139">
        <v>115</v>
      </c>
      <c r="S139">
        <v>115</v>
      </c>
      <c r="T139">
        <v>117</v>
      </c>
      <c r="U139">
        <v>31</v>
      </c>
      <c r="V139" s="6">
        <f t="shared" si="8"/>
        <v>466</v>
      </c>
      <c r="W139" s="4">
        <f t="shared" si="9"/>
        <v>476</v>
      </c>
      <c r="X139" s="7" t="str">
        <f>Stat[[#This Row],[服装]]&amp;Stat[[#This Row],[名前]]&amp;Stat[[#This Row],[レアリティ]]</f>
        <v>ユニフォーム大耳練ICONIC</v>
      </c>
      <c r="Y139" s="7" t="s">
        <v>672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673</v>
      </c>
      <c r="D140" t="s">
        <v>77</v>
      </c>
      <c r="E140" s="1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74</v>
      </c>
      <c r="L140">
        <v>121</v>
      </c>
      <c r="M140">
        <v>126</v>
      </c>
      <c r="N140">
        <v>112</v>
      </c>
      <c r="O140">
        <v>115</v>
      </c>
      <c r="P140">
        <v>97</v>
      </c>
      <c r="Q140">
        <v>115</v>
      </c>
      <c r="R140">
        <v>115</v>
      </c>
      <c r="S140">
        <v>118</v>
      </c>
      <c r="T140">
        <v>117</v>
      </c>
      <c r="U140">
        <v>31</v>
      </c>
      <c r="V140" s="6">
        <f t="shared" si="8"/>
        <v>474</v>
      </c>
      <c r="W140" s="4">
        <f t="shared" si="9"/>
        <v>465</v>
      </c>
      <c r="X140" s="7" t="str">
        <f>Stat[[#This Row],[服装]]&amp;Stat[[#This Row],[名前]]&amp;Stat[[#This Row],[レアリティ]]</f>
        <v>ユニフォーム理石平介ICONIC</v>
      </c>
      <c r="Y140" s="7" t="s">
        <v>674</v>
      </c>
      <c r="Z140" s="1"/>
      <c r="AA140" s="1"/>
      <c r="AB140" s="1"/>
    </row>
    <row r="141" spans="1:28" ht="14.4" x14ac:dyDescent="0.3">
      <c r="A141">
        <f t="shared" ref="A141:A166" si="10">ROW()-1</f>
        <v>140</v>
      </c>
      <c r="B141" t="s">
        <v>108</v>
      </c>
      <c r="C141" t="s">
        <v>122</v>
      </c>
      <c r="D141" t="s">
        <v>90</v>
      </c>
      <c r="E141" t="s">
        <v>78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82</v>
      </c>
      <c r="L141">
        <v>128</v>
      </c>
      <c r="M141">
        <v>127</v>
      </c>
      <c r="N141">
        <v>114</v>
      </c>
      <c r="O141">
        <v>119</v>
      </c>
      <c r="P141">
        <v>101</v>
      </c>
      <c r="Q141">
        <v>118</v>
      </c>
      <c r="R141">
        <v>121</v>
      </c>
      <c r="S141">
        <v>121</v>
      </c>
      <c r="T141">
        <v>121</v>
      </c>
      <c r="U141">
        <v>26</v>
      </c>
      <c r="V141" s="6">
        <f t="shared" si="8"/>
        <v>488</v>
      </c>
      <c r="W141" s="4">
        <f t="shared" si="9"/>
        <v>481</v>
      </c>
      <c r="X141" s="7" t="str">
        <f>Stat[[#This Row],[服装]]&amp;Stat[[#This Row],[名前]]&amp;Stat[[#This Row],[レアリティ]]</f>
        <v>ユニフォーム木兎光太郎ICONIC</v>
      </c>
      <c r="Y141" s="7" t="s">
        <v>374</v>
      </c>
      <c r="Z141" s="1"/>
      <c r="AA141" s="1"/>
      <c r="AB141" s="1"/>
    </row>
    <row r="142" spans="1:28" ht="14.4" x14ac:dyDescent="0.3">
      <c r="A142">
        <f t="shared" si="10"/>
        <v>141</v>
      </c>
      <c r="B142" t="s">
        <v>150</v>
      </c>
      <c r="C142" t="s">
        <v>122</v>
      </c>
      <c r="D142" t="s">
        <v>77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83</v>
      </c>
      <c r="L142">
        <v>131</v>
      </c>
      <c r="M142">
        <v>130</v>
      </c>
      <c r="N142">
        <v>115</v>
      </c>
      <c r="O142">
        <v>120</v>
      </c>
      <c r="P142">
        <v>101</v>
      </c>
      <c r="Q142">
        <v>119</v>
      </c>
      <c r="R142">
        <v>122</v>
      </c>
      <c r="S142">
        <v>124</v>
      </c>
      <c r="T142">
        <v>122</v>
      </c>
      <c r="U142">
        <v>26</v>
      </c>
      <c r="V142" s="6">
        <f t="shared" si="8"/>
        <v>496</v>
      </c>
      <c r="W142" s="4">
        <f t="shared" si="9"/>
        <v>487</v>
      </c>
      <c r="X142" s="7" t="str">
        <f>Stat[[#This Row],[服装]]&amp;Stat[[#This Row],[名前]]&amp;Stat[[#This Row],[レアリティ]]</f>
        <v>夏祭り木兎光太郎ICONIC</v>
      </c>
      <c r="Y142" s="7" t="s">
        <v>374</v>
      </c>
      <c r="Z142" s="1"/>
      <c r="AA142" s="1"/>
      <c r="AB142" s="1"/>
    </row>
    <row r="143" spans="1:28" ht="14.4" x14ac:dyDescent="0.3">
      <c r="A143">
        <f>ROW()-1</f>
        <v>142</v>
      </c>
      <c r="B143" s="1" t="s">
        <v>918</v>
      </c>
      <c r="C143" t="s">
        <v>122</v>
      </c>
      <c r="D143" s="1" t="s">
        <v>73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83</v>
      </c>
      <c r="L143">
        <v>133</v>
      </c>
      <c r="M143">
        <v>128</v>
      </c>
      <c r="N143">
        <v>115</v>
      </c>
      <c r="O143">
        <v>118</v>
      </c>
      <c r="P143">
        <v>101</v>
      </c>
      <c r="Q143">
        <v>121</v>
      </c>
      <c r="R143">
        <v>122</v>
      </c>
      <c r="S143">
        <v>126</v>
      </c>
      <c r="T143">
        <v>121</v>
      </c>
      <c r="U143">
        <v>26</v>
      </c>
      <c r="V143" s="6">
        <f t="shared" si="8"/>
        <v>494</v>
      </c>
      <c r="W143" s="4">
        <f t="shared" si="9"/>
        <v>490</v>
      </c>
      <c r="X143" s="7" t="str">
        <f>Stat[[#This Row],[服装]]&amp;Stat[[#This Row],[名前]]&amp;Stat[[#This Row],[レアリティ]]</f>
        <v>Xmas木兎光太郎ICONIC</v>
      </c>
      <c r="Y143" s="7" t="s">
        <v>374</v>
      </c>
      <c r="Z143" s="1"/>
      <c r="AA143" s="1"/>
      <c r="AB143" s="1"/>
    </row>
    <row r="144" spans="1:28" ht="14.4" x14ac:dyDescent="0.3">
      <c r="A144">
        <f t="shared" si="10"/>
        <v>143</v>
      </c>
      <c r="B144" t="s">
        <v>108</v>
      </c>
      <c r="C144" t="s">
        <v>123</v>
      </c>
      <c r="D144" t="s">
        <v>90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76</v>
      </c>
      <c r="L144">
        <v>123</v>
      </c>
      <c r="M144">
        <v>117</v>
      </c>
      <c r="N144">
        <v>120</v>
      </c>
      <c r="O144">
        <v>123</v>
      </c>
      <c r="P144">
        <v>101</v>
      </c>
      <c r="Q144">
        <v>116</v>
      </c>
      <c r="R144">
        <v>121</v>
      </c>
      <c r="S144">
        <v>121</v>
      </c>
      <c r="T144">
        <v>121</v>
      </c>
      <c r="U144">
        <v>36</v>
      </c>
      <c r="V144" s="6">
        <f t="shared" si="8"/>
        <v>483</v>
      </c>
      <c r="W144" s="4">
        <f t="shared" si="9"/>
        <v>479</v>
      </c>
      <c r="X144" s="7" t="str">
        <f>Stat[[#This Row],[服装]]&amp;Stat[[#This Row],[名前]]&amp;Stat[[#This Row],[レアリティ]]</f>
        <v>ユニフォーム木葉秋紀ICONIC</v>
      </c>
      <c r="Y144" s="7" t="s">
        <v>375</v>
      </c>
      <c r="Z144" s="1"/>
      <c r="AA144" s="1"/>
      <c r="AB144" s="1"/>
    </row>
    <row r="145" spans="1:28" ht="14.4" x14ac:dyDescent="0.3">
      <c r="A145">
        <f t="shared" si="10"/>
        <v>144</v>
      </c>
      <c r="B145" s="1" t="s">
        <v>387</v>
      </c>
      <c r="C145" t="s">
        <v>123</v>
      </c>
      <c r="D145" s="1" t="s">
        <v>77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77</v>
      </c>
      <c r="L145">
        <v>126</v>
      </c>
      <c r="M145">
        <v>120</v>
      </c>
      <c r="N145">
        <v>121</v>
      </c>
      <c r="O145">
        <v>124</v>
      </c>
      <c r="P145">
        <v>101</v>
      </c>
      <c r="Q145">
        <v>117</v>
      </c>
      <c r="R145">
        <v>122</v>
      </c>
      <c r="S145">
        <v>124</v>
      </c>
      <c r="T145">
        <v>122</v>
      </c>
      <c r="U145">
        <v>36</v>
      </c>
      <c r="V145" s="6">
        <f t="shared" si="8"/>
        <v>491</v>
      </c>
      <c r="W145" s="4">
        <f t="shared" si="9"/>
        <v>485</v>
      </c>
      <c r="X145" s="7" t="str">
        <f>Stat[[#This Row],[服装]]&amp;Stat[[#This Row],[名前]]&amp;Stat[[#This Row],[レアリティ]]</f>
        <v>探偵木葉秋紀ICONIC</v>
      </c>
      <c r="Y145" s="7" t="s">
        <v>375</v>
      </c>
      <c r="Z145" s="1"/>
      <c r="AA145" s="1"/>
      <c r="AB145" s="1"/>
    </row>
    <row r="146" spans="1:28" ht="14.4" x14ac:dyDescent="0.3">
      <c r="A146">
        <f t="shared" si="10"/>
        <v>145</v>
      </c>
      <c r="B146" t="s">
        <v>108</v>
      </c>
      <c r="C146" t="s">
        <v>124</v>
      </c>
      <c r="D146" t="s">
        <v>90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75</v>
      </c>
      <c r="L146">
        <v>123</v>
      </c>
      <c r="M146">
        <v>119</v>
      </c>
      <c r="N146">
        <v>116</v>
      </c>
      <c r="O146">
        <v>121</v>
      </c>
      <c r="P146">
        <v>97</v>
      </c>
      <c r="Q146">
        <v>121</v>
      </c>
      <c r="R146">
        <v>121</v>
      </c>
      <c r="S146">
        <v>123</v>
      </c>
      <c r="T146">
        <v>118</v>
      </c>
      <c r="U146">
        <v>41</v>
      </c>
      <c r="V146" s="6">
        <f t="shared" si="8"/>
        <v>479</v>
      </c>
      <c r="W146" s="4">
        <f t="shared" si="9"/>
        <v>483</v>
      </c>
      <c r="X146" s="7" t="str">
        <f>Stat[[#This Row],[服装]]&amp;Stat[[#This Row],[名前]]&amp;Stat[[#This Row],[レアリティ]]</f>
        <v>ユニフォーム猿杙大和ICONIC</v>
      </c>
      <c r="Y146" s="7" t="s">
        <v>376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125</v>
      </c>
      <c r="D147" t="s">
        <v>90</v>
      </c>
      <c r="E147" t="s">
        <v>80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86</v>
      </c>
      <c r="L147">
        <v>113</v>
      </c>
      <c r="M147">
        <v>110</v>
      </c>
      <c r="N147">
        <v>113</v>
      </c>
      <c r="O147">
        <v>120</v>
      </c>
      <c r="P147">
        <v>101</v>
      </c>
      <c r="Q147">
        <v>110</v>
      </c>
      <c r="R147">
        <v>123</v>
      </c>
      <c r="S147">
        <v>119</v>
      </c>
      <c r="T147">
        <v>122</v>
      </c>
      <c r="U147">
        <v>41</v>
      </c>
      <c r="V147" s="6">
        <f t="shared" si="8"/>
        <v>456</v>
      </c>
      <c r="W147" s="4">
        <f t="shared" si="9"/>
        <v>474</v>
      </c>
      <c r="X147" s="7" t="str">
        <f>Stat[[#This Row],[服装]]&amp;Stat[[#This Row],[名前]]&amp;Stat[[#This Row],[レアリティ]]</f>
        <v>ユニフォーム小見春樹ICONIC</v>
      </c>
      <c r="Y147" s="7" t="s">
        <v>377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126</v>
      </c>
      <c r="D148" t="s">
        <v>90</v>
      </c>
      <c r="E148" t="s">
        <v>82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75</v>
      </c>
      <c r="L148">
        <v>117</v>
      </c>
      <c r="M148">
        <v>117</v>
      </c>
      <c r="N148">
        <v>112</v>
      </c>
      <c r="O148">
        <v>116</v>
      </c>
      <c r="P148">
        <v>97</v>
      </c>
      <c r="Q148">
        <v>121</v>
      </c>
      <c r="R148">
        <v>113</v>
      </c>
      <c r="S148">
        <v>114</v>
      </c>
      <c r="T148">
        <v>115</v>
      </c>
      <c r="U148">
        <v>36</v>
      </c>
      <c r="V148" s="6">
        <f t="shared" si="8"/>
        <v>462</v>
      </c>
      <c r="W148" s="4">
        <f t="shared" si="9"/>
        <v>463</v>
      </c>
      <c r="X148" s="7" t="str">
        <f>Stat[[#This Row],[服装]]&amp;Stat[[#This Row],[名前]]&amp;Stat[[#This Row],[レアリティ]]</f>
        <v>ユニフォーム尾長渉ICONIC</v>
      </c>
      <c r="Y148" s="7" t="s">
        <v>378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127</v>
      </c>
      <c r="D149" t="s">
        <v>90</v>
      </c>
      <c r="E149" t="s">
        <v>82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75</v>
      </c>
      <c r="L149">
        <v>121</v>
      </c>
      <c r="M149">
        <v>121</v>
      </c>
      <c r="N149">
        <v>112</v>
      </c>
      <c r="O149">
        <v>122</v>
      </c>
      <c r="P149">
        <v>97</v>
      </c>
      <c r="Q149">
        <v>125</v>
      </c>
      <c r="R149">
        <v>115</v>
      </c>
      <c r="S149">
        <v>116</v>
      </c>
      <c r="T149">
        <v>115</v>
      </c>
      <c r="U149">
        <v>36</v>
      </c>
      <c r="V149" s="6">
        <f t="shared" si="8"/>
        <v>476</v>
      </c>
      <c r="W149" s="4">
        <f t="shared" si="9"/>
        <v>471</v>
      </c>
      <c r="X149" s="7" t="str">
        <f>Stat[[#This Row],[服装]]&amp;Stat[[#This Row],[名前]]&amp;Stat[[#This Row],[レアリティ]]</f>
        <v>ユニフォーム鷲尾辰生ICONIC</v>
      </c>
      <c r="Y149" s="7" t="s">
        <v>379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129</v>
      </c>
      <c r="D150" t="s">
        <v>73</v>
      </c>
      <c r="E150" t="s">
        <v>74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78</v>
      </c>
      <c r="L150">
        <v>119</v>
      </c>
      <c r="M150">
        <v>121</v>
      </c>
      <c r="N150">
        <v>126</v>
      </c>
      <c r="O150">
        <v>126</v>
      </c>
      <c r="P150">
        <v>101</v>
      </c>
      <c r="Q150">
        <v>114</v>
      </c>
      <c r="R150">
        <v>121</v>
      </c>
      <c r="S150">
        <v>118</v>
      </c>
      <c r="T150">
        <v>119</v>
      </c>
      <c r="U150">
        <v>41</v>
      </c>
      <c r="V150" s="6">
        <f t="shared" si="8"/>
        <v>492</v>
      </c>
      <c r="W150" s="4">
        <f t="shared" si="9"/>
        <v>472</v>
      </c>
      <c r="X150" s="7" t="str">
        <f>Stat[[#This Row],[服装]]&amp;Stat[[#This Row],[名前]]&amp;Stat[[#This Row],[レアリティ]]</f>
        <v>ユニフォーム赤葦京治ICONIC</v>
      </c>
      <c r="Y150" s="7" t="s">
        <v>380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150</v>
      </c>
      <c r="C151" t="s">
        <v>129</v>
      </c>
      <c r="D151" t="s">
        <v>90</v>
      </c>
      <c r="E151" t="s">
        <v>74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79</v>
      </c>
      <c r="L151">
        <v>120</v>
      </c>
      <c r="M151">
        <v>124</v>
      </c>
      <c r="N151">
        <v>129</v>
      </c>
      <c r="O151">
        <v>129</v>
      </c>
      <c r="P151">
        <v>101</v>
      </c>
      <c r="Q151">
        <v>115</v>
      </c>
      <c r="R151">
        <v>122</v>
      </c>
      <c r="S151">
        <v>119</v>
      </c>
      <c r="T151">
        <v>120</v>
      </c>
      <c r="U151">
        <v>41</v>
      </c>
      <c r="V151" s="6">
        <f t="shared" si="8"/>
        <v>502</v>
      </c>
      <c r="W151" s="4">
        <f t="shared" si="9"/>
        <v>476</v>
      </c>
      <c r="X151" s="7" t="str">
        <f>Stat[[#This Row],[服装]]&amp;Stat[[#This Row],[名前]]&amp;Stat[[#This Row],[レアリティ]]</f>
        <v>夏祭り赤葦京治ICONIC</v>
      </c>
      <c r="Y151" s="7" t="s">
        <v>380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284</v>
      </c>
      <c r="D152" t="s">
        <v>77</v>
      </c>
      <c r="E152" t="s">
        <v>78</v>
      </c>
      <c r="F152" t="s">
        <v>134</v>
      </c>
      <c r="G152" t="s">
        <v>71</v>
      </c>
      <c r="H152">
        <v>99</v>
      </c>
      <c r="I152" s="5" t="s">
        <v>22</v>
      </c>
      <c r="J152">
        <v>5</v>
      </c>
      <c r="K152">
        <v>83</v>
      </c>
      <c r="L152">
        <v>130</v>
      </c>
      <c r="M152">
        <v>125</v>
      </c>
      <c r="N152">
        <v>115</v>
      </c>
      <c r="O152">
        <v>121</v>
      </c>
      <c r="P152">
        <v>101</v>
      </c>
      <c r="Q152">
        <v>118</v>
      </c>
      <c r="R152">
        <v>118</v>
      </c>
      <c r="S152">
        <v>126</v>
      </c>
      <c r="T152">
        <v>121</v>
      </c>
      <c r="U152">
        <v>36</v>
      </c>
      <c r="V152" s="6">
        <f t="shared" si="8"/>
        <v>491</v>
      </c>
      <c r="W152" s="4">
        <f t="shared" si="9"/>
        <v>483</v>
      </c>
      <c r="X152" s="7" t="str">
        <f>Stat[[#This Row],[服装]]&amp;Stat[[#This Row],[名前]]&amp;Stat[[#This Row],[レアリティ]]</f>
        <v>ユニフォーム星海光来ICONIC</v>
      </c>
      <c r="Y152" s="7" t="s">
        <v>381</v>
      </c>
      <c r="Z152" s="1"/>
      <c r="AA152" s="1"/>
      <c r="AB152" s="1"/>
    </row>
    <row r="153" spans="1:28" ht="14.4" x14ac:dyDescent="0.3">
      <c r="A153">
        <f t="shared" si="10"/>
        <v>152</v>
      </c>
      <c r="B153" s="1" t="s">
        <v>898</v>
      </c>
      <c r="C153" t="s">
        <v>284</v>
      </c>
      <c r="D153" s="1" t="s">
        <v>73</v>
      </c>
      <c r="E153" t="s">
        <v>78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84</v>
      </c>
      <c r="L153">
        <v>133</v>
      </c>
      <c r="M153">
        <v>128</v>
      </c>
      <c r="N153">
        <v>116</v>
      </c>
      <c r="O153">
        <v>122</v>
      </c>
      <c r="P153">
        <v>101</v>
      </c>
      <c r="Q153">
        <v>119</v>
      </c>
      <c r="R153">
        <v>119</v>
      </c>
      <c r="S153">
        <v>129</v>
      </c>
      <c r="T153">
        <v>122</v>
      </c>
      <c r="U153">
        <v>36</v>
      </c>
      <c r="V153" s="6">
        <f t="shared" si="8"/>
        <v>499</v>
      </c>
      <c r="W153" s="4">
        <f t="shared" si="9"/>
        <v>489</v>
      </c>
      <c r="X153" s="7" t="str">
        <f>Stat[[#This Row],[服装]]&amp;Stat[[#This Row],[名前]]&amp;Stat[[#This Row],[レアリティ]]</f>
        <v>文化祭星海光来ICONIC</v>
      </c>
      <c r="Y153" s="7" t="s">
        <v>381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133</v>
      </c>
      <c r="D154" t="s">
        <v>77</v>
      </c>
      <c r="E154" t="s">
        <v>82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75</v>
      </c>
      <c r="L154">
        <v>125</v>
      </c>
      <c r="M154">
        <v>122</v>
      </c>
      <c r="N154">
        <v>112</v>
      </c>
      <c r="O154">
        <v>121</v>
      </c>
      <c r="P154">
        <v>101</v>
      </c>
      <c r="Q154">
        <v>131</v>
      </c>
      <c r="R154">
        <v>115</v>
      </c>
      <c r="S154">
        <v>115</v>
      </c>
      <c r="T154">
        <v>117</v>
      </c>
      <c r="U154">
        <v>41</v>
      </c>
      <c r="V154" s="6">
        <f t="shared" si="8"/>
        <v>480</v>
      </c>
      <c r="W154" s="4">
        <f t="shared" si="9"/>
        <v>478</v>
      </c>
      <c r="X154" s="7" t="str">
        <f>Stat[[#This Row],[服装]]&amp;Stat[[#This Row],[名前]]&amp;Stat[[#This Row],[レアリティ]]</f>
        <v>ユニフォーム昼神幸郎ICONIC</v>
      </c>
      <c r="Y154" s="7" t="s">
        <v>384</v>
      </c>
      <c r="Z154" s="1"/>
      <c r="AA154" s="1"/>
      <c r="AB154" s="1"/>
    </row>
    <row r="155" spans="1:28" ht="14.4" x14ac:dyDescent="0.3">
      <c r="A155">
        <f>ROW()-1</f>
        <v>154</v>
      </c>
      <c r="B155" s="1" t="s">
        <v>918</v>
      </c>
      <c r="C155" t="s">
        <v>133</v>
      </c>
      <c r="D155" s="1" t="s">
        <v>73</v>
      </c>
      <c r="E155" t="s">
        <v>82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76</v>
      </c>
      <c r="L155">
        <v>128</v>
      </c>
      <c r="M155">
        <v>123</v>
      </c>
      <c r="N155">
        <v>113</v>
      </c>
      <c r="O155">
        <v>122</v>
      </c>
      <c r="P155">
        <v>101</v>
      </c>
      <c r="Q155">
        <v>134</v>
      </c>
      <c r="R155">
        <v>116</v>
      </c>
      <c r="S155">
        <v>118</v>
      </c>
      <c r="T155">
        <v>118</v>
      </c>
      <c r="U155">
        <v>41</v>
      </c>
      <c r="V155" s="6">
        <f t="shared" si="8"/>
        <v>486</v>
      </c>
      <c r="W155" s="4">
        <f t="shared" si="9"/>
        <v>486</v>
      </c>
      <c r="X155" s="7" t="str">
        <f>Stat[[#This Row],[服装]]&amp;Stat[[#This Row],[名前]]&amp;Stat[[#This Row],[レアリティ]]</f>
        <v>Xmas昼神幸郎ICONIC</v>
      </c>
      <c r="Y155" s="7" t="s">
        <v>384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131</v>
      </c>
      <c r="D156" t="s">
        <v>77</v>
      </c>
      <c r="E156" t="s">
        <v>78</v>
      </c>
      <c r="F156" t="s">
        <v>135</v>
      </c>
      <c r="G156" t="s">
        <v>71</v>
      </c>
      <c r="H156">
        <v>99</v>
      </c>
      <c r="I156" s="5" t="s">
        <v>22</v>
      </c>
      <c r="J156">
        <v>5</v>
      </c>
      <c r="K156">
        <v>82</v>
      </c>
      <c r="L156">
        <v>129</v>
      </c>
      <c r="M156">
        <v>126</v>
      </c>
      <c r="N156">
        <v>114</v>
      </c>
      <c r="O156">
        <v>121</v>
      </c>
      <c r="P156">
        <v>101</v>
      </c>
      <c r="Q156">
        <v>118</v>
      </c>
      <c r="R156">
        <v>123</v>
      </c>
      <c r="S156">
        <v>119</v>
      </c>
      <c r="T156">
        <v>120</v>
      </c>
      <c r="U156">
        <v>41</v>
      </c>
      <c r="V156" s="6">
        <f t="shared" si="8"/>
        <v>490</v>
      </c>
      <c r="W156" s="4">
        <f t="shared" si="9"/>
        <v>480</v>
      </c>
      <c r="X156" s="7" t="str">
        <f>Stat[[#This Row],[服装]]&amp;Stat[[#This Row],[名前]]&amp;Stat[[#This Row],[レアリティ]]</f>
        <v>ユニフォーム佐久早聖臣ICONIC</v>
      </c>
      <c r="Y156" s="7" t="s">
        <v>382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132</v>
      </c>
      <c r="D157" t="s">
        <v>77</v>
      </c>
      <c r="E157" t="s">
        <v>80</v>
      </c>
      <c r="F157" t="s">
        <v>135</v>
      </c>
      <c r="G157" t="s">
        <v>71</v>
      </c>
      <c r="H157">
        <v>99</v>
      </c>
      <c r="I157" s="5" t="s">
        <v>22</v>
      </c>
      <c r="J157">
        <v>5</v>
      </c>
      <c r="K157">
        <v>86</v>
      </c>
      <c r="L157">
        <v>115</v>
      </c>
      <c r="M157">
        <v>111</v>
      </c>
      <c r="N157">
        <v>119</v>
      </c>
      <c r="O157">
        <v>124</v>
      </c>
      <c r="P157">
        <v>101</v>
      </c>
      <c r="Q157">
        <v>110</v>
      </c>
      <c r="R157">
        <v>131</v>
      </c>
      <c r="S157">
        <v>116</v>
      </c>
      <c r="T157">
        <v>121</v>
      </c>
      <c r="U157">
        <v>36</v>
      </c>
      <c r="V157" s="6">
        <f t="shared" si="8"/>
        <v>469</v>
      </c>
      <c r="W157" s="4">
        <f t="shared" si="9"/>
        <v>478</v>
      </c>
      <c r="X157" s="7" t="str">
        <f>Stat[[#This Row],[服装]]&amp;Stat[[#This Row],[名前]]&amp;Stat[[#This Row],[レアリティ]]</f>
        <v>ユニフォーム小森元也ICONIC</v>
      </c>
      <c r="Y157" s="7" t="s">
        <v>383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s="1" t="s">
        <v>689</v>
      </c>
      <c r="D158" s="1" t="s">
        <v>90</v>
      </c>
      <c r="E158" s="1" t="s">
        <v>78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76</v>
      </c>
      <c r="L158" s="1">
        <v>123</v>
      </c>
      <c r="M158" s="1">
        <v>119</v>
      </c>
      <c r="N158" s="1">
        <v>118</v>
      </c>
      <c r="O158" s="1">
        <v>123</v>
      </c>
      <c r="P158" s="1">
        <v>101</v>
      </c>
      <c r="Q158" s="1">
        <v>116</v>
      </c>
      <c r="R158" s="1">
        <v>122</v>
      </c>
      <c r="S158" s="1">
        <v>123</v>
      </c>
      <c r="T158" s="1">
        <v>118</v>
      </c>
      <c r="U158" s="1">
        <v>36</v>
      </c>
      <c r="V158" s="6">
        <f t="shared" si="8"/>
        <v>483</v>
      </c>
      <c r="W158" s="4">
        <f t="shared" si="9"/>
        <v>479</v>
      </c>
      <c r="X158" s="7" t="str">
        <f>Stat[[#This Row],[服装]]&amp;Stat[[#This Row],[名前]]&amp;Stat[[#This Row],[レアリティ]]</f>
        <v>ユニフォーム大将優ICONIC</v>
      </c>
      <c r="Y158" s="7" t="s">
        <v>696</v>
      </c>
    </row>
    <row r="159" spans="1:28" ht="14.4" x14ac:dyDescent="0.3">
      <c r="A159">
        <f>ROW()-1</f>
        <v>158</v>
      </c>
      <c r="B159" s="1" t="s">
        <v>939</v>
      </c>
      <c r="C159" s="1" t="s">
        <v>689</v>
      </c>
      <c r="D159" s="1" t="s">
        <v>77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77</v>
      </c>
      <c r="L159" s="1">
        <v>126</v>
      </c>
      <c r="M159" s="1">
        <v>122</v>
      </c>
      <c r="N159" s="1">
        <v>119</v>
      </c>
      <c r="O159" s="1">
        <v>124</v>
      </c>
      <c r="P159" s="1">
        <v>101</v>
      </c>
      <c r="Q159" s="1">
        <v>117</v>
      </c>
      <c r="R159" s="1">
        <v>123</v>
      </c>
      <c r="S159" s="1">
        <v>126</v>
      </c>
      <c r="T159" s="1">
        <v>119</v>
      </c>
      <c r="U159" s="1">
        <v>36</v>
      </c>
      <c r="V159" s="6">
        <f t="shared" si="8"/>
        <v>491</v>
      </c>
      <c r="W159" s="4">
        <f t="shared" si="9"/>
        <v>485</v>
      </c>
      <c r="X159" s="7" t="str">
        <f>Stat[[#This Row],[服装]]&amp;Stat[[#This Row],[名前]]&amp;Stat[[#This Row],[レアリティ]]</f>
        <v>新年大将優ICONIC</v>
      </c>
      <c r="Y159" s="7" t="s">
        <v>696</v>
      </c>
    </row>
    <row r="160" spans="1:28" ht="14.4" x14ac:dyDescent="0.3">
      <c r="A160">
        <f t="shared" si="10"/>
        <v>159</v>
      </c>
      <c r="B160" t="s">
        <v>108</v>
      </c>
      <c r="C160" s="1" t="s">
        <v>694</v>
      </c>
      <c r="D160" s="1" t="s">
        <v>90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75</v>
      </c>
      <c r="L160" s="1">
        <v>125</v>
      </c>
      <c r="M160" s="1">
        <v>119</v>
      </c>
      <c r="N160" s="1">
        <v>116</v>
      </c>
      <c r="O160" s="1">
        <v>119</v>
      </c>
      <c r="P160" s="1">
        <v>97</v>
      </c>
      <c r="Q160" s="1">
        <v>118</v>
      </c>
      <c r="R160" s="1">
        <v>119</v>
      </c>
      <c r="S160" s="1">
        <v>121</v>
      </c>
      <c r="T160" s="1">
        <v>119</v>
      </c>
      <c r="U160" s="1">
        <v>36</v>
      </c>
      <c r="V160" s="6">
        <f t="shared" si="8"/>
        <v>479</v>
      </c>
      <c r="W160" s="4">
        <f t="shared" si="9"/>
        <v>477</v>
      </c>
      <c r="X160" s="7" t="str">
        <f>Stat[[#This Row],[服装]]&amp;Stat[[#This Row],[名前]]&amp;Stat[[#This Row],[レアリティ]]</f>
        <v>ユニフォーム沼井和馬ICONIC</v>
      </c>
      <c r="Y160" s="7" t="s">
        <v>698</v>
      </c>
    </row>
    <row r="161" spans="1:25" ht="14.4" x14ac:dyDescent="0.3">
      <c r="A161">
        <f t="shared" si="10"/>
        <v>160</v>
      </c>
      <c r="B161" t="s">
        <v>108</v>
      </c>
      <c r="C161" s="1" t="s">
        <v>861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75</v>
      </c>
      <c r="L161" s="1">
        <v>123</v>
      </c>
      <c r="M161" s="1">
        <v>118</v>
      </c>
      <c r="N161" s="1">
        <v>114</v>
      </c>
      <c r="O161" s="1">
        <v>121</v>
      </c>
      <c r="P161" s="1">
        <v>97</v>
      </c>
      <c r="Q161" s="1">
        <v>117</v>
      </c>
      <c r="R161" s="1">
        <v>115</v>
      </c>
      <c r="S161" s="1">
        <v>120</v>
      </c>
      <c r="T161" s="1">
        <v>117</v>
      </c>
      <c r="U161" s="1">
        <v>31</v>
      </c>
      <c r="V161" s="6">
        <f t="shared" si="8"/>
        <v>476</v>
      </c>
      <c r="W161" s="4">
        <f t="shared" si="9"/>
        <v>469</v>
      </c>
      <c r="X161" s="7" t="str">
        <f>Stat[[#This Row],[服装]]&amp;Stat[[#This Row],[名前]]&amp;Stat[[#This Row],[レアリティ]]</f>
        <v>ユニフォーム潜尚保ICONIC</v>
      </c>
      <c r="Y161" s="7" t="s">
        <v>873</v>
      </c>
    </row>
    <row r="162" spans="1:25" ht="14.4" x14ac:dyDescent="0.3">
      <c r="A162">
        <f t="shared" si="10"/>
        <v>161</v>
      </c>
      <c r="B162" t="s">
        <v>108</v>
      </c>
      <c r="C162" s="1" t="s">
        <v>863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74</v>
      </c>
      <c r="L162" s="1">
        <v>121</v>
      </c>
      <c r="M162" s="1">
        <v>120</v>
      </c>
      <c r="N162" s="1">
        <v>114</v>
      </c>
      <c r="O162" s="1">
        <v>121</v>
      </c>
      <c r="P162" s="1">
        <v>101</v>
      </c>
      <c r="Q162" s="1">
        <v>116</v>
      </c>
      <c r="R162" s="1">
        <v>116</v>
      </c>
      <c r="S162" s="1">
        <v>118</v>
      </c>
      <c r="T162" s="1">
        <v>115</v>
      </c>
      <c r="U162" s="1">
        <v>36</v>
      </c>
      <c r="V162" s="6">
        <f t="shared" si="8"/>
        <v>476</v>
      </c>
      <c r="W162" s="4">
        <f t="shared" si="9"/>
        <v>465</v>
      </c>
      <c r="X162" s="7" t="str">
        <f>Stat[[#This Row],[服装]]&amp;Stat[[#This Row],[名前]]&amp;Stat[[#This Row],[レアリティ]]</f>
        <v>ユニフォーム高千穂恵也ICONIC</v>
      </c>
      <c r="Y162" s="7" t="s">
        <v>875</v>
      </c>
    </row>
    <row r="163" spans="1:25" ht="14.4" x14ac:dyDescent="0.3">
      <c r="A163">
        <f t="shared" si="10"/>
        <v>162</v>
      </c>
      <c r="B163" t="s">
        <v>108</v>
      </c>
      <c r="C163" s="1" t="s">
        <v>865</v>
      </c>
      <c r="D163" s="1" t="s">
        <v>90</v>
      </c>
      <c r="E163" s="1" t="s">
        <v>82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74</v>
      </c>
      <c r="L163" s="1">
        <v>116</v>
      </c>
      <c r="M163" s="1">
        <v>112</v>
      </c>
      <c r="N163" s="1">
        <v>112</v>
      </c>
      <c r="O163" s="1">
        <v>126</v>
      </c>
      <c r="P163" s="1">
        <v>97</v>
      </c>
      <c r="Q163" s="1">
        <v>121</v>
      </c>
      <c r="R163" s="1">
        <v>115</v>
      </c>
      <c r="S163" s="1">
        <v>116</v>
      </c>
      <c r="T163" s="1">
        <v>116</v>
      </c>
      <c r="U163" s="1">
        <v>31</v>
      </c>
      <c r="V163" s="6">
        <f t="shared" si="8"/>
        <v>466</v>
      </c>
      <c r="W163" s="4">
        <f t="shared" si="9"/>
        <v>468</v>
      </c>
      <c r="X163" s="7" t="str">
        <f>Stat[[#This Row],[服装]]&amp;Stat[[#This Row],[名前]]&amp;Stat[[#This Row],[レアリティ]]</f>
        <v>ユニフォーム広尾倖児ICONIC</v>
      </c>
      <c r="Y163" s="7" t="s">
        <v>877</v>
      </c>
    </row>
    <row r="164" spans="1:25" ht="14.4" x14ac:dyDescent="0.3">
      <c r="A164">
        <f t="shared" si="10"/>
        <v>163</v>
      </c>
      <c r="B164" t="s">
        <v>108</v>
      </c>
      <c r="C164" s="1" t="s">
        <v>867</v>
      </c>
      <c r="D164" s="1" t="s">
        <v>90</v>
      </c>
      <c r="E164" s="1" t="s">
        <v>74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73</v>
      </c>
      <c r="L164" s="1">
        <v>115</v>
      </c>
      <c r="M164" s="1">
        <v>116</v>
      </c>
      <c r="N164" s="1">
        <v>120</v>
      </c>
      <c r="O164" s="1">
        <v>120</v>
      </c>
      <c r="P164" s="1">
        <v>97</v>
      </c>
      <c r="Q164" s="1">
        <v>115</v>
      </c>
      <c r="R164" s="1">
        <v>114</v>
      </c>
      <c r="S164" s="1">
        <v>116</v>
      </c>
      <c r="T164" s="1">
        <v>117</v>
      </c>
      <c r="U164" s="1">
        <v>41</v>
      </c>
      <c r="V164" s="6">
        <f t="shared" si="8"/>
        <v>471</v>
      </c>
      <c r="W164" s="4">
        <f t="shared" si="9"/>
        <v>462</v>
      </c>
      <c r="X164" s="7" t="str">
        <f>Stat[[#This Row],[服装]]&amp;Stat[[#This Row],[名前]]&amp;Stat[[#This Row],[レアリティ]]</f>
        <v>ユニフォーム先島伊澄ICONIC</v>
      </c>
      <c r="Y164" s="7" t="s">
        <v>879</v>
      </c>
    </row>
    <row r="165" spans="1:25" ht="14.4" x14ac:dyDescent="0.3">
      <c r="A165">
        <f t="shared" si="10"/>
        <v>164</v>
      </c>
      <c r="B165" t="s">
        <v>108</v>
      </c>
      <c r="C165" s="1" t="s">
        <v>869</v>
      </c>
      <c r="D165" s="1" t="s">
        <v>90</v>
      </c>
      <c r="E165" s="1" t="s">
        <v>82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72</v>
      </c>
      <c r="L165" s="1">
        <v>117</v>
      </c>
      <c r="M165" s="1">
        <v>113</v>
      </c>
      <c r="N165" s="1">
        <v>112</v>
      </c>
      <c r="O165" s="1">
        <v>116</v>
      </c>
      <c r="P165" s="1">
        <v>97</v>
      </c>
      <c r="Q165" s="1">
        <v>121</v>
      </c>
      <c r="R165" s="1">
        <v>115</v>
      </c>
      <c r="S165" s="1">
        <v>116</v>
      </c>
      <c r="T165" s="1">
        <v>115</v>
      </c>
      <c r="U165" s="1">
        <v>31</v>
      </c>
      <c r="V165" s="6">
        <f t="shared" si="8"/>
        <v>458</v>
      </c>
      <c r="W165" s="4">
        <f t="shared" si="9"/>
        <v>467</v>
      </c>
      <c r="X165" s="7" t="str">
        <f>Stat[[#This Row],[服装]]&amp;Stat[[#This Row],[名前]]&amp;Stat[[#This Row],[レアリティ]]</f>
        <v>ユニフォーム背黒晃彦ICONIC</v>
      </c>
      <c r="Y165" s="7" t="s">
        <v>881</v>
      </c>
    </row>
    <row r="166" spans="1:25" ht="14.4" x14ac:dyDescent="0.3">
      <c r="A166">
        <f t="shared" si="10"/>
        <v>165</v>
      </c>
      <c r="B166" t="s">
        <v>108</v>
      </c>
      <c r="C166" s="1" t="s">
        <v>871</v>
      </c>
      <c r="D166" s="1" t="s">
        <v>90</v>
      </c>
      <c r="E166" s="1" t="s">
        <v>80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86</v>
      </c>
      <c r="L166" s="1">
        <v>112</v>
      </c>
      <c r="M166" s="1">
        <v>110</v>
      </c>
      <c r="N166" s="1">
        <v>114</v>
      </c>
      <c r="O166" s="1">
        <v>120</v>
      </c>
      <c r="P166" s="1">
        <v>101</v>
      </c>
      <c r="Q166" s="1">
        <v>110</v>
      </c>
      <c r="R166" s="1">
        <v>121</v>
      </c>
      <c r="S166" s="1">
        <v>119</v>
      </c>
      <c r="T166" s="1">
        <v>120</v>
      </c>
      <c r="U166" s="1">
        <v>41</v>
      </c>
      <c r="V166" s="6">
        <f t="shared" si="8"/>
        <v>456</v>
      </c>
      <c r="W166" s="4">
        <f t="shared" si="9"/>
        <v>470</v>
      </c>
      <c r="X166" s="7" t="str">
        <f>Stat[[#This Row],[服装]]&amp;Stat[[#This Row],[名前]]&amp;Stat[[#This Row],[レアリティ]]</f>
        <v>ユニフォーム赤間颯ICONIC</v>
      </c>
      <c r="Y166" s="7" t="s">
        <v>883</v>
      </c>
    </row>
    <row r="167" spans="1:25" ht="14.4" x14ac:dyDescent="0.3"/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70:W166 V2:W68 V69:W69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151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152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153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154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9">
        <v>62</v>
      </c>
      <c r="B2" s="9" t="s">
        <v>481</v>
      </c>
      <c r="C2" s="9" t="s">
        <v>23</v>
      </c>
      <c r="D2" s="9" t="s">
        <v>31</v>
      </c>
      <c r="E2" s="9" t="s">
        <v>20</v>
      </c>
      <c r="F2" s="9">
        <v>459</v>
      </c>
      <c r="G2" s="9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 s="9">
        <v>63</v>
      </c>
      <c r="B3" s="9" t="s">
        <v>483</v>
      </c>
      <c r="C3" s="9" t="s">
        <v>24</v>
      </c>
      <c r="D3" s="9" t="s">
        <v>31</v>
      </c>
      <c r="E3" s="9" t="s">
        <v>20</v>
      </c>
      <c r="F3" s="9">
        <v>463</v>
      </c>
      <c r="G3" s="9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 s="9">
        <v>64</v>
      </c>
      <c r="B4" s="9" t="s">
        <v>921</v>
      </c>
      <c r="C4" s="9" t="s">
        <v>28</v>
      </c>
      <c r="D4" s="9" t="s">
        <v>31</v>
      </c>
      <c r="E4" s="9" t="s">
        <v>20</v>
      </c>
      <c r="F4" s="9">
        <v>465</v>
      </c>
      <c r="G4" s="9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 s="9">
        <v>65</v>
      </c>
      <c r="B5" s="9" t="s">
        <v>958</v>
      </c>
      <c r="C5" s="9" t="s">
        <v>23</v>
      </c>
      <c r="D5" s="9" t="s">
        <v>31</v>
      </c>
      <c r="E5" s="9" t="s">
        <v>20</v>
      </c>
      <c r="F5" s="9">
        <v>467</v>
      </c>
      <c r="G5" s="9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 s="9">
        <v>66</v>
      </c>
      <c r="B6" s="9" t="s">
        <v>484</v>
      </c>
      <c r="C6" s="9" t="s">
        <v>28</v>
      </c>
      <c r="D6" s="9" t="s">
        <v>25</v>
      </c>
      <c r="E6" s="9" t="s">
        <v>20</v>
      </c>
      <c r="F6" s="9">
        <v>464</v>
      </c>
      <c r="G6" s="9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 s="9">
        <v>67</v>
      </c>
      <c r="B7" s="9" t="s">
        <v>486</v>
      </c>
      <c r="C7" s="9" t="s">
        <v>23</v>
      </c>
      <c r="D7" s="9" t="s">
        <v>25</v>
      </c>
      <c r="E7" s="9" t="s">
        <v>20</v>
      </c>
      <c r="F7" s="9">
        <v>470</v>
      </c>
      <c r="G7" s="9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 s="9">
        <v>68</v>
      </c>
      <c r="B8" s="9" t="s">
        <v>960</v>
      </c>
      <c r="C8" s="9" t="s">
        <v>24</v>
      </c>
      <c r="D8" s="9" t="s">
        <v>25</v>
      </c>
      <c r="E8" s="9" t="s">
        <v>20</v>
      </c>
      <c r="F8" s="9">
        <v>468</v>
      </c>
      <c r="G8" s="9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 s="9">
        <v>69</v>
      </c>
      <c r="B9" s="9" t="s">
        <v>487</v>
      </c>
      <c r="C9" s="9" t="s">
        <v>24</v>
      </c>
      <c r="D9" s="9" t="s">
        <v>26</v>
      </c>
      <c r="E9" s="9" t="s">
        <v>20</v>
      </c>
      <c r="F9" s="9">
        <v>465</v>
      </c>
      <c r="G9" s="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 s="9">
        <v>70</v>
      </c>
      <c r="B10" s="9" t="s">
        <v>489</v>
      </c>
      <c r="C10" s="9" t="s">
        <v>28</v>
      </c>
      <c r="D10" s="9" t="s">
        <v>25</v>
      </c>
      <c r="E10" s="9" t="s">
        <v>20</v>
      </c>
      <c r="F10" s="9">
        <v>461</v>
      </c>
      <c r="G10" s="9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 s="9">
        <v>71</v>
      </c>
      <c r="B11" s="9" t="s">
        <v>491</v>
      </c>
      <c r="C11" s="9" t="s">
        <v>23</v>
      </c>
      <c r="D11" s="9" t="s">
        <v>25</v>
      </c>
      <c r="E11" s="9" t="s">
        <v>20</v>
      </c>
      <c r="F11" s="9">
        <v>462</v>
      </c>
      <c r="G11" s="9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 s="9">
        <v>72</v>
      </c>
      <c r="B12" s="9" t="s">
        <v>708</v>
      </c>
      <c r="C12" s="9" t="s">
        <v>24</v>
      </c>
      <c r="D12" s="9" t="s">
        <v>25</v>
      </c>
      <c r="E12" s="9" t="s">
        <v>20</v>
      </c>
      <c r="F12" s="9">
        <v>468</v>
      </c>
      <c r="G12" s="9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 s="9">
        <v>73</v>
      </c>
      <c r="B13" s="9" t="s">
        <v>493</v>
      </c>
      <c r="C13" s="9" t="s">
        <v>23</v>
      </c>
      <c r="D13" s="9" t="s">
        <v>21</v>
      </c>
      <c r="E13" s="9" t="s">
        <v>20</v>
      </c>
      <c r="F13" s="9">
        <v>475</v>
      </c>
      <c r="G13" s="9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 s="9">
        <v>74</v>
      </c>
      <c r="B14" s="9" t="s">
        <v>495</v>
      </c>
      <c r="C14" s="9" t="s">
        <v>23</v>
      </c>
      <c r="D14" s="9" t="s">
        <v>26</v>
      </c>
      <c r="E14" s="9" t="s">
        <v>20</v>
      </c>
      <c r="F14" s="9">
        <v>465</v>
      </c>
      <c r="G14" s="9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 s="9">
        <v>75</v>
      </c>
      <c r="B15" s="9" t="s">
        <v>914</v>
      </c>
      <c r="C15" s="9" t="s">
        <v>24</v>
      </c>
      <c r="D15" s="9" t="s">
        <v>26</v>
      </c>
      <c r="E15" s="9" t="s">
        <v>20</v>
      </c>
      <c r="F15" s="9">
        <v>473</v>
      </c>
      <c r="G15" s="9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 s="9">
        <v>76</v>
      </c>
      <c r="B16" s="9" t="s">
        <v>497</v>
      </c>
      <c r="C16" s="9" t="s">
        <v>23</v>
      </c>
      <c r="D16" s="9" t="s">
        <v>25</v>
      </c>
      <c r="E16" s="9" t="s">
        <v>20</v>
      </c>
      <c r="F16" s="9">
        <v>467</v>
      </c>
      <c r="G16" s="9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 s="9">
        <v>77</v>
      </c>
      <c r="B17" s="9" t="s">
        <v>916</v>
      </c>
      <c r="C17" s="9" t="s">
        <v>24</v>
      </c>
      <c r="D17" s="9" t="s">
        <v>25</v>
      </c>
      <c r="E17" s="9" t="s">
        <v>20</v>
      </c>
      <c r="F17" s="9">
        <v>473</v>
      </c>
      <c r="G17" s="9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93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94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95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96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97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98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99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130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131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132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133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134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135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136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137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138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139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116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117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118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119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120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121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122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123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124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125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126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127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128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129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140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141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142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143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144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145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146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147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148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149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150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100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101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102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103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104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105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106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107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108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6"/>
  <sheetViews>
    <sheetView topLeftCell="A27" zoomScaleNormal="100" workbookViewId="0">
      <selection activeCell="A77" sqref="A77:XFD7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t="s">
        <v>206</v>
      </c>
      <c r="D103" t="s">
        <v>76</v>
      </c>
      <c r="E103" t="s">
        <v>28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ユニフォーム浅虫快人ICONIC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79</v>
      </c>
      <c r="E104" t="s">
        <v>23</v>
      </c>
      <c r="F104" t="s">
        <v>21</v>
      </c>
      <c r="G104" t="s">
        <v>75</v>
      </c>
      <c r="H104" t="s">
        <v>71</v>
      </c>
      <c r="I104">
        <v>1</v>
      </c>
      <c r="J104" t="s">
        <v>205</v>
      </c>
      <c r="K104" s="1"/>
      <c r="L104" s="1"/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ユニフォーム南田大志ICONIC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81</v>
      </c>
      <c r="E105" t="s">
        <v>23</v>
      </c>
      <c r="F105" t="s">
        <v>26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ユニフォーム湯川良明ICONIC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83</v>
      </c>
      <c r="E106" t="s">
        <v>23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ユニフォーム稲垣功ICONIC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86</v>
      </c>
      <c r="E107" t="s">
        <v>23</v>
      </c>
      <c r="F107" t="s">
        <v>26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ユニフォーム馬門英治ICONIC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88</v>
      </c>
      <c r="E108" t="s">
        <v>23</v>
      </c>
      <c r="F108" t="s">
        <v>25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ユニフォーム百沢雄大ICONIC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s="1" t="s">
        <v>705</v>
      </c>
      <c r="D109" t="s">
        <v>88</v>
      </c>
      <c r="E109" s="1" t="s">
        <v>90</v>
      </c>
      <c r="F109" t="s">
        <v>78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職業体験百沢雄大ICONIC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t="s">
        <v>108</v>
      </c>
      <c r="D110" t="s">
        <v>89</v>
      </c>
      <c r="E110" t="s">
        <v>90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41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2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51</v>
      </c>
      <c r="N111">
        <v>0</v>
      </c>
      <c r="O111">
        <v>61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149</v>
      </c>
      <c r="D112" t="s">
        <v>89</v>
      </c>
      <c r="E112" t="s">
        <v>77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41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制服照島游児ICONIC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2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51</v>
      </c>
      <c r="N113">
        <v>0</v>
      </c>
      <c r="O113">
        <v>61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t="s">
        <v>108</v>
      </c>
      <c r="D114" t="s">
        <v>92</v>
      </c>
      <c r="E114" t="s">
        <v>90</v>
      </c>
      <c r="F114" t="s">
        <v>82</v>
      </c>
      <c r="G114" t="s">
        <v>91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ユニフォーム母畑和馬ICONIC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108</v>
      </c>
      <c r="D115" t="s">
        <v>93</v>
      </c>
      <c r="E115" t="s">
        <v>73</v>
      </c>
      <c r="F115" t="s">
        <v>74</v>
      </c>
      <c r="G115" t="s">
        <v>91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28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ユニフォーム二岐丈晴ICONIC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149</v>
      </c>
      <c r="D116" t="s">
        <v>93</v>
      </c>
      <c r="E116" t="s">
        <v>90</v>
      </c>
      <c r="F116" t="s">
        <v>74</v>
      </c>
      <c r="G116" t="s">
        <v>91</v>
      </c>
      <c r="H116" t="s">
        <v>71</v>
      </c>
      <c r="I116">
        <v>1</v>
      </c>
      <c r="J116" t="s">
        <v>205</v>
      </c>
      <c r="K116" s="1" t="s">
        <v>223</v>
      </c>
      <c r="L116" s="1" t="s">
        <v>178</v>
      </c>
      <c r="M116">
        <v>31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制服二岐丈晴ICONIC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108</v>
      </c>
      <c r="D117" t="s">
        <v>99</v>
      </c>
      <c r="E117" t="s">
        <v>73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ユニフォーム沼尻凛太郎ICONIC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108</v>
      </c>
      <c r="D118" t="s">
        <v>94</v>
      </c>
      <c r="E118" t="s">
        <v>90</v>
      </c>
      <c r="F118" t="s">
        <v>82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ユニフォーム飯坂信義ICONIC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95</v>
      </c>
      <c r="E119" t="s">
        <v>90</v>
      </c>
      <c r="F119" t="s">
        <v>78</v>
      </c>
      <c r="G119" t="s">
        <v>91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ユニフォーム東山勝道ICONIC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96</v>
      </c>
      <c r="E120" t="s">
        <v>90</v>
      </c>
      <c r="F120" t="s">
        <v>80</v>
      </c>
      <c r="G120" t="s">
        <v>91</v>
      </c>
      <c r="H120" t="s">
        <v>71</v>
      </c>
      <c r="I120">
        <v>1</v>
      </c>
      <c r="J120" t="s">
        <v>205</v>
      </c>
      <c r="K120" s="1"/>
      <c r="L120" s="1"/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ユニフォーム土湯新ICONIC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100</v>
      </c>
      <c r="E121" t="s">
        <v>77</v>
      </c>
      <c r="F121" t="s">
        <v>78</v>
      </c>
      <c r="G121" t="s">
        <v>130</v>
      </c>
      <c r="H121" t="s">
        <v>71</v>
      </c>
      <c r="I121">
        <v>1</v>
      </c>
      <c r="J121" t="s">
        <v>205</v>
      </c>
      <c r="K121" s="1" t="s">
        <v>184</v>
      </c>
      <c r="L121" s="1" t="s">
        <v>162</v>
      </c>
      <c r="M121">
        <v>35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ユニフォーム中島猛ICONIC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101</v>
      </c>
      <c r="E122" t="s">
        <v>90</v>
      </c>
      <c r="F122" t="s">
        <v>78</v>
      </c>
      <c r="G122" t="s">
        <v>130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ユニフォーム白石優希ICONIC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102</v>
      </c>
      <c r="E123" t="s">
        <v>77</v>
      </c>
      <c r="F123" t="s">
        <v>74</v>
      </c>
      <c r="G123" t="s">
        <v>130</v>
      </c>
      <c r="H123" t="s">
        <v>71</v>
      </c>
      <c r="I123">
        <v>1</v>
      </c>
      <c r="J123" t="s">
        <v>205</v>
      </c>
      <c r="K123" s="1" t="s">
        <v>388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ユニフォーム花山一雅ICONIC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103</v>
      </c>
      <c r="E124" t="s">
        <v>77</v>
      </c>
      <c r="F124" t="s">
        <v>82</v>
      </c>
      <c r="G124" t="s">
        <v>130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ユニフォーム鳴子哲平ICONIC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104</v>
      </c>
      <c r="E125" t="s">
        <v>77</v>
      </c>
      <c r="F125" t="s">
        <v>80</v>
      </c>
      <c r="G125" t="s">
        <v>130</v>
      </c>
      <c r="H125" t="s">
        <v>71</v>
      </c>
      <c r="I125">
        <v>1</v>
      </c>
      <c r="J125" t="s">
        <v>205</v>
      </c>
      <c r="K125" s="1"/>
      <c r="L125" s="1"/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ユニフォーム秋保和光ICONIC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105</v>
      </c>
      <c r="E126" t="s">
        <v>77</v>
      </c>
      <c r="F126" t="s">
        <v>82</v>
      </c>
      <c r="G126" t="s">
        <v>130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24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ユニフォーム松島剛ICONIC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106</v>
      </c>
      <c r="E127" t="s">
        <v>77</v>
      </c>
      <c r="F127" t="s">
        <v>78</v>
      </c>
      <c r="G127" t="s">
        <v>130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32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ユニフォーム川渡瞬己ICONIC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109</v>
      </c>
      <c r="E128" t="s">
        <v>73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687</v>
      </c>
      <c r="L128" s="1" t="s">
        <v>162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ユニフォーム牛島若利ICONIC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116</v>
      </c>
      <c r="D129" t="s">
        <v>109</v>
      </c>
      <c r="E129" t="s">
        <v>90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687</v>
      </c>
      <c r="L129" s="1" t="s">
        <v>173</v>
      </c>
      <c r="M129">
        <v>41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水着牛島若利ICONIC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2</v>
      </c>
      <c r="C130" t="s">
        <v>116</v>
      </c>
      <c r="D130" t="s">
        <v>109</v>
      </c>
      <c r="E130" t="s">
        <v>90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225</v>
      </c>
      <c r="M130">
        <v>51</v>
      </c>
      <c r="N130">
        <v>0</v>
      </c>
      <c r="O130">
        <v>61</v>
      </c>
      <c r="P130">
        <v>0</v>
      </c>
      <c r="T130" t="str">
        <f>Serve[[#This Row],[服装]]&amp;Serve[[#This Row],[名前]]&amp;Serve[[#This Row],[レアリティ]]</f>
        <v>水着牛島若利ICONIC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s="1" t="s">
        <v>939</v>
      </c>
      <c r="D131" t="s">
        <v>109</v>
      </c>
      <c r="E131" s="1" t="s">
        <v>77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687</v>
      </c>
      <c r="L131" s="1" t="s">
        <v>162</v>
      </c>
      <c r="M131">
        <v>36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新年牛島若利ICONIC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110</v>
      </c>
      <c r="E132" t="s">
        <v>73</v>
      </c>
      <c r="F132" t="s">
        <v>82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27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ユニフォーム天童覚ICONIC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116</v>
      </c>
      <c r="D133" t="s">
        <v>110</v>
      </c>
      <c r="E133" t="s">
        <v>90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水着天童覚ICONIC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s="1" t="s">
        <v>898</v>
      </c>
      <c r="D134" t="s">
        <v>110</v>
      </c>
      <c r="E134" s="1" t="s">
        <v>77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文化祭天童覚ICONIC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108</v>
      </c>
      <c r="D135" t="s">
        <v>111</v>
      </c>
      <c r="E135" t="s">
        <v>77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39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ユニフォーム五色工ICONIC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s="1" t="s">
        <v>705</v>
      </c>
      <c r="D136" t="s">
        <v>111</v>
      </c>
      <c r="E136" s="1" t="s">
        <v>73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39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職業体験五色工ICONIC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112</v>
      </c>
      <c r="E137" t="s">
        <v>73</v>
      </c>
      <c r="F137" t="s">
        <v>74</v>
      </c>
      <c r="G137" t="s">
        <v>118</v>
      </c>
      <c r="H137" t="s">
        <v>71</v>
      </c>
      <c r="I137">
        <v>1</v>
      </c>
      <c r="J137" t="s">
        <v>205</v>
      </c>
      <c r="K137" t="s">
        <v>395</v>
      </c>
      <c r="L137" t="s">
        <v>276</v>
      </c>
      <c r="M137">
        <v>36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ユニフォーム白布賢二郎ICONIC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393</v>
      </c>
      <c r="D138" t="s">
        <v>394</v>
      </c>
      <c r="E138" t="s">
        <v>24</v>
      </c>
      <c r="F138" t="s">
        <v>31</v>
      </c>
      <c r="G138" t="s">
        <v>157</v>
      </c>
      <c r="H138" t="s">
        <v>71</v>
      </c>
      <c r="I138">
        <v>1</v>
      </c>
      <c r="J138" t="s">
        <v>10</v>
      </c>
      <c r="K138" t="s">
        <v>395</v>
      </c>
      <c r="L138" t="s">
        <v>276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探偵白布賢二郎ICONIC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113</v>
      </c>
      <c r="E139" t="s">
        <v>73</v>
      </c>
      <c r="F139" t="s">
        <v>78</v>
      </c>
      <c r="G139" t="s">
        <v>118</v>
      </c>
      <c r="H139" t="s">
        <v>71</v>
      </c>
      <c r="I139">
        <v>1</v>
      </c>
      <c r="J139" t="s">
        <v>205</v>
      </c>
      <c r="K139" s="1" t="s">
        <v>184</v>
      </c>
      <c r="L139" s="1" t="s">
        <v>178</v>
      </c>
      <c r="M139">
        <v>34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ユニフォーム大平獅音ICONIC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114</v>
      </c>
      <c r="E140" t="s">
        <v>73</v>
      </c>
      <c r="F140" t="s">
        <v>82</v>
      </c>
      <c r="G140" t="s">
        <v>118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ユニフォーム川西太一ICONIC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s="1" t="s">
        <v>664</v>
      </c>
      <c r="E141" t="s">
        <v>73</v>
      </c>
      <c r="F141" t="s">
        <v>74</v>
      </c>
      <c r="G141" t="s">
        <v>118</v>
      </c>
      <c r="H141" t="s">
        <v>71</v>
      </c>
      <c r="I141">
        <v>1</v>
      </c>
      <c r="J141" t="s">
        <v>205</v>
      </c>
      <c r="K141" s="1" t="s">
        <v>223</v>
      </c>
      <c r="L141" s="1" t="s">
        <v>178</v>
      </c>
      <c r="M141">
        <v>29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ユニフォーム瀬見英太ICONIC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2</v>
      </c>
      <c r="C142" t="s">
        <v>108</v>
      </c>
      <c r="D142" s="1" t="s">
        <v>664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49</v>
      </c>
      <c r="N142">
        <v>0</v>
      </c>
      <c r="O142">
        <v>59</v>
      </c>
      <c r="P142">
        <v>0</v>
      </c>
      <c r="T142" t="str">
        <f>Serve[[#This Row],[服装]]&amp;Serve[[#This Row],[名前]]&amp;Serve[[#This Row],[レアリティ]]</f>
        <v>ユニフォーム瀬見英太ICONIC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115</v>
      </c>
      <c r="E143" t="s">
        <v>73</v>
      </c>
      <c r="F143" t="s">
        <v>80</v>
      </c>
      <c r="G143" t="s">
        <v>118</v>
      </c>
      <c r="H143" t="s">
        <v>71</v>
      </c>
      <c r="I143">
        <v>1</v>
      </c>
      <c r="J143" t="s">
        <v>205</v>
      </c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ユニフォーム山形隼人ICONIC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186</v>
      </c>
      <c r="E144" t="s">
        <v>77</v>
      </c>
      <c r="F144" t="s">
        <v>74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42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ユニフォーム宮侑ICONIC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s="1" t="s">
        <v>898</v>
      </c>
      <c r="D145" t="s">
        <v>186</v>
      </c>
      <c r="E145" s="1" t="s">
        <v>73</v>
      </c>
      <c r="F145" t="s">
        <v>74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文化祭宮侑ICONIC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s="1" t="s">
        <v>898</v>
      </c>
      <c r="D146" t="s">
        <v>186</v>
      </c>
      <c r="E146" s="1" t="s">
        <v>73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194</v>
      </c>
      <c r="L146" s="1" t="s">
        <v>225</v>
      </c>
      <c r="M146">
        <v>57</v>
      </c>
      <c r="N146">
        <v>0</v>
      </c>
      <c r="O146">
        <v>64</v>
      </c>
      <c r="P146">
        <v>0</v>
      </c>
      <c r="T146" t="str">
        <f>Serve[[#This Row],[服装]]&amp;Serve[[#This Row],[名前]]&amp;Serve[[#This Row],[レアリティ]]</f>
        <v>文化祭宮侑ICONIC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t="s">
        <v>108</v>
      </c>
      <c r="D147" t="s">
        <v>187</v>
      </c>
      <c r="E147" t="s">
        <v>90</v>
      </c>
      <c r="F147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184</v>
      </c>
      <c r="L147" s="1" t="s">
        <v>162</v>
      </c>
      <c r="M147">
        <v>33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ユニフォーム宮治ICONIC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188</v>
      </c>
      <c r="E148" t="s">
        <v>77</v>
      </c>
      <c r="F148" t="s">
        <v>82</v>
      </c>
      <c r="G148" t="s">
        <v>185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ユニフォーム角名倫太郎ICONIC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189</v>
      </c>
      <c r="E149" t="s">
        <v>77</v>
      </c>
      <c r="F149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ユニフォーム北信介ICONIC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s="1" t="s">
        <v>918</v>
      </c>
      <c r="D150" t="s">
        <v>189</v>
      </c>
      <c r="E150" s="1" t="s">
        <v>73</v>
      </c>
      <c r="F150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178</v>
      </c>
      <c r="M150">
        <v>31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Xmas北信介ICONIC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2</v>
      </c>
      <c r="C151" s="1" t="s">
        <v>918</v>
      </c>
      <c r="D151" t="s">
        <v>189</v>
      </c>
      <c r="E151" s="1" t="s">
        <v>73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225</v>
      </c>
      <c r="M151">
        <v>47</v>
      </c>
      <c r="N151">
        <v>0</v>
      </c>
      <c r="O151">
        <v>57</v>
      </c>
      <c r="P151">
        <v>0</v>
      </c>
      <c r="T151" t="str">
        <f>Serve[[#This Row],[服装]]&amp;Serve[[#This Row],[名前]]&amp;Serve[[#This Row],[レアリティ]]</f>
        <v>Xmas北信介ICONIC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108</v>
      </c>
      <c r="D152" s="1" t="s">
        <v>667</v>
      </c>
      <c r="E152" t="s">
        <v>77</v>
      </c>
      <c r="F152" s="1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162</v>
      </c>
      <c r="M152">
        <v>33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ユニフォーム尾白アランICONIC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s="1" t="s">
        <v>669</v>
      </c>
      <c r="E153" t="s">
        <v>77</v>
      </c>
      <c r="F153" s="1" t="s">
        <v>80</v>
      </c>
      <c r="G153" t="s">
        <v>185</v>
      </c>
      <c r="H153" t="s">
        <v>71</v>
      </c>
      <c r="I153">
        <v>1</v>
      </c>
      <c r="J153" t="s">
        <v>205</v>
      </c>
      <c r="M153">
        <v>0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ユニフォーム赤木路成ICONIC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671</v>
      </c>
      <c r="E154" t="s">
        <v>77</v>
      </c>
      <c r="F154" s="1" t="s">
        <v>82</v>
      </c>
      <c r="G154" t="s">
        <v>185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ユニフォーム大耳練ICONIC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s="1" t="s">
        <v>673</v>
      </c>
      <c r="E155" t="s">
        <v>77</v>
      </c>
      <c r="F155" s="1" t="s">
        <v>78</v>
      </c>
      <c r="G155" t="s">
        <v>185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ユニフォーム理石平介ICONIC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2</v>
      </c>
      <c r="C156" t="s">
        <v>108</v>
      </c>
      <c r="D156" s="1" t="s">
        <v>673</v>
      </c>
      <c r="E156" t="s">
        <v>77</v>
      </c>
      <c r="F156" s="1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44</v>
      </c>
      <c r="N156">
        <v>0</v>
      </c>
      <c r="O156">
        <v>54</v>
      </c>
      <c r="P156">
        <v>0</v>
      </c>
      <c r="T156" t="str">
        <f>Serve[[#This Row],[服装]]&amp;Serve[[#This Row],[名前]]&amp;Serve[[#This Row],[レアリティ]]</f>
        <v>ユニフォーム理石平介ICONIC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122</v>
      </c>
      <c r="E157" t="s">
        <v>90</v>
      </c>
      <c r="F157" t="s">
        <v>78</v>
      </c>
      <c r="G157" t="s">
        <v>128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ユニフォーム木兎光太郎ICONIC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150</v>
      </c>
      <c r="D158" t="s">
        <v>122</v>
      </c>
      <c r="E158" t="s">
        <v>77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夏祭り木兎光太郎ICONIC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918</v>
      </c>
      <c r="D159" t="s">
        <v>122</v>
      </c>
      <c r="E159" s="1" t="s">
        <v>73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Xmas木兎光太郎ICONIC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123</v>
      </c>
      <c r="E160" t="s">
        <v>90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ユニフォーム木葉秋紀ICONIC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s="1" t="s">
        <v>387</v>
      </c>
      <c r="D161" t="s">
        <v>123</v>
      </c>
      <c r="E161" s="1" t="s">
        <v>77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探偵木葉秋紀ICONIC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124</v>
      </c>
      <c r="E162" t="s">
        <v>90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ユニフォーム猿杙大和ICONIC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125</v>
      </c>
      <c r="E163" t="s">
        <v>90</v>
      </c>
      <c r="F163" t="s">
        <v>80</v>
      </c>
      <c r="G163" t="s">
        <v>128</v>
      </c>
      <c r="H163" t="s">
        <v>71</v>
      </c>
      <c r="I163">
        <v>1</v>
      </c>
      <c r="J163" t="s">
        <v>205</v>
      </c>
      <c r="K163" s="1"/>
      <c r="L163" s="1"/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ユニフォーム小見春樹ICONIC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126</v>
      </c>
      <c r="E164" t="s">
        <v>90</v>
      </c>
      <c r="F164" t="s">
        <v>82</v>
      </c>
      <c r="G164" t="s">
        <v>128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24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ユニフォーム尾長渉ICONIC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127</v>
      </c>
      <c r="E165" t="s">
        <v>90</v>
      </c>
      <c r="F165" t="s">
        <v>82</v>
      </c>
      <c r="G165" t="s">
        <v>128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ユニフォーム鷲尾辰生ICONIC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129</v>
      </c>
      <c r="E166" t="s">
        <v>73</v>
      </c>
      <c r="F166" t="s">
        <v>74</v>
      </c>
      <c r="G166" t="s">
        <v>128</v>
      </c>
      <c r="H166" t="s">
        <v>71</v>
      </c>
      <c r="I166">
        <v>1</v>
      </c>
      <c r="J166" t="s">
        <v>205</v>
      </c>
      <c r="K166" s="1" t="s">
        <v>226</v>
      </c>
      <c r="L166" s="1" t="s">
        <v>173</v>
      </c>
      <c r="M166">
        <v>35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ユニフォーム赤葦京治ICONIC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150</v>
      </c>
      <c r="D167" t="s">
        <v>129</v>
      </c>
      <c r="E167" t="s">
        <v>90</v>
      </c>
      <c r="F167" t="s">
        <v>74</v>
      </c>
      <c r="G167" t="s">
        <v>128</v>
      </c>
      <c r="H167" t="s">
        <v>71</v>
      </c>
      <c r="I167">
        <v>1</v>
      </c>
      <c r="J167" t="s">
        <v>205</v>
      </c>
      <c r="K167" s="1" t="s">
        <v>226</v>
      </c>
      <c r="L167" s="1" t="s">
        <v>173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夏祭り赤葦京治ICONIC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284</v>
      </c>
      <c r="E168" t="s">
        <v>77</v>
      </c>
      <c r="F168" t="s">
        <v>78</v>
      </c>
      <c r="G168" t="s">
        <v>134</v>
      </c>
      <c r="H168" t="s">
        <v>71</v>
      </c>
      <c r="I168">
        <v>1</v>
      </c>
      <c r="J168" t="s">
        <v>205</v>
      </c>
      <c r="K168" s="1" t="s">
        <v>184</v>
      </c>
      <c r="L168" s="1" t="s">
        <v>178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ユニフォーム星海光来ICONIC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s="1" t="s">
        <v>898</v>
      </c>
      <c r="D169" t="s">
        <v>284</v>
      </c>
      <c r="E169" s="1" t="s">
        <v>73</v>
      </c>
      <c r="F169" t="s">
        <v>78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文化祭星海光来ICONIC</v>
      </c>
    </row>
    <row r="170" spans="1:20" x14ac:dyDescent="0.3">
      <c r="A170">
        <f>VLOOKUP(Serve[[#This Row],[No用]],SetNo[[No.用]:[vlookup 用]],2,FALSE)</f>
        <v>152</v>
      </c>
      <c r="B170">
        <f>IF(ROW()=2,1,IF(A169&lt;&gt;Serve[[#This Row],[No]],1,B169+1))</f>
        <v>2</v>
      </c>
      <c r="C170" s="1" t="s">
        <v>898</v>
      </c>
      <c r="D170" t="s">
        <v>284</v>
      </c>
      <c r="E170" s="1" t="s">
        <v>73</v>
      </c>
      <c r="F170" t="s">
        <v>78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Serve[[#This Row],[服装]]&amp;Serve[[#This Row],[名前]]&amp;Serve[[#This Row],[レアリティ]]</f>
        <v>文化祭星海光来ICONIC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133</v>
      </c>
      <c r="E171" t="s">
        <v>77</v>
      </c>
      <c r="F171" t="s">
        <v>82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ユニフォーム昼神幸郎ICONIC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s="1" t="s">
        <v>918</v>
      </c>
      <c r="D172" t="s">
        <v>133</v>
      </c>
      <c r="E172" s="1" t="s">
        <v>73</v>
      </c>
      <c r="F172" t="s">
        <v>82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Xmas昼神幸郎ICONIC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t="s">
        <v>108</v>
      </c>
      <c r="D173" t="s">
        <v>131</v>
      </c>
      <c r="E173" t="s">
        <v>77</v>
      </c>
      <c r="F173" t="s">
        <v>78</v>
      </c>
      <c r="G173" t="s">
        <v>135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ユニフォーム佐久早聖臣ICONIC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t="s">
        <v>132</v>
      </c>
      <c r="E174" t="s">
        <v>77</v>
      </c>
      <c r="F174" t="s">
        <v>80</v>
      </c>
      <c r="G174" t="s">
        <v>135</v>
      </c>
      <c r="H174" t="s">
        <v>71</v>
      </c>
      <c r="I174">
        <v>1</v>
      </c>
      <c r="J174" t="s">
        <v>205</v>
      </c>
      <c r="M174">
        <v>0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ユニフォーム小森元也ICONIC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t="s">
        <v>108</v>
      </c>
      <c r="D175" s="1" t="s">
        <v>689</v>
      </c>
      <c r="E175" s="1" t="s">
        <v>90</v>
      </c>
      <c r="F175" s="1" t="s">
        <v>78</v>
      </c>
      <c r="G175" s="1" t="s">
        <v>691</v>
      </c>
      <c r="H175" t="s">
        <v>71</v>
      </c>
      <c r="I175">
        <v>1</v>
      </c>
      <c r="J175" t="s">
        <v>205</v>
      </c>
      <c r="K175" s="1" t="s">
        <v>184</v>
      </c>
      <c r="L175" s="1" t="s">
        <v>162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ユニフォーム大将優ICONIC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s="1" t="s">
        <v>939</v>
      </c>
      <c r="D176" s="1" t="s">
        <v>689</v>
      </c>
      <c r="E176" s="1" t="s">
        <v>77</v>
      </c>
      <c r="F176" s="1" t="s">
        <v>78</v>
      </c>
      <c r="G176" s="1" t="s">
        <v>691</v>
      </c>
      <c r="H176" s="1" t="s">
        <v>692</v>
      </c>
      <c r="I176">
        <v>1</v>
      </c>
      <c r="J176" t="s">
        <v>205</v>
      </c>
      <c r="K176" s="1" t="s">
        <v>184</v>
      </c>
      <c r="L176" s="1" t="s">
        <v>162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新年大将優ICONIC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s="1" t="s">
        <v>694</v>
      </c>
      <c r="E177" s="1" t="s">
        <v>90</v>
      </c>
      <c r="F177" s="1" t="s">
        <v>78</v>
      </c>
      <c r="G177" s="1" t="s">
        <v>691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ユニフォーム沼井和馬ICONIC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2</v>
      </c>
      <c r="C178" t="s">
        <v>108</v>
      </c>
      <c r="D178" s="1" t="s">
        <v>694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47</v>
      </c>
      <c r="N178">
        <v>0</v>
      </c>
      <c r="O178">
        <v>57</v>
      </c>
      <c r="P178">
        <v>0</v>
      </c>
      <c r="T178" t="str">
        <f>Serve[[#This Row],[服装]]&amp;Serve[[#This Row],[名前]]&amp;Serve[[#This Row],[レアリティ]]</f>
        <v>ユニフォーム沼井和馬ICONIC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s="1" t="s">
        <v>861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ユニフォーム潜尚保ICONIC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863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223</v>
      </c>
      <c r="L180" s="1" t="s">
        <v>173</v>
      </c>
      <c r="M180">
        <v>39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ユニフォーム高千穂恵也ICONIC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2</v>
      </c>
      <c r="C181" t="s">
        <v>108</v>
      </c>
      <c r="D181" s="1" t="s">
        <v>863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225</v>
      </c>
      <c r="M181">
        <v>44</v>
      </c>
      <c r="N181">
        <v>0</v>
      </c>
      <c r="O181">
        <v>54</v>
      </c>
      <c r="P181">
        <v>0</v>
      </c>
      <c r="T181" t="str">
        <f>Serve[[#This Row],[服装]]&amp;Serve[[#This Row],[名前]]&amp;Serve[[#This Row],[レアリティ]]</f>
        <v>ユニフォーム高千穂恵也ICONIC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s="1" t="s">
        <v>865</v>
      </c>
      <c r="E182" s="1" t="s">
        <v>90</v>
      </c>
      <c r="F182" s="1" t="s">
        <v>82</v>
      </c>
      <c r="G182" s="1" t="s">
        <v>691</v>
      </c>
      <c r="H182" t="s">
        <v>71</v>
      </c>
      <c r="I182">
        <v>1</v>
      </c>
      <c r="J182" t="s">
        <v>205</v>
      </c>
      <c r="K182" s="1" t="s">
        <v>194</v>
      </c>
      <c r="L182" s="1" t="s">
        <v>173</v>
      </c>
      <c r="M182">
        <v>34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ユニフォーム広尾倖児ICONIC</v>
      </c>
    </row>
    <row r="183" spans="1:20" x14ac:dyDescent="0.3">
      <c r="A183">
        <f>VLOOKUP(Serve[[#This Row],[No用]],SetNo[[No.用]:[vlookup 用]],2,FALSE)</f>
        <v>162</v>
      </c>
      <c r="B183">
        <f>IF(ROW()=2,1,IF(A182&lt;&gt;Serve[[#This Row],[No]],1,B182+1))</f>
        <v>2</v>
      </c>
      <c r="C183" t="s">
        <v>108</v>
      </c>
      <c r="D183" s="1" t="s">
        <v>865</v>
      </c>
      <c r="E183" s="1" t="s">
        <v>90</v>
      </c>
      <c r="F183" s="1" t="s">
        <v>82</v>
      </c>
      <c r="G183" s="1" t="s">
        <v>691</v>
      </c>
      <c r="H183" t="s">
        <v>71</v>
      </c>
      <c r="I183">
        <v>1</v>
      </c>
      <c r="J183" t="s">
        <v>205</v>
      </c>
      <c r="K183" s="1" t="s">
        <v>194</v>
      </c>
      <c r="L183" s="1" t="s">
        <v>225</v>
      </c>
      <c r="M183">
        <v>45</v>
      </c>
      <c r="N183">
        <v>0</v>
      </c>
      <c r="O183">
        <v>55</v>
      </c>
      <c r="P183">
        <v>0</v>
      </c>
      <c r="T183" t="str">
        <f>Serve[[#This Row],[服装]]&amp;Serve[[#This Row],[名前]]&amp;Serve[[#This Row],[レアリティ]]</f>
        <v>ユニフォーム広尾倖児ICONIC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1</v>
      </c>
      <c r="C184" t="s">
        <v>108</v>
      </c>
      <c r="D184" s="1" t="s">
        <v>867</v>
      </c>
      <c r="E184" s="1" t="s">
        <v>90</v>
      </c>
      <c r="F184" s="1" t="s">
        <v>74</v>
      </c>
      <c r="G184" s="1" t="s">
        <v>691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ユニフォーム先島伊澄ICONIC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s="1" t="s">
        <v>869</v>
      </c>
      <c r="E185" s="1" t="s">
        <v>90</v>
      </c>
      <c r="F185" s="1" t="s">
        <v>82</v>
      </c>
      <c r="G185" s="1" t="s">
        <v>691</v>
      </c>
      <c r="H185" t="s">
        <v>71</v>
      </c>
      <c r="I185">
        <v>1</v>
      </c>
      <c r="J185" t="s">
        <v>205</v>
      </c>
      <c r="K185" s="1" t="s">
        <v>226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ユニフォーム背黒晃彦ICONIC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871</v>
      </c>
      <c r="E186" s="1" t="s">
        <v>90</v>
      </c>
      <c r="F186" s="1" t="s">
        <v>80</v>
      </c>
      <c r="G186" s="1" t="s">
        <v>691</v>
      </c>
      <c r="H186" t="s">
        <v>71</v>
      </c>
      <c r="I186">
        <v>1</v>
      </c>
      <c r="J186" t="s">
        <v>205</v>
      </c>
      <c r="M186">
        <v>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109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110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111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112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113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114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115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155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156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ユニフォーム浅虫快人ICONIC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ユニフォーム南田大志ICONIC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ユニフォーム湯川良明ICONIC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ユニフォーム稲垣功ICONIC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ユニフォーム馬門英治ICONIC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ユニフォーム百沢雄大ICONIC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職業体験百沢雄大ICONIC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ユニフォーム照島游児ICONIC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制服照島游児ICONIC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ユニフォーム母畑和馬ICONIC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ユニフォーム二岐丈晴ICONIC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制服二岐丈晴ICONIC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ユニフォーム沼尻凛太郎ICONIC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ユニフォーム飯坂信義ICONIC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ユニフォーム東山勝道ICONIC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ユニフォーム土湯新ICONIC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ユニフォーム中島猛ICONIC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ユニフォーム白石優希ICONIC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ユニフォーム花山一雅ICONIC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ユニフォーム鳴子哲平ICONIC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ユニフォーム秋保和光ICONIC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ユニフォーム松島剛ICONIC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ユニフォーム川渡瞬己ICONIC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ユニフォーム牛島若利ICONIC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水着牛島若利ICONIC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新年牛島若利ICONIC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ユニフォーム天童覚ICONIC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水着天童覚ICONIC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文化祭天童覚ICONIC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ユニフォーム五色工ICONIC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職業体験五色工ICONIC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ユニフォーム白布賢二郎ICONIC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探偵白布賢二郎ICONIC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ユニフォーム大平獅音ICONIC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ユニフォーム川西太一ICONIC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ユニフォーム瀬見英太ICONIC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ユニフォーム山形隼人ICONIC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ユニフォーム宮侑ICONIC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文化祭宮侑ICONIC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ユニフォーム宮治ICONIC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ユニフォーム角名倫太郎ICONIC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ユニフォーム北信介ICONIC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Xmas北信介ICONIC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ユニフォーム尾白アランICONIC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ユニフォーム赤木路成ICONIC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ユニフォーム大耳練ICONIC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ユニフォーム理石平介ICONIC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ユニフォーム木兎光太郎ICONIC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夏祭り木兎光太郎ICONIC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Xmas木兎光太郎ICONIC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ユニフォーム木葉秋紀ICONIC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探偵木葉秋紀ICONIC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ユニフォーム猿杙大和ICONIC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ユニフォーム小見春樹ICONIC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ユニフォーム尾長渉ICONIC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ユニフォーム鷲尾辰生ICONIC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ユニフォーム赤葦京治ICONIC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夏祭り赤葦京治ICONIC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ユニフォーム星海光来ICONIC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文化祭星海光来ICONIC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ユニフォーム昼神幸郎ICONIC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Xmas昼神幸郎ICONIC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ユニフォーム佐久早聖臣ICONIC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ユニフォーム小森元也ICONIC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ユニフォーム大将優ICONIC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新年大将優ICONIC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ユニフォーム沼井和馬ICONIC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ユニフォーム潜尚保ICONIC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ユニフォーム高千穂恵也ICONIC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ユニフォーム広尾倖児ICONIC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ユニフォーム先島伊澄ICONIC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ユニフォーム背黒晃彦ICONIC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ユニフォーム赤間颯ICONIC</v>
      </c>
      <c r="C166">
        <f>SetNo[[#This Row],[No.]]</f>
        <v>165</v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52"/>
  <sheetViews>
    <sheetView topLeftCell="A359" workbookViewId="0">
      <selection activeCell="A398" sqref="A398:XFD404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 s="9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961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 s="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 s="9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 s="9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 s="9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 s="9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 s="9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 s="9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 s="9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 s="9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 s="9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 s="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 s="9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 s="9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 s="9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 s="9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 s="9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 s="9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 s="9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 s="9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 s="9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 s="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 s="9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 s="9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 s="9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 s="9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 s="9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 s="9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 s="9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 s="9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 s="9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 s="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 s="9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 s="9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 s="9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 s="9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 s="9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 s="9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 s="9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 s="9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 s="9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 s="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 s="9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 s="9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 s="9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 s="9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 s="9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 s="9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 s="9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 s="9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 s="9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 s="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 s="9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 s="9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 s="9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 s="9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 s="9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 s="9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 s="9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 s="9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 s="9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 s="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 s="9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 s="9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 s="9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 s="9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 s="9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 s="9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 s="9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 s="9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 s="9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 s="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 s="9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 s="9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 s="9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 s="9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 s="9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 s="9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 s="9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 s="9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 s="9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 s="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 s="9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 s="9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 s="9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 s="9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 s="9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 s="9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 s="9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 s="9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 s="9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 s="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 s="9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 s="9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 s="9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 s="9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 s="9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 s="9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 s="9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 s="9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 s="9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 s="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 s="9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 s="9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 s="9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 s="9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 s="9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 s="9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 s="9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 s="9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 s="9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 s="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 s="9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 s="9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 s="9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 s="9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 s="9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 s="9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 s="9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 s="9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 s="9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 s="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 s="9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 s="9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 s="9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 s="9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 s="9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 s="9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 s="9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 s="9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 s="9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 s="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 s="9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 s="9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 s="9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 s="9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 s="9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 s="9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 s="9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 s="9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 s="9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 s="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 s="9">
        <f>IF(ROW()=2,1,IF(A539&lt;&gt;Receive[[#This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ユニフォーム浅虫快人ICONIC</v>
      </c>
    </row>
    <row r="541" spans="1:20" x14ac:dyDescent="0.3">
      <c r="A541">
        <f>VLOOKUP(Receive[[#This Row],[No用]],SetNo[[No.用]:[vlookup 用]],2,FALSE)</f>
        <v>93</v>
      </c>
      <c r="B541" s="9">
        <f>IF(ROW()=2,1,IF(A540&lt;&gt;Receive[[#This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ユニフォーム浅虫快人ICONIC</v>
      </c>
    </row>
    <row r="542" spans="1:20" x14ac:dyDescent="0.3">
      <c r="A542">
        <f>VLOOKUP(Receive[[#This Row],[No用]],SetNo[[No.用]:[vlookup 用]],2,FALSE)</f>
        <v>93</v>
      </c>
      <c r="B542" s="9">
        <f>IF(ROW()=2,1,IF(A541&lt;&gt;Receive[[#This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ユニフォーム浅虫快人ICONIC</v>
      </c>
    </row>
    <row r="543" spans="1:20" x14ac:dyDescent="0.3">
      <c r="A543">
        <f>VLOOKUP(Receive[[#This Row],[No用]],SetNo[[No.用]:[vlookup 用]],2,FALSE)</f>
        <v>93</v>
      </c>
      <c r="B543" s="9">
        <f>IF(ROW()=2,1,IF(A542&lt;&gt;Receive[[#This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ユニフォーム浅虫快人ICONIC</v>
      </c>
    </row>
    <row r="544" spans="1:20" x14ac:dyDescent="0.3">
      <c r="A544">
        <f>VLOOKUP(Receive[[#This Row],[No用]],SetNo[[No.用]:[vlookup 用]],2,FALSE)</f>
        <v>93</v>
      </c>
      <c r="B544" s="9">
        <f>IF(ROW()=2,1,IF(A543&lt;&gt;Receive[[#This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ユニフォーム浅虫快人ICONIC</v>
      </c>
    </row>
    <row r="545" spans="1:20" x14ac:dyDescent="0.3">
      <c r="A545">
        <f>VLOOKUP(Receive[[#This Row],[No用]],SetNo[[No.用]:[vlookup 用]],2,FALSE)</f>
        <v>94</v>
      </c>
      <c r="B545" s="9">
        <f>IF(ROW()=2,1,IF(A544&lt;&gt;Receive[[#This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229</v>
      </c>
      <c r="K545" s="1" t="s">
        <v>119</v>
      </c>
      <c r="L545" s="1" t="s">
        <v>173</v>
      </c>
      <c r="M545">
        <v>34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ユニフォーム南田大志ICONIC</v>
      </c>
    </row>
    <row r="546" spans="1:20" x14ac:dyDescent="0.3">
      <c r="A546">
        <f>VLOOKUP(Receive[[#This Row],[No用]],SetNo[[No.用]:[vlookup 用]],2,FALSE)</f>
        <v>94</v>
      </c>
      <c r="B546" s="9">
        <f>IF(ROW()=2,1,IF(A545&lt;&gt;Receive[[#This Row],[No]],1,B545+1))</f>
        <v>2</v>
      </c>
      <c r="C546" t="s">
        <v>206</v>
      </c>
      <c r="D546" t="s">
        <v>79</v>
      </c>
      <c r="E546" t="s">
        <v>23</v>
      </c>
      <c r="F546" t="s">
        <v>21</v>
      </c>
      <c r="G546" t="s">
        <v>75</v>
      </c>
      <c r="H546" t="s">
        <v>71</v>
      </c>
      <c r="I546">
        <v>1</v>
      </c>
      <c r="J546" t="s">
        <v>229</v>
      </c>
      <c r="K546" s="1" t="s">
        <v>195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ユニフォーム南田大志ICONIC</v>
      </c>
    </row>
    <row r="547" spans="1:20" x14ac:dyDescent="0.3">
      <c r="A547">
        <f>VLOOKUP(Receive[[#This Row],[No用]],SetNo[[No.用]:[vlookup 用]],2,FALSE)</f>
        <v>94</v>
      </c>
      <c r="B547" s="9">
        <f>IF(ROW()=2,1,IF(A546&lt;&gt;Receive[[#This Row],[No]],1,B546+1))</f>
        <v>3</v>
      </c>
      <c r="C547" t="s">
        <v>206</v>
      </c>
      <c r="D547" t="s">
        <v>79</v>
      </c>
      <c r="E547" t="s">
        <v>23</v>
      </c>
      <c r="F547" t="s">
        <v>21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ユニフォーム南田大志ICONIC</v>
      </c>
    </row>
    <row r="548" spans="1:20" x14ac:dyDescent="0.3">
      <c r="A548">
        <f>VLOOKUP(Receive[[#This Row],[No用]],SetNo[[No.用]:[vlookup 用]],2,FALSE)</f>
        <v>94</v>
      </c>
      <c r="B548" s="9">
        <f>IF(ROW()=2,1,IF(A547&lt;&gt;Receive[[#This Row],[No]],1,B547+1))</f>
        <v>4</v>
      </c>
      <c r="C548" t="s">
        <v>206</v>
      </c>
      <c r="D548" t="s">
        <v>79</v>
      </c>
      <c r="E548" t="s">
        <v>23</v>
      </c>
      <c r="F548" t="s">
        <v>21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ユニフォーム南田大志ICONIC</v>
      </c>
    </row>
    <row r="549" spans="1:20" x14ac:dyDescent="0.3">
      <c r="A549">
        <f>VLOOKUP(Receive[[#This Row],[No用]],SetNo[[No.用]:[vlookup 用]],2,FALSE)</f>
        <v>94</v>
      </c>
      <c r="B549" s="9">
        <f>IF(ROW()=2,1,IF(A548&lt;&gt;Receive[[#This Row],[No]],1,B548+1))</f>
        <v>5</v>
      </c>
      <c r="C549" t="s">
        <v>206</v>
      </c>
      <c r="D549" t="s">
        <v>79</v>
      </c>
      <c r="E549" t="s">
        <v>23</v>
      </c>
      <c r="F549" t="s">
        <v>21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ユニフォーム南田大志ICONIC</v>
      </c>
    </row>
    <row r="550" spans="1:20" x14ac:dyDescent="0.3">
      <c r="A550">
        <f>VLOOKUP(Receive[[#This Row],[No用]],SetNo[[No.用]:[vlookup 用]],2,FALSE)</f>
        <v>94</v>
      </c>
      <c r="B550" s="9">
        <f>IF(ROW()=2,1,IF(A549&lt;&gt;Receive[[#This Row],[No]],1,B549+1))</f>
        <v>6</v>
      </c>
      <c r="C550" t="s">
        <v>206</v>
      </c>
      <c r="D550" t="s">
        <v>79</v>
      </c>
      <c r="E550" t="s">
        <v>23</v>
      </c>
      <c r="F550" t="s">
        <v>21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ユニフォーム南田大志ICONIC</v>
      </c>
    </row>
    <row r="551" spans="1:20" x14ac:dyDescent="0.3">
      <c r="A551">
        <f>VLOOKUP(Receive[[#This Row],[No用]],SetNo[[No.用]:[vlookup 用]],2,FALSE)</f>
        <v>94</v>
      </c>
      <c r="B551" s="9">
        <f>IF(ROW()=2,1,IF(A550&lt;&gt;Receive[[#This Row],[No]],1,B550+1))</f>
        <v>7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183</v>
      </c>
      <c r="L551" s="1" t="s">
        <v>225</v>
      </c>
      <c r="M551">
        <v>44</v>
      </c>
      <c r="N551">
        <v>0</v>
      </c>
      <c r="O551">
        <v>54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 s="9">
        <f>IF(ROW()=2,1,IF(A551&lt;&gt;Receive[[#This Row],[No]],1,B551+1))</f>
        <v>1</v>
      </c>
      <c r="C552" t="s">
        <v>206</v>
      </c>
      <c r="D552" t="s">
        <v>81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ユニフォーム湯川良明ICONIC</v>
      </c>
    </row>
    <row r="553" spans="1:20" x14ac:dyDescent="0.3">
      <c r="A553">
        <f>VLOOKUP(Receive[[#This Row],[No用]],SetNo[[No.用]:[vlookup 用]],2,FALSE)</f>
        <v>95</v>
      </c>
      <c r="B553" s="9">
        <f>IF(ROW()=2,1,IF(A552&lt;&gt;Receive[[#This Row],[No]],1,B552+1))</f>
        <v>2</v>
      </c>
      <c r="C553" t="s">
        <v>206</v>
      </c>
      <c r="D553" t="s">
        <v>81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ユニフォーム湯川良明ICONIC</v>
      </c>
    </row>
    <row r="554" spans="1:20" x14ac:dyDescent="0.3">
      <c r="A554">
        <f>VLOOKUP(Receive[[#This Row],[No用]],SetNo[[No.用]:[vlookup 用]],2,FALSE)</f>
        <v>95</v>
      </c>
      <c r="B554" s="9">
        <f>IF(ROW()=2,1,IF(A553&lt;&gt;Receive[[#This Row],[No]],1,B553+1))</f>
        <v>3</v>
      </c>
      <c r="C554" t="s">
        <v>206</v>
      </c>
      <c r="D554" t="s">
        <v>81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ユニフォーム湯川良明ICONIC</v>
      </c>
    </row>
    <row r="555" spans="1:20" x14ac:dyDescent="0.3">
      <c r="A555">
        <f>VLOOKUP(Receive[[#This Row],[No用]],SetNo[[No.用]:[vlookup 用]],2,FALSE)</f>
        <v>95</v>
      </c>
      <c r="B555" s="9">
        <f>IF(ROW()=2,1,IF(A554&lt;&gt;Receive[[#This Row],[No]],1,B554+1))</f>
        <v>4</v>
      </c>
      <c r="C555" t="s">
        <v>206</v>
      </c>
      <c r="D555" t="s">
        <v>81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ユニフォーム湯川良明ICONIC</v>
      </c>
    </row>
    <row r="556" spans="1:20" x14ac:dyDescent="0.3">
      <c r="A556">
        <f>VLOOKUP(Receive[[#This Row],[No用]],SetNo[[No.用]:[vlookup 用]],2,FALSE)</f>
        <v>95</v>
      </c>
      <c r="B556" s="9">
        <f>IF(ROW()=2,1,IF(A555&lt;&gt;Receive[[#This Row],[No]],1,B555+1))</f>
        <v>5</v>
      </c>
      <c r="C556" t="s">
        <v>206</v>
      </c>
      <c r="D556" t="s">
        <v>81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ユニフォーム湯川良明ICONIC</v>
      </c>
    </row>
    <row r="557" spans="1:20" x14ac:dyDescent="0.3">
      <c r="A557">
        <f>VLOOKUP(Receive[[#This Row],[No用]],SetNo[[No.用]:[vlookup 用]],2,FALSE)</f>
        <v>96</v>
      </c>
      <c r="B557" s="9">
        <f>IF(ROW()=2,1,IF(A556&lt;&gt;Receive[[#This Row],[No]],1,B556+1))</f>
        <v>1</v>
      </c>
      <c r="C557" t="s">
        <v>206</v>
      </c>
      <c r="D557" t="s">
        <v>83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ユニフォーム稲垣功ICONIC</v>
      </c>
    </row>
    <row r="558" spans="1:20" x14ac:dyDescent="0.3">
      <c r="A558">
        <f>VLOOKUP(Receive[[#This Row],[No用]],SetNo[[No.用]:[vlookup 用]],2,FALSE)</f>
        <v>96</v>
      </c>
      <c r="B558" s="9">
        <f>IF(ROW()=2,1,IF(A557&lt;&gt;Receive[[#This Row],[No]],1,B557+1))</f>
        <v>2</v>
      </c>
      <c r="C558" t="s">
        <v>206</v>
      </c>
      <c r="D558" t="s">
        <v>83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ユニフォーム稲垣功ICONIC</v>
      </c>
    </row>
    <row r="559" spans="1:20" x14ac:dyDescent="0.3">
      <c r="A559">
        <f>VLOOKUP(Receive[[#This Row],[No用]],SetNo[[No.用]:[vlookup 用]],2,FALSE)</f>
        <v>96</v>
      </c>
      <c r="B559" s="9">
        <f>IF(ROW()=2,1,IF(A558&lt;&gt;Receive[[#This Row],[No]],1,B558+1))</f>
        <v>3</v>
      </c>
      <c r="C559" t="s">
        <v>206</v>
      </c>
      <c r="D559" t="s">
        <v>83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ユニフォーム稲垣功ICONIC</v>
      </c>
    </row>
    <row r="560" spans="1:20" x14ac:dyDescent="0.3">
      <c r="A560">
        <f>VLOOKUP(Receive[[#This Row],[No用]],SetNo[[No.用]:[vlookup 用]],2,FALSE)</f>
        <v>96</v>
      </c>
      <c r="B560" s="9">
        <f>IF(ROW()=2,1,IF(A559&lt;&gt;Receive[[#This Row],[No]],1,B559+1))</f>
        <v>4</v>
      </c>
      <c r="C560" t="s">
        <v>206</v>
      </c>
      <c r="D560" t="s">
        <v>83</v>
      </c>
      <c r="E560" t="s">
        <v>23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ユニフォーム稲垣功ICONIC</v>
      </c>
    </row>
    <row r="561" spans="1:20" x14ac:dyDescent="0.3">
      <c r="A561">
        <f>VLOOKUP(Receive[[#This Row],[No用]],SetNo[[No.用]:[vlookup 用]],2,FALSE)</f>
        <v>96</v>
      </c>
      <c r="B561" s="9">
        <f>IF(ROW()=2,1,IF(A560&lt;&gt;Receive[[#This Row],[No]],1,B560+1))</f>
        <v>5</v>
      </c>
      <c r="C561" t="s">
        <v>206</v>
      </c>
      <c r="D561" t="s">
        <v>83</v>
      </c>
      <c r="E561" t="s">
        <v>23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14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ユニフォーム稲垣功ICONIC</v>
      </c>
    </row>
    <row r="562" spans="1:20" x14ac:dyDescent="0.3">
      <c r="A562">
        <f>VLOOKUP(Receive[[#This Row],[No用]],SetNo[[No.用]:[vlookup 用]],2,FALSE)</f>
        <v>97</v>
      </c>
      <c r="B562" s="9">
        <f>IF(ROW()=2,1,IF(A561&lt;&gt;Receive[[#This Row],[No]],1,B561+1))</f>
        <v>1</v>
      </c>
      <c r="C562" t="s">
        <v>206</v>
      </c>
      <c r="D562" t="s">
        <v>86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ユニフォーム馬門英治ICONIC</v>
      </c>
    </row>
    <row r="563" spans="1:20" x14ac:dyDescent="0.3">
      <c r="A563">
        <f>VLOOKUP(Receive[[#This Row],[No用]],SetNo[[No.用]:[vlookup 用]],2,FALSE)</f>
        <v>97</v>
      </c>
      <c r="B563" s="9">
        <f>IF(ROW()=2,1,IF(A562&lt;&gt;Receive[[#This Row],[No]],1,B562+1))</f>
        <v>2</v>
      </c>
      <c r="C563" t="s">
        <v>206</v>
      </c>
      <c r="D563" t="s">
        <v>86</v>
      </c>
      <c r="E563" t="s">
        <v>23</v>
      </c>
      <c r="F563" t="s">
        <v>26</v>
      </c>
      <c r="G563" t="s">
        <v>75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ユニフォーム馬門英治ICONIC</v>
      </c>
    </row>
    <row r="564" spans="1:20" x14ac:dyDescent="0.3">
      <c r="A564">
        <f>VLOOKUP(Receive[[#This Row],[No用]],SetNo[[No.用]:[vlookup 用]],2,FALSE)</f>
        <v>97</v>
      </c>
      <c r="B564" s="9">
        <f>IF(ROW()=2,1,IF(A563&lt;&gt;Receive[[#This Row],[No]],1,B563+1))</f>
        <v>3</v>
      </c>
      <c r="C564" t="s">
        <v>206</v>
      </c>
      <c r="D564" t="s">
        <v>86</v>
      </c>
      <c r="E564" t="s">
        <v>23</v>
      </c>
      <c r="F564" t="s">
        <v>26</v>
      </c>
      <c r="G564" t="s">
        <v>75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ユニフォーム馬門英治ICONIC</v>
      </c>
    </row>
    <row r="565" spans="1:20" x14ac:dyDescent="0.3">
      <c r="A565">
        <f>VLOOKUP(Receive[[#This Row],[No用]],SetNo[[No.用]:[vlookup 用]],2,FALSE)</f>
        <v>97</v>
      </c>
      <c r="B565" s="9">
        <f>IF(ROW()=2,1,IF(A564&lt;&gt;Receive[[#This Row],[No]],1,B564+1))</f>
        <v>4</v>
      </c>
      <c r="C565" t="s">
        <v>206</v>
      </c>
      <c r="D565" t="s">
        <v>86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ユニフォーム馬門英治ICONIC</v>
      </c>
    </row>
    <row r="566" spans="1:20" x14ac:dyDescent="0.3">
      <c r="A566">
        <f>VLOOKUP(Receive[[#This Row],[No用]],SetNo[[No.用]:[vlookup 用]],2,FALSE)</f>
        <v>97</v>
      </c>
      <c r="B566" s="9">
        <f>IF(ROW()=2,1,IF(A565&lt;&gt;Receive[[#This Row],[No]],1,B565+1))</f>
        <v>5</v>
      </c>
      <c r="C566" t="s">
        <v>206</v>
      </c>
      <c r="D566" t="s">
        <v>86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ユニフォーム馬門英治ICONIC</v>
      </c>
    </row>
    <row r="567" spans="1:20" x14ac:dyDescent="0.3">
      <c r="A567">
        <f>VLOOKUP(Receive[[#This Row],[No用]],SetNo[[No.用]:[vlookup 用]],2,FALSE)</f>
        <v>98</v>
      </c>
      <c r="B567" s="9">
        <f>IF(ROW()=2,1,IF(A566&lt;&gt;Receive[[#This Row],[No]],1,B566+1))</f>
        <v>1</v>
      </c>
      <c r="C567" t="s">
        <v>206</v>
      </c>
      <c r="D567" t="s">
        <v>88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ユニフォーム百沢雄大ICONIC</v>
      </c>
    </row>
    <row r="568" spans="1:20" x14ac:dyDescent="0.3">
      <c r="A568">
        <f>VLOOKUP(Receive[[#This Row],[No用]],SetNo[[No.用]:[vlookup 用]],2,FALSE)</f>
        <v>98</v>
      </c>
      <c r="B568" s="9">
        <f>IF(ROW()=2,1,IF(A567&lt;&gt;Receive[[#This Row],[No]],1,B567+1))</f>
        <v>2</v>
      </c>
      <c r="C568" t="s">
        <v>206</v>
      </c>
      <c r="D568" t="s">
        <v>88</v>
      </c>
      <c r="E568" t="s">
        <v>23</v>
      </c>
      <c r="F568" t="s">
        <v>25</v>
      </c>
      <c r="G568" t="s">
        <v>75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ユニフォーム百沢雄大ICONIC</v>
      </c>
    </row>
    <row r="569" spans="1:20" x14ac:dyDescent="0.3">
      <c r="A569">
        <f>VLOOKUP(Receive[[#This Row],[No用]],SetNo[[No.用]:[vlookup 用]],2,FALSE)</f>
        <v>98</v>
      </c>
      <c r="B569" s="9">
        <f>IF(ROW()=2,1,IF(A568&lt;&gt;Receive[[#This Row],[No]],1,B568+1))</f>
        <v>3</v>
      </c>
      <c r="C569" t="s">
        <v>206</v>
      </c>
      <c r="D569" t="s">
        <v>88</v>
      </c>
      <c r="E569" t="s">
        <v>23</v>
      </c>
      <c r="F569" t="s">
        <v>25</v>
      </c>
      <c r="G569" t="s">
        <v>75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ユニフォーム百沢雄大ICONIC</v>
      </c>
    </row>
    <row r="570" spans="1:20" x14ac:dyDescent="0.3">
      <c r="A570">
        <f>VLOOKUP(Receive[[#This Row],[No用]],SetNo[[No.用]:[vlookup 用]],2,FALSE)</f>
        <v>98</v>
      </c>
      <c r="B570" s="9">
        <f>IF(ROW()=2,1,IF(A569&lt;&gt;Receive[[#This Row],[No]],1,B569+1))</f>
        <v>4</v>
      </c>
      <c r="C570" t="s">
        <v>206</v>
      </c>
      <c r="D570" t="s">
        <v>88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ユニフォーム百沢雄大ICONIC</v>
      </c>
    </row>
    <row r="571" spans="1:20" x14ac:dyDescent="0.3">
      <c r="A571">
        <f>VLOOKUP(Receive[[#This Row],[No用]],SetNo[[No.用]:[vlookup 用]],2,FALSE)</f>
        <v>98</v>
      </c>
      <c r="B571" s="9">
        <f>IF(ROW()=2,1,IF(A570&lt;&gt;Receive[[#This Row],[No]],1,B570+1))</f>
        <v>5</v>
      </c>
      <c r="C571" t="s">
        <v>206</v>
      </c>
      <c r="D571" t="s">
        <v>88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ユニフォーム百沢雄大ICONIC</v>
      </c>
    </row>
    <row r="572" spans="1:20" x14ac:dyDescent="0.3">
      <c r="A572">
        <f>VLOOKUP(Receive[[#This Row],[No用]],SetNo[[No.用]:[vlookup 用]],2,FALSE)</f>
        <v>99</v>
      </c>
      <c r="B572" s="9">
        <f>IF(ROW()=2,1,IF(A571&lt;&gt;Receive[[#This Row],[No]],1,B571+1))</f>
        <v>1</v>
      </c>
      <c r="C572" s="1" t="s">
        <v>705</v>
      </c>
      <c r="D572" t="s">
        <v>88</v>
      </c>
      <c r="E572" s="1" t="s">
        <v>90</v>
      </c>
      <c r="F572" t="s">
        <v>78</v>
      </c>
      <c r="G572" t="s">
        <v>75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職業体験百沢雄大ICONIC</v>
      </c>
    </row>
    <row r="573" spans="1:20" x14ac:dyDescent="0.3">
      <c r="A573">
        <f>VLOOKUP(Receive[[#This Row],[No用]],SetNo[[No.用]:[vlookup 用]],2,FALSE)</f>
        <v>99</v>
      </c>
      <c r="B573" s="9">
        <f>IF(ROW()=2,1,IF(A572&lt;&gt;Receive[[#This Row],[No]],1,B572+1))</f>
        <v>2</v>
      </c>
      <c r="C573" s="1" t="s">
        <v>705</v>
      </c>
      <c r="D573" t="s">
        <v>88</v>
      </c>
      <c r="E573" s="1" t="s">
        <v>90</v>
      </c>
      <c r="F573" t="s">
        <v>78</v>
      </c>
      <c r="G573" t="s">
        <v>75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職業体験百沢雄大ICONIC</v>
      </c>
    </row>
    <row r="574" spans="1:20" x14ac:dyDescent="0.3">
      <c r="A574">
        <f>VLOOKUP(Receive[[#This Row],[No用]],SetNo[[No.用]:[vlookup 用]],2,FALSE)</f>
        <v>99</v>
      </c>
      <c r="B574" s="9">
        <f>IF(ROW()=2,1,IF(A573&lt;&gt;Receive[[#This Row],[No]],1,B573+1))</f>
        <v>3</v>
      </c>
      <c r="C574" s="1" t="s">
        <v>705</v>
      </c>
      <c r="D574" t="s">
        <v>88</v>
      </c>
      <c r="E574" s="1" t="s">
        <v>90</v>
      </c>
      <c r="F574" t="s">
        <v>78</v>
      </c>
      <c r="G574" t="s">
        <v>75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職業体験百沢雄大ICONIC</v>
      </c>
    </row>
    <row r="575" spans="1:20" x14ac:dyDescent="0.3">
      <c r="A575">
        <f>VLOOKUP(Receive[[#This Row],[No用]],SetNo[[No.用]:[vlookup 用]],2,FALSE)</f>
        <v>99</v>
      </c>
      <c r="B575" s="9">
        <f>IF(ROW()=2,1,IF(A574&lt;&gt;Receive[[#This Row],[No]],1,B574+1))</f>
        <v>4</v>
      </c>
      <c r="C575" s="1" t="s">
        <v>705</v>
      </c>
      <c r="D575" t="s">
        <v>88</v>
      </c>
      <c r="E575" s="1" t="s">
        <v>90</v>
      </c>
      <c r="F575" t="s">
        <v>78</v>
      </c>
      <c r="G575" t="s">
        <v>75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職業体験百沢雄大ICONIC</v>
      </c>
    </row>
    <row r="576" spans="1:20" x14ac:dyDescent="0.3">
      <c r="A576">
        <f>VLOOKUP(Receive[[#This Row],[No用]],SetNo[[No.用]:[vlookup 用]],2,FALSE)</f>
        <v>99</v>
      </c>
      <c r="B576" s="9">
        <f>IF(ROW()=2,1,IF(A575&lt;&gt;Receive[[#This Row],[No]],1,B575+1))</f>
        <v>5</v>
      </c>
      <c r="C576" s="1" t="s">
        <v>705</v>
      </c>
      <c r="D576" t="s">
        <v>88</v>
      </c>
      <c r="E576" s="1" t="s">
        <v>90</v>
      </c>
      <c r="F576" t="s">
        <v>78</v>
      </c>
      <c r="G576" t="s">
        <v>75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職業体験百沢雄大ICONIC</v>
      </c>
    </row>
    <row r="577" spans="1:20" x14ac:dyDescent="0.3">
      <c r="A577">
        <f>VLOOKUP(Receive[[#This Row],[No用]],SetNo[[No.用]:[vlookup 用]],2,FALSE)</f>
        <v>100</v>
      </c>
      <c r="B577" s="9">
        <f>IF(ROW()=2,1,IF(A576&lt;&gt;Receive[[#This Row],[No]],1,B576+1))</f>
        <v>1</v>
      </c>
      <c r="C577" t="s">
        <v>108</v>
      </c>
      <c r="D577" t="s">
        <v>89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ユニフォーム照島游児ICONIC</v>
      </c>
    </row>
    <row r="578" spans="1:20" x14ac:dyDescent="0.3">
      <c r="A578">
        <f>VLOOKUP(Receive[[#This Row],[No用]],SetNo[[No.用]:[vlookup 用]],2,FALSE)</f>
        <v>100</v>
      </c>
      <c r="B578" s="9">
        <f>IF(ROW()=2,1,IF(A577&lt;&gt;Receive[[#This Row],[No]],1,B577+1))</f>
        <v>2</v>
      </c>
      <c r="C578" t="s">
        <v>108</v>
      </c>
      <c r="D578" t="s">
        <v>89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ユニフォーム照島游児ICONIC</v>
      </c>
    </row>
    <row r="579" spans="1:20" x14ac:dyDescent="0.3">
      <c r="A579">
        <f>VLOOKUP(Receive[[#This Row],[No用]],SetNo[[No.用]:[vlookup 用]],2,FALSE)</f>
        <v>100</v>
      </c>
      <c r="B579" s="9">
        <f>IF(ROW()=2,1,IF(A578&lt;&gt;Receive[[#This Row],[No]],1,B578+1))</f>
        <v>3</v>
      </c>
      <c r="C579" t="s">
        <v>108</v>
      </c>
      <c r="D579" t="s">
        <v>89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ユニフォーム照島游児ICONIC</v>
      </c>
    </row>
    <row r="580" spans="1:20" x14ac:dyDescent="0.3">
      <c r="A580">
        <f>VLOOKUP(Receive[[#This Row],[No用]],SetNo[[No.用]:[vlookup 用]],2,FALSE)</f>
        <v>100</v>
      </c>
      <c r="B580" s="9">
        <f>IF(ROW()=2,1,IF(A579&lt;&gt;Receive[[#This Row],[No]],1,B579+1))</f>
        <v>4</v>
      </c>
      <c r="C580" t="s">
        <v>108</v>
      </c>
      <c r="D580" t="s">
        <v>89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ユニフォーム照島游児ICONIC</v>
      </c>
    </row>
    <row r="581" spans="1:20" x14ac:dyDescent="0.3">
      <c r="A581">
        <f>VLOOKUP(Receive[[#This Row],[No用]],SetNo[[No.用]:[vlookup 用]],2,FALSE)</f>
        <v>100</v>
      </c>
      <c r="B581" s="9">
        <f>IF(ROW()=2,1,IF(A580&lt;&gt;Receive[[#This Row],[No]],1,B580+1))</f>
        <v>5</v>
      </c>
      <c r="C581" t="s">
        <v>108</v>
      </c>
      <c r="D581" t="s">
        <v>89</v>
      </c>
      <c r="E581" t="s">
        <v>90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ユニフォーム照島游児ICONIC</v>
      </c>
    </row>
    <row r="582" spans="1:20" x14ac:dyDescent="0.3">
      <c r="A582">
        <f>VLOOKUP(Receive[[#This Row],[No用]],SetNo[[No.用]:[vlookup 用]],2,FALSE)</f>
        <v>100</v>
      </c>
      <c r="B582" s="9">
        <f>IF(ROW()=2,1,IF(A581&lt;&gt;Receive[[#This Row],[No]],1,B581+1))</f>
        <v>6</v>
      </c>
      <c r="C582" t="s">
        <v>108</v>
      </c>
      <c r="D582" t="s">
        <v>89</v>
      </c>
      <c r="E582" t="s">
        <v>90</v>
      </c>
      <c r="F582" t="s">
        <v>78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ユニフォーム照島游児ICONIC</v>
      </c>
    </row>
    <row r="583" spans="1:20" x14ac:dyDescent="0.3">
      <c r="A583">
        <f>VLOOKUP(Receive[[#This Row],[No用]],SetNo[[No.用]:[vlookup 用]],2,FALSE)</f>
        <v>101</v>
      </c>
      <c r="B583" s="9">
        <f>IF(ROW()=2,1,IF(A582&lt;&gt;Receive[[#This Row],[No]],1,B582+1))</f>
        <v>1</v>
      </c>
      <c r="C583" t="s">
        <v>149</v>
      </c>
      <c r="D583" t="s">
        <v>89</v>
      </c>
      <c r="E583" t="s">
        <v>77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178</v>
      </c>
      <c r="M583">
        <v>32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制服照島游児ICONIC</v>
      </c>
    </row>
    <row r="584" spans="1:20" x14ac:dyDescent="0.3">
      <c r="A584">
        <f>VLOOKUP(Receive[[#This Row],[No用]],SetNo[[No.用]:[vlookup 用]],2,FALSE)</f>
        <v>101</v>
      </c>
      <c r="B584" s="9">
        <f>IF(ROW()=2,1,IF(A583&lt;&gt;Receive[[#This Row],[No]],1,B583+1))</f>
        <v>2</v>
      </c>
      <c r="C584" t="s">
        <v>149</v>
      </c>
      <c r="D584" t="s">
        <v>89</v>
      </c>
      <c r="E584" t="s">
        <v>77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制服照島游児ICONIC</v>
      </c>
    </row>
    <row r="585" spans="1:20" x14ac:dyDescent="0.3">
      <c r="A585">
        <f>VLOOKUP(Receive[[#This Row],[No用]],SetNo[[No.用]:[vlookup 用]],2,FALSE)</f>
        <v>101</v>
      </c>
      <c r="B585" s="9">
        <f>IF(ROW()=2,1,IF(A584&lt;&gt;Receive[[#This Row],[No]],1,B584+1))</f>
        <v>3</v>
      </c>
      <c r="C585" t="s">
        <v>149</v>
      </c>
      <c r="D585" t="s">
        <v>89</v>
      </c>
      <c r="E585" t="s">
        <v>77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制服照島游児ICONIC</v>
      </c>
    </row>
    <row r="586" spans="1:20" x14ac:dyDescent="0.3">
      <c r="A586">
        <f>VLOOKUP(Receive[[#This Row],[No用]],SetNo[[No.用]:[vlookup 用]],2,FALSE)</f>
        <v>101</v>
      </c>
      <c r="B586" s="9">
        <f>IF(ROW()=2,1,IF(A585&lt;&gt;Receive[[#This Row],[No]],1,B585+1))</f>
        <v>4</v>
      </c>
      <c r="C586" t="s">
        <v>149</v>
      </c>
      <c r="D586" t="s">
        <v>89</v>
      </c>
      <c r="E586" t="s">
        <v>77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178</v>
      </c>
      <c r="M586">
        <v>32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制服照島游児ICONIC</v>
      </c>
    </row>
    <row r="587" spans="1:20" x14ac:dyDescent="0.3">
      <c r="A587">
        <f>VLOOKUP(Receive[[#This Row],[No用]],SetNo[[No.用]:[vlookup 用]],2,FALSE)</f>
        <v>101</v>
      </c>
      <c r="B587" s="9">
        <f>IF(ROW()=2,1,IF(A586&lt;&gt;Receive[[#This Row],[No]],1,B586+1))</f>
        <v>5</v>
      </c>
      <c r="C587" t="s">
        <v>149</v>
      </c>
      <c r="D587" t="s">
        <v>89</v>
      </c>
      <c r="E587" t="s">
        <v>77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制服照島游児ICONIC</v>
      </c>
    </row>
    <row r="588" spans="1:20" x14ac:dyDescent="0.3">
      <c r="A588">
        <f>VLOOKUP(Receive[[#This Row],[No用]],SetNo[[No.用]:[vlookup 用]],2,FALSE)</f>
        <v>101</v>
      </c>
      <c r="B588" s="9">
        <f>IF(ROW()=2,1,IF(A587&lt;&gt;Receive[[#This Row],[No]],1,B587+1))</f>
        <v>6</v>
      </c>
      <c r="C588" t="s">
        <v>149</v>
      </c>
      <c r="D588" t="s">
        <v>89</v>
      </c>
      <c r="E588" t="s">
        <v>77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制服照島游児ICONIC</v>
      </c>
    </row>
    <row r="589" spans="1:20" x14ac:dyDescent="0.3">
      <c r="A589">
        <f>VLOOKUP(Receive[[#This Row],[No用]],SetNo[[No.用]:[vlookup 用]],2,FALSE)</f>
        <v>101</v>
      </c>
      <c r="B589" s="9">
        <f>IF(ROW()=2,1,IF(A588&lt;&gt;Receive[[#This Row],[No]],1,B588+1))</f>
        <v>7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183</v>
      </c>
      <c r="L589" s="1" t="s">
        <v>225</v>
      </c>
      <c r="M589">
        <v>51</v>
      </c>
      <c r="N589">
        <v>0</v>
      </c>
      <c r="O589">
        <v>61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 s="9">
        <f>IF(ROW()=2,1,IF(A589&lt;&gt;Receive[[#This Row],[No]],1,B589+1))</f>
        <v>1</v>
      </c>
      <c r="C590" t="s">
        <v>108</v>
      </c>
      <c r="D590" t="s">
        <v>92</v>
      </c>
      <c r="E590" t="s">
        <v>90</v>
      </c>
      <c r="F590" t="s">
        <v>82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ユニフォーム母畑和馬ICONIC</v>
      </c>
    </row>
    <row r="591" spans="1:20" x14ac:dyDescent="0.3">
      <c r="A591">
        <f>VLOOKUP(Receive[[#This Row],[No用]],SetNo[[No.用]:[vlookup 用]],2,FALSE)</f>
        <v>102</v>
      </c>
      <c r="B591" s="9">
        <f>IF(ROW()=2,1,IF(A590&lt;&gt;Receive[[#This Row],[No]],1,B590+1))</f>
        <v>2</v>
      </c>
      <c r="C591" t="s">
        <v>108</v>
      </c>
      <c r="D591" t="s">
        <v>92</v>
      </c>
      <c r="E591" t="s">
        <v>90</v>
      </c>
      <c r="F591" t="s">
        <v>82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ユニフォーム母畑和馬ICONIC</v>
      </c>
    </row>
    <row r="592" spans="1:20" x14ac:dyDescent="0.3">
      <c r="A592">
        <f>VLOOKUP(Receive[[#This Row],[No用]],SetNo[[No.用]:[vlookup 用]],2,FALSE)</f>
        <v>102</v>
      </c>
      <c r="B592" s="9">
        <f>IF(ROW()=2,1,IF(A591&lt;&gt;Receive[[#This Row],[No]],1,B591+1))</f>
        <v>3</v>
      </c>
      <c r="C592" t="s">
        <v>108</v>
      </c>
      <c r="D592" t="s">
        <v>92</v>
      </c>
      <c r="E592" t="s">
        <v>90</v>
      </c>
      <c r="F592" t="s">
        <v>82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ユニフォーム母畑和馬ICONIC</v>
      </c>
    </row>
    <row r="593" spans="1:20" x14ac:dyDescent="0.3">
      <c r="A593">
        <f>VLOOKUP(Receive[[#This Row],[No用]],SetNo[[No.用]:[vlookup 用]],2,FALSE)</f>
        <v>102</v>
      </c>
      <c r="B593" s="9">
        <f>IF(ROW()=2,1,IF(A592&lt;&gt;Receive[[#This Row],[No]],1,B592+1))</f>
        <v>4</v>
      </c>
      <c r="C593" t="s">
        <v>108</v>
      </c>
      <c r="D593" t="s">
        <v>92</v>
      </c>
      <c r="E593" t="s">
        <v>90</v>
      </c>
      <c r="F593" t="s">
        <v>82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ユニフォーム母畑和馬ICONIC</v>
      </c>
    </row>
    <row r="594" spans="1:20" x14ac:dyDescent="0.3">
      <c r="A594">
        <f>VLOOKUP(Receive[[#This Row],[No用]],SetNo[[No.用]:[vlookup 用]],2,FALSE)</f>
        <v>102</v>
      </c>
      <c r="B594" s="9">
        <f>IF(ROW()=2,1,IF(A593&lt;&gt;Receive[[#This Row],[No]],1,B593+1))</f>
        <v>5</v>
      </c>
      <c r="C594" t="s">
        <v>108</v>
      </c>
      <c r="D594" t="s">
        <v>92</v>
      </c>
      <c r="E594" t="s">
        <v>90</v>
      </c>
      <c r="F594" t="s">
        <v>82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ユニフォーム母畑和馬ICONIC</v>
      </c>
    </row>
    <row r="595" spans="1:20" x14ac:dyDescent="0.3">
      <c r="A595">
        <f>VLOOKUP(Receive[[#This Row],[No用]],SetNo[[No.用]:[vlookup 用]],2,FALSE)</f>
        <v>102</v>
      </c>
      <c r="B595" s="9">
        <f>IF(ROW()=2,1,IF(A594&lt;&gt;Receive[[#This Row],[No]],1,B594+1))</f>
        <v>6</v>
      </c>
      <c r="C595" t="s">
        <v>108</v>
      </c>
      <c r="D595" t="s">
        <v>92</v>
      </c>
      <c r="E595" t="s">
        <v>90</v>
      </c>
      <c r="F595" t="s">
        <v>82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ユニフォーム母畑和馬ICONIC</v>
      </c>
    </row>
    <row r="596" spans="1:20" x14ac:dyDescent="0.3">
      <c r="A596">
        <f>VLOOKUP(Receive[[#This Row],[No用]],SetNo[[No.用]:[vlookup 用]],2,FALSE)</f>
        <v>103</v>
      </c>
      <c r="B596" s="9">
        <f>IF(ROW()=2,1,IF(A595&lt;&gt;Receive[[#This Row],[No]],1,B595+1))</f>
        <v>1</v>
      </c>
      <c r="C596" t="s">
        <v>108</v>
      </c>
      <c r="D596" t="s">
        <v>93</v>
      </c>
      <c r="E596" t="s">
        <v>73</v>
      </c>
      <c r="F596" t="s">
        <v>74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ユニフォーム二岐丈晴ICONIC</v>
      </c>
    </row>
    <row r="597" spans="1:20" x14ac:dyDescent="0.3">
      <c r="A597">
        <f>VLOOKUP(Receive[[#This Row],[No用]],SetNo[[No.用]:[vlookup 用]],2,FALSE)</f>
        <v>103</v>
      </c>
      <c r="B597" s="9">
        <f>IF(ROW()=2,1,IF(A596&lt;&gt;Receive[[#This Row],[No]],1,B596+1))</f>
        <v>2</v>
      </c>
      <c r="C597" t="s">
        <v>108</v>
      </c>
      <c r="D597" t="s">
        <v>93</v>
      </c>
      <c r="E597" t="s">
        <v>73</v>
      </c>
      <c r="F597" t="s">
        <v>74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ユニフォーム二岐丈晴ICONIC</v>
      </c>
    </row>
    <row r="598" spans="1:20" x14ac:dyDescent="0.3">
      <c r="A598">
        <f>VLOOKUP(Receive[[#This Row],[No用]],SetNo[[No.用]:[vlookup 用]],2,FALSE)</f>
        <v>103</v>
      </c>
      <c r="B598" s="9">
        <f>IF(ROW()=2,1,IF(A597&lt;&gt;Receive[[#This Row],[No]],1,B597+1))</f>
        <v>3</v>
      </c>
      <c r="C598" t="s">
        <v>108</v>
      </c>
      <c r="D598" t="s">
        <v>93</v>
      </c>
      <c r="E598" t="s">
        <v>73</v>
      </c>
      <c r="F598" t="s">
        <v>74</v>
      </c>
      <c r="G598" t="s">
        <v>91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ユニフォーム二岐丈晴ICONIC</v>
      </c>
    </row>
    <row r="599" spans="1:20" x14ac:dyDescent="0.3">
      <c r="A599">
        <f>VLOOKUP(Receive[[#This Row],[No用]],SetNo[[No.用]:[vlookup 用]],2,FALSE)</f>
        <v>103</v>
      </c>
      <c r="B599" s="9">
        <f>IF(ROW()=2,1,IF(A598&lt;&gt;Receive[[#This Row],[No]],1,B598+1))</f>
        <v>4</v>
      </c>
      <c r="C599" t="s">
        <v>108</v>
      </c>
      <c r="D599" t="s">
        <v>93</v>
      </c>
      <c r="E599" t="s">
        <v>73</v>
      </c>
      <c r="F599" t="s">
        <v>74</v>
      </c>
      <c r="G599" t="s">
        <v>91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ユニフォーム二岐丈晴ICONIC</v>
      </c>
    </row>
    <row r="600" spans="1:20" x14ac:dyDescent="0.3">
      <c r="A600">
        <f>VLOOKUP(Receive[[#This Row],[No用]],SetNo[[No.用]:[vlookup 用]],2,FALSE)</f>
        <v>103</v>
      </c>
      <c r="B600" s="9">
        <f>IF(ROW()=2,1,IF(A599&lt;&gt;Receive[[#This Row],[No]],1,B599+1))</f>
        <v>5</v>
      </c>
      <c r="C600" t="s">
        <v>108</v>
      </c>
      <c r="D600" t="s">
        <v>93</v>
      </c>
      <c r="E600" t="s">
        <v>73</v>
      </c>
      <c r="F600" t="s">
        <v>74</v>
      </c>
      <c r="G600" t="s">
        <v>91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ユニフォーム二岐丈晴ICONIC</v>
      </c>
    </row>
    <row r="601" spans="1:20" x14ac:dyDescent="0.3">
      <c r="A601">
        <f>VLOOKUP(Receive[[#This Row],[No用]],SetNo[[No.用]:[vlookup 用]],2,FALSE)</f>
        <v>104</v>
      </c>
      <c r="B601" s="9">
        <f>IF(ROW()=2,1,IF(A600&lt;&gt;Receive[[#This Row],[No]],1,B600+1))</f>
        <v>1</v>
      </c>
      <c r="C601" t="s">
        <v>149</v>
      </c>
      <c r="D601" t="s">
        <v>93</v>
      </c>
      <c r="E601" t="s">
        <v>90</v>
      </c>
      <c r="F601" t="s">
        <v>74</v>
      </c>
      <c r="G601" t="s">
        <v>91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制服二岐丈晴ICONIC</v>
      </c>
    </row>
    <row r="602" spans="1:20" x14ac:dyDescent="0.3">
      <c r="A602">
        <f>VLOOKUP(Receive[[#This Row],[No用]],SetNo[[No.用]:[vlookup 用]],2,FALSE)</f>
        <v>104</v>
      </c>
      <c r="B602" s="9">
        <f>IF(ROW()=2,1,IF(A601&lt;&gt;Receive[[#This Row],[No]],1,B601+1))</f>
        <v>2</v>
      </c>
      <c r="C602" t="s">
        <v>149</v>
      </c>
      <c r="D602" t="s">
        <v>93</v>
      </c>
      <c r="E602" t="s">
        <v>90</v>
      </c>
      <c r="F602" t="s">
        <v>74</v>
      </c>
      <c r="G602" t="s">
        <v>91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制服二岐丈晴ICONIC</v>
      </c>
    </row>
    <row r="603" spans="1:20" x14ac:dyDescent="0.3">
      <c r="A603">
        <f>VLOOKUP(Receive[[#This Row],[No用]],SetNo[[No.用]:[vlookup 用]],2,FALSE)</f>
        <v>104</v>
      </c>
      <c r="B603" s="9">
        <f>IF(ROW()=2,1,IF(A602&lt;&gt;Receive[[#This Row],[No]],1,B602+1))</f>
        <v>3</v>
      </c>
      <c r="C603" t="s">
        <v>149</v>
      </c>
      <c r="D603" t="s">
        <v>93</v>
      </c>
      <c r="E603" t="s">
        <v>90</v>
      </c>
      <c r="F603" t="s">
        <v>74</v>
      </c>
      <c r="G603" t="s">
        <v>91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制服二岐丈晴ICONIC</v>
      </c>
    </row>
    <row r="604" spans="1:20" x14ac:dyDescent="0.3">
      <c r="A604">
        <f>VLOOKUP(Receive[[#This Row],[No用]],SetNo[[No.用]:[vlookup 用]],2,FALSE)</f>
        <v>104</v>
      </c>
      <c r="B604" s="9">
        <f>IF(ROW()=2,1,IF(A603&lt;&gt;Receive[[#This Row],[No]],1,B603+1))</f>
        <v>4</v>
      </c>
      <c r="C604" t="s">
        <v>149</v>
      </c>
      <c r="D604" t="s">
        <v>93</v>
      </c>
      <c r="E604" t="s">
        <v>90</v>
      </c>
      <c r="F604" t="s">
        <v>74</v>
      </c>
      <c r="G604" t="s">
        <v>91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制服二岐丈晴ICONIC</v>
      </c>
    </row>
    <row r="605" spans="1:20" x14ac:dyDescent="0.3">
      <c r="A605">
        <f>VLOOKUP(Receive[[#This Row],[No用]],SetNo[[No.用]:[vlookup 用]],2,FALSE)</f>
        <v>104</v>
      </c>
      <c r="B605" s="9">
        <f>IF(ROW()=2,1,IF(A604&lt;&gt;Receive[[#This Row],[No]],1,B604+1))</f>
        <v>5</v>
      </c>
      <c r="C605" t="s">
        <v>149</v>
      </c>
      <c r="D605" t="s">
        <v>93</v>
      </c>
      <c r="E605" t="s">
        <v>90</v>
      </c>
      <c r="F605" t="s">
        <v>74</v>
      </c>
      <c r="G605" t="s">
        <v>91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制服二岐丈晴ICONIC</v>
      </c>
    </row>
    <row r="606" spans="1:20" x14ac:dyDescent="0.3">
      <c r="A606">
        <f>VLOOKUP(Receive[[#This Row],[No用]],SetNo[[No.用]:[vlookup 用]],2,FALSE)</f>
        <v>105</v>
      </c>
      <c r="B606" s="9">
        <f>IF(ROW()=2,1,IF(A605&lt;&gt;Receive[[#This Row],[No]],1,B605+1))</f>
        <v>1</v>
      </c>
      <c r="C606" t="s">
        <v>108</v>
      </c>
      <c r="D606" t="s">
        <v>99</v>
      </c>
      <c r="E606" t="s">
        <v>73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ユニフォーム沼尻凛太郎ICONIC</v>
      </c>
    </row>
    <row r="607" spans="1:20" x14ac:dyDescent="0.3">
      <c r="A607">
        <f>VLOOKUP(Receive[[#This Row],[No用]],SetNo[[No.用]:[vlookup 用]],2,FALSE)</f>
        <v>105</v>
      </c>
      <c r="B607" s="9">
        <f>IF(ROW()=2,1,IF(A606&lt;&gt;Receive[[#This Row],[No]],1,B606+1))</f>
        <v>2</v>
      </c>
      <c r="C607" t="s">
        <v>108</v>
      </c>
      <c r="D607" t="s">
        <v>99</v>
      </c>
      <c r="E607" t="s">
        <v>73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ユニフォーム沼尻凛太郎ICONIC</v>
      </c>
    </row>
    <row r="608" spans="1:20" x14ac:dyDescent="0.3">
      <c r="A608">
        <f>VLOOKUP(Receive[[#This Row],[No用]],SetNo[[No.用]:[vlookup 用]],2,FALSE)</f>
        <v>105</v>
      </c>
      <c r="B608" s="9">
        <f>IF(ROW()=2,1,IF(A607&lt;&gt;Receive[[#This Row],[No]],1,B607+1))</f>
        <v>3</v>
      </c>
      <c r="C608" t="s">
        <v>108</v>
      </c>
      <c r="D608" t="s">
        <v>99</v>
      </c>
      <c r="E608" t="s">
        <v>73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ユニフォーム沼尻凛太郎ICONIC</v>
      </c>
    </row>
    <row r="609" spans="1:20" x14ac:dyDescent="0.3">
      <c r="A609">
        <f>VLOOKUP(Receive[[#This Row],[No用]],SetNo[[No.用]:[vlookup 用]],2,FALSE)</f>
        <v>105</v>
      </c>
      <c r="B609" s="9">
        <f>IF(ROW()=2,1,IF(A608&lt;&gt;Receive[[#This Row],[No]],1,B608+1))</f>
        <v>4</v>
      </c>
      <c r="C609" t="s">
        <v>108</v>
      </c>
      <c r="D609" t="s">
        <v>99</v>
      </c>
      <c r="E609" t="s">
        <v>73</v>
      </c>
      <c r="F609" t="s">
        <v>78</v>
      </c>
      <c r="G609" t="s">
        <v>91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ユニフォーム沼尻凛太郎ICONIC</v>
      </c>
    </row>
    <row r="610" spans="1:20" x14ac:dyDescent="0.3">
      <c r="A610">
        <f>VLOOKUP(Receive[[#This Row],[No用]],SetNo[[No.用]:[vlookup 用]],2,FALSE)</f>
        <v>105</v>
      </c>
      <c r="B610" s="9">
        <f>IF(ROW()=2,1,IF(A609&lt;&gt;Receive[[#This Row],[No]],1,B609+1))</f>
        <v>5</v>
      </c>
      <c r="C610" t="s">
        <v>108</v>
      </c>
      <c r="D610" t="s">
        <v>99</v>
      </c>
      <c r="E610" t="s">
        <v>73</v>
      </c>
      <c r="F610" t="s">
        <v>78</v>
      </c>
      <c r="G610" t="s">
        <v>91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ユニフォーム沼尻凛太郎ICONIC</v>
      </c>
    </row>
    <row r="611" spans="1:20" x14ac:dyDescent="0.3">
      <c r="A611">
        <f>VLOOKUP(Receive[[#This Row],[No用]],SetNo[[No.用]:[vlookup 用]],2,FALSE)</f>
        <v>106</v>
      </c>
      <c r="B611" s="9">
        <f>IF(ROW()=2,1,IF(A610&lt;&gt;Receive[[#This Row],[No]],1,B610+1))</f>
        <v>1</v>
      </c>
      <c r="C611" t="s">
        <v>108</v>
      </c>
      <c r="D611" t="s">
        <v>94</v>
      </c>
      <c r="E611" t="s">
        <v>90</v>
      </c>
      <c r="F611" t="s">
        <v>82</v>
      </c>
      <c r="G611" t="s">
        <v>91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ユニフォーム飯坂信義ICONIC</v>
      </c>
    </row>
    <row r="612" spans="1:20" x14ac:dyDescent="0.3">
      <c r="A612">
        <f>VLOOKUP(Receive[[#This Row],[No用]],SetNo[[No.用]:[vlookup 用]],2,FALSE)</f>
        <v>106</v>
      </c>
      <c r="B612" s="9">
        <f>IF(ROW()=2,1,IF(A611&lt;&gt;Receive[[#This Row],[No]],1,B611+1))</f>
        <v>2</v>
      </c>
      <c r="C612" t="s">
        <v>108</v>
      </c>
      <c r="D612" t="s">
        <v>94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ユニフォーム飯坂信義ICONIC</v>
      </c>
    </row>
    <row r="613" spans="1:20" x14ac:dyDescent="0.3">
      <c r="A613">
        <f>VLOOKUP(Receive[[#This Row],[No用]],SetNo[[No.用]:[vlookup 用]],2,FALSE)</f>
        <v>106</v>
      </c>
      <c r="B613" s="9">
        <f>IF(ROW()=2,1,IF(A612&lt;&gt;Receive[[#This Row],[No]],1,B612+1))</f>
        <v>3</v>
      </c>
      <c r="C613" t="s">
        <v>108</v>
      </c>
      <c r="D613" t="s">
        <v>94</v>
      </c>
      <c r="E613" t="s">
        <v>90</v>
      </c>
      <c r="F613" t="s">
        <v>82</v>
      </c>
      <c r="G613" t="s">
        <v>91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ユニフォーム飯坂信義ICONIC</v>
      </c>
    </row>
    <row r="614" spans="1:20" x14ac:dyDescent="0.3">
      <c r="A614">
        <f>VLOOKUP(Receive[[#This Row],[No用]],SetNo[[No.用]:[vlookup 用]],2,FALSE)</f>
        <v>106</v>
      </c>
      <c r="B614" s="9">
        <f>IF(ROW()=2,1,IF(A613&lt;&gt;Receive[[#This Row],[No]],1,B613+1))</f>
        <v>4</v>
      </c>
      <c r="C614" t="s">
        <v>108</v>
      </c>
      <c r="D614" t="s">
        <v>94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ユニフォーム飯坂信義ICONIC</v>
      </c>
    </row>
    <row r="615" spans="1:20" x14ac:dyDescent="0.3">
      <c r="A615">
        <f>VLOOKUP(Receive[[#This Row],[No用]],SetNo[[No.用]:[vlookup 用]],2,FALSE)</f>
        <v>106</v>
      </c>
      <c r="B615" s="9">
        <f>IF(ROW()=2,1,IF(A614&lt;&gt;Receive[[#This Row],[No]],1,B614+1))</f>
        <v>5</v>
      </c>
      <c r="C615" t="s">
        <v>108</v>
      </c>
      <c r="D615" t="s">
        <v>94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14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ユニフォーム飯坂信義ICONIC</v>
      </c>
    </row>
    <row r="616" spans="1:20" x14ac:dyDescent="0.3">
      <c r="A616">
        <f>VLOOKUP(Receive[[#This Row],[No用]],SetNo[[No.用]:[vlookup 用]],2,FALSE)</f>
        <v>107</v>
      </c>
      <c r="B616" s="9">
        <f>IF(ROW()=2,1,IF(A615&lt;&gt;Receive[[#This Row],[No]],1,B615+1))</f>
        <v>1</v>
      </c>
      <c r="C616" t="s">
        <v>108</v>
      </c>
      <c r="D616" t="s">
        <v>95</v>
      </c>
      <c r="E616" t="s">
        <v>90</v>
      </c>
      <c r="F616" t="s">
        <v>78</v>
      </c>
      <c r="G616" t="s">
        <v>91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ユニフォーム東山勝道ICONIC</v>
      </c>
    </row>
    <row r="617" spans="1:20" x14ac:dyDescent="0.3">
      <c r="A617">
        <f>VLOOKUP(Receive[[#This Row],[No用]],SetNo[[No.用]:[vlookup 用]],2,FALSE)</f>
        <v>107</v>
      </c>
      <c r="B617" s="9">
        <f>IF(ROW()=2,1,IF(A616&lt;&gt;Receive[[#This Row],[No]],1,B616+1))</f>
        <v>2</v>
      </c>
      <c r="C617" t="s">
        <v>108</v>
      </c>
      <c r="D617" t="s">
        <v>95</v>
      </c>
      <c r="E617" t="s">
        <v>90</v>
      </c>
      <c r="F617" t="s">
        <v>78</v>
      </c>
      <c r="G617" t="s">
        <v>91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ユニフォーム東山勝道ICONIC</v>
      </c>
    </row>
    <row r="618" spans="1:20" x14ac:dyDescent="0.3">
      <c r="A618">
        <f>VLOOKUP(Receive[[#This Row],[No用]],SetNo[[No.用]:[vlookup 用]],2,FALSE)</f>
        <v>107</v>
      </c>
      <c r="B618" s="9">
        <f>IF(ROW()=2,1,IF(A617&lt;&gt;Receive[[#This Row],[No]],1,B617+1))</f>
        <v>3</v>
      </c>
      <c r="C618" t="s">
        <v>108</v>
      </c>
      <c r="D618" t="s">
        <v>95</v>
      </c>
      <c r="E618" t="s">
        <v>90</v>
      </c>
      <c r="F618" t="s">
        <v>78</v>
      </c>
      <c r="G618" t="s">
        <v>91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ユニフォーム東山勝道ICONIC</v>
      </c>
    </row>
    <row r="619" spans="1:20" x14ac:dyDescent="0.3">
      <c r="A619">
        <f>VLOOKUP(Receive[[#This Row],[No用]],SetNo[[No.用]:[vlookup 用]],2,FALSE)</f>
        <v>107</v>
      </c>
      <c r="B619" s="9">
        <f>IF(ROW()=2,1,IF(A618&lt;&gt;Receive[[#This Row],[No]],1,B618+1))</f>
        <v>4</v>
      </c>
      <c r="C619" t="s">
        <v>108</v>
      </c>
      <c r="D619" t="s">
        <v>95</v>
      </c>
      <c r="E619" t="s">
        <v>90</v>
      </c>
      <c r="F619" t="s">
        <v>78</v>
      </c>
      <c r="G619" t="s">
        <v>91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ユニフォーム東山勝道ICONIC</v>
      </c>
    </row>
    <row r="620" spans="1:20" x14ac:dyDescent="0.3">
      <c r="A620">
        <f>VLOOKUP(Receive[[#This Row],[No用]],SetNo[[No.用]:[vlookup 用]],2,FALSE)</f>
        <v>107</v>
      </c>
      <c r="B620" s="9">
        <f>IF(ROW()=2,1,IF(A619&lt;&gt;Receive[[#This Row],[No]],1,B619+1))</f>
        <v>5</v>
      </c>
      <c r="C620" t="s">
        <v>108</v>
      </c>
      <c r="D620" t="s">
        <v>95</v>
      </c>
      <c r="E620" t="s">
        <v>90</v>
      </c>
      <c r="F620" t="s">
        <v>78</v>
      </c>
      <c r="G620" t="s">
        <v>91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14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ユニフォーム東山勝道ICONIC</v>
      </c>
    </row>
    <row r="621" spans="1:20" x14ac:dyDescent="0.3">
      <c r="A621">
        <f>VLOOKUP(Receive[[#This Row],[No用]],SetNo[[No.用]:[vlookup 用]],2,FALSE)</f>
        <v>108</v>
      </c>
      <c r="B621" s="9">
        <f>IF(ROW()=2,1,IF(A620&lt;&gt;Receive[[#This Row],[No]],1,B620+1))</f>
        <v>1</v>
      </c>
      <c r="C621" t="s">
        <v>108</v>
      </c>
      <c r="D621" t="s">
        <v>96</v>
      </c>
      <c r="E621" t="s">
        <v>90</v>
      </c>
      <c r="F621" t="s">
        <v>80</v>
      </c>
      <c r="G621" t="s">
        <v>91</v>
      </c>
      <c r="H621" t="s">
        <v>71</v>
      </c>
      <c r="I621">
        <v>1</v>
      </c>
      <c r="J621" t="s">
        <v>229</v>
      </c>
      <c r="K621" s="1" t="s">
        <v>119</v>
      </c>
      <c r="L621" s="1" t="s">
        <v>173</v>
      </c>
      <c r="M621">
        <v>36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ユニフォーム土湯新ICONIC</v>
      </c>
    </row>
    <row r="622" spans="1:20" x14ac:dyDescent="0.3">
      <c r="A622">
        <f>VLOOKUP(Receive[[#This Row],[No用]],SetNo[[No.用]:[vlookup 用]],2,FALSE)</f>
        <v>108</v>
      </c>
      <c r="B622" s="9">
        <f>IF(ROW()=2,1,IF(A621&lt;&gt;Receive[[#This Row],[No]],1,B621+1))</f>
        <v>2</v>
      </c>
      <c r="C622" t="s">
        <v>108</v>
      </c>
      <c r="D622" t="s">
        <v>96</v>
      </c>
      <c r="E622" t="s">
        <v>90</v>
      </c>
      <c r="F622" t="s">
        <v>80</v>
      </c>
      <c r="G622" t="s">
        <v>91</v>
      </c>
      <c r="H622" t="s">
        <v>71</v>
      </c>
      <c r="I622">
        <v>1</v>
      </c>
      <c r="J622" t="s">
        <v>229</v>
      </c>
      <c r="K622" s="1" t="s">
        <v>195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ユニフォーム土湯新ICONIC</v>
      </c>
    </row>
    <row r="623" spans="1:20" x14ac:dyDescent="0.3">
      <c r="A623">
        <f>VLOOKUP(Receive[[#This Row],[No用]],SetNo[[No.用]:[vlookup 用]],2,FALSE)</f>
        <v>108</v>
      </c>
      <c r="B623" s="9">
        <f>IF(ROW()=2,1,IF(A622&lt;&gt;Receive[[#This Row],[No]],1,B622+1))</f>
        <v>3</v>
      </c>
      <c r="C623" t="s">
        <v>108</v>
      </c>
      <c r="D623" t="s">
        <v>96</v>
      </c>
      <c r="E623" t="s">
        <v>90</v>
      </c>
      <c r="F623" t="s">
        <v>80</v>
      </c>
      <c r="G623" t="s">
        <v>91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ユニフォーム土湯新ICONIC</v>
      </c>
    </row>
    <row r="624" spans="1:20" x14ac:dyDescent="0.3">
      <c r="A624">
        <f>VLOOKUP(Receive[[#This Row],[No用]],SetNo[[No.用]:[vlookup 用]],2,FALSE)</f>
        <v>108</v>
      </c>
      <c r="B624" s="9">
        <f>IF(ROW()=2,1,IF(A623&lt;&gt;Receive[[#This Row],[No]],1,B623+1))</f>
        <v>4</v>
      </c>
      <c r="C624" t="s">
        <v>108</v>
      </c>
      <c r="D624" t="s">
        <v>96</v>
      </c>
      <c r="E624" t="s">
        <v>90</v>
      </c>
      <c r="F624" t="s">
        <v>80</v>
      </c>
      <c r="G624" t="s">
        <v>91</v>
      </c>
      <c r="H624" t="s">
        <v>71</v>
      </c>
      <c r="I624">
        <v>1</v>
      </c>
      <c r="J624" t="s">
        <v>229</v>
      </c>
      <c r="K624" s="1" t="s">
        <v>231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ユニフォーム土湯新ICONIC</v>
      </c>
    </row>
    <row r="625" spans="1:20" x14ac:dyDescent="0.3">
      <c r="A625">
        <f>VLOOKUP(Receive[[#This Row],[No用]],SetNo[[No.用]:[vlookup 用]],2,FALSE)</f>
        <v>108</v>
      </c>
      <c r="B625" s="9">
        <f>IF(ROW()=2,1,IF(A624&lt;&gt;Receive[[#This Row],[No]],1,B624+1))</f>
        <v>5</v>
      </c>
      <c r="C625" t="s">
        <v>108</v>
      </c>
      <c r="D625" t="s">
        <v>96</v>
      </c>
      <c r="E625" t="s">
        <v>90</v>
      </c>
      <c r="F625" t="s">
        <v>80</v>
      </c>
      <c r="G625" t="s">
        <v>91</v>
      </c>
      <c r="H625" t="s">
        <v>71</v>
      </c>
      <c r="I625">
        <v>1</v>
      </c>
      <c r="J625" t="s">
        <v>229</v>
      </c>
      <c r="K625" s="1" t="s">
        <v>120</v>
      </c>
      <c r="L625" s="1" t="s">
        <v>173</v>
      </c>
      <c r="M625">
        <v>36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ユニフォーム土湯新ICONIC</v>
      </c>
    </row>
    <row r="626" spans="1:20" x14ac:dyDescent="0.3">
      <c r="A626">
        <f>VLOOKUP(Receive[[#This Row],[No用]],SetNo[[No.用]:[vlookup 用]],2,FALSE)</f>
        <v>108</v>
      </c>
      <c r="B626" s="9">
        <f>IF(ROW()=2,1,IF(A625&lt;&gt;Receive[[#This Row],[No]],1,B625+1))</f>
        <v>6</v>
      </c>
      <c r="C626" t="s">
        <v>108</v>
      </c>
      <c r="D626" t="s">
        <v>96</v>
      </c>
      <c r="E626" t="s">
        <v>90</v>
      </c>
      <c r="F626" t="s">
        <v>80</v>
      </c>
      <c r="G626" t="s">
        <v>91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ユニフォーム土湯新ICONIC</v>
      </c>
    </row>
    <row r="627" spans="1:20" x14ac:dyDescent="0.3">
      <c r="A627">
        <f>VLOOKUP(Receive[[#This Row],[No用]],SetNo[[No.用]:[vlookup 用]],2,FALSE)</f>
        <v>108</v>
      </c>
      <c r="B627" s="9">
        <f>IF(ROW()=2,1,IF(A626&lt;&gt;Receive[[#This Row],[No]],1,B626+1))</f>
        <v>7</v>
      </c>
      <c r="C627" t="s">
        <v>108</v>
      </c>
      <c r="D627" t="s">
        <v>96</v>
      </c>
      <c r="E627" t="s">
        <v>90</v>
      </c>
      <c r="F627" t="s">
        <v>80</v>
      </c>
      <c r="G627" t="s">
        <v>91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ユニフォーム土湯新ICONIC</v>
      </c>
    </row>
    <row r="628" spans="1:20" x14ac:dyDescent="0.3">
      <c r="A628">
        <f>VLOOKUP(Receive[[#This Row],[No用]],SetNo[[No.用]:[vlookup 用]],2,FALSE)</f>
        <v>108</v>
      </c>
      <c r="B628" s="9">
        <f>IF(ROW()=2,1,IF(A627&lt;&gt;Receive[[#This Row],[No]],1,B627+1))</f>
        <v>8</v>
      </c>
      <c r="C628" t="s">
        <v>108</v>
      </c>
      <c r="D628" t="s">
        <v>96</v>
      </c>
      <c r="E628" t="s">
        <v>90</v>
      </c>
      <c r="F628" t="s">
        <v>80</v>
      </c>
      <c r="G628" t="s">
        <v>91</v>
      </c>
      <c r="H628" t="s">
        <v>71</v>
      </c>
      <c r="I628">
        <v>1</v>
      </c>
      <c r="J628" t="s">
        <v>229</v>
      </c>
      <c r="K628" s="1" t="s">
        <v>183</v>
      </c>
      <c r="L628" s="1" t="s">
        <v>225</v>
      </c>
      <c r="M628">
        <v>47</v>
      </c>
      <c r="N628">
        <v>0</v>
      </c>
      <c r="O628">
        <v>57</v>
      </c>
      <c r="P628">
        <v>0</v>
      </c>
      <c r="T628" t="str">
        <f>Receive[[#This Row],[服装]]&amp;Receive[[#This Row],[名前]]&amp;Receive[[#This Row],[レアリティ]]</f>
        <v>ユニフォーム土湯新ICONIC</v>
      </c>
    </row>
    <row r="629" spans="1:20" x14ac:dyDescent="0.3">
      <c r="A629">
        <f>VLOOKUP(Receive[[#This Row],[No用]],SetNo[[No.用]:[vlookup 用]],2,FALSE)</f>
        <v>109</v>
      </c>
      <c r="B629" s="9">
        <f>IF(ROW()=2,1,IF(A628&lt;&gt;Receive[[#This Row],[No]],1,B628+1))</f>
        <v>1</v>
      </c>
      <c r="C629" t="s">
        <v>206</v>
      </c>
      <c r="D629" t="s">
        <v>571</v>
      </c>
      <c r="E629" t="s">
        <v>28</v>
      </c>
      <c r="F629" t="s">
        <v>25</v>
      </c>
      <c r="G629" t="s">
        <v>156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ユニフォーム中島猛ICONIC</v>
      </c>
    </row>
    <row r="630" spans="1:20" x14ac:dyDescent="0.3">
      <c r="A630">
        <f>VLOOKUP(Receive[[#This Row],[No用]],SetNo[[No.用]:[vlookup 用]],2,FALSE)</f>
        <v>109</v>
      </c>
      <c r="B630" s="9">
        <f>IF(ROW()=2,1,IF(A629&lt;&gt;Receive[[#This Row],[No]],1,B629+1))</f>
        <v>2</v>
      </c>
      <c r="C630" t="s">
        <v>206</v>
      </c>
      <c r="D630" t="s">
        <v>571</v>
      </c>
      <c r="E630" t="s">
        <v>28</v>
      </c>
      <c r="F630" t="s">
        <v>25</v>
      </c>
      <c r="G630" t="s">
        <v>156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ユニフォーム中島猛ICONIC</v>
      </c>
    </row>
    <row r="631" spans="1:20" x14ac:dyDescent="0.3">
      <c r="A631">
        <f>VLOOKUP(Receive[[#This Row],[No用]],SetNo[[No.用]:[vlookup 用]],2,FALSE)</f>
        <v>109</v>
      </c>
      <c r="B631" s="9">
        <f>IF(ROW()=2,1,IF(A630&lt;&gt;Receive[[#This Row],[No]],1,B630+1))</f>
        <v>3</v>
      </c>
      <c r="C631" t="s">
        <v>206</v>
      </c>
      <c r="D631" t="s">
        <v>571</v>
      </c>
      <c r="E631" t="s">
        <v>28</v>
      </c>
      <c r="F631" t="s">
        <v>25</v>
      </c>
      <c r="G631" t="s">
        <v>156</v>
      </c>
      <c r="H631" t="s">
        <v>71</v>
      </c>
      <c r="I631">
        <v>1</v>
      </c>
      <c r="J631" t="s">
        <v>229</v>
      </c>
      <c r="K631" s="1" t="s">
        <v>231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ユニフォーム中島猛ICONIC</v>
      </c>
    </row>
    <row r="632" spans="1:20" x14ac:dyDescent="0.3">
      <c r="A632">
        <f>VLOOKUP(Receive[[#This Row],[No用]],SetNo[[No.用]:[vlookup 用]],2,FALSE)</f>
        <v>109</v>
      </c>
      <c r="B632" s="9">
        <f>IF(ROW()=2,1,IF(A631&lt;&gt;Receive[[#This Row],[No]],1,B631+1))</f>
        <v>4</v>
      </c>
      <c r="C632" t="s">
        <v>206</v>
      </c>
      <c r="D632" t="s">
        <v>571</v>
      </c>
      <c r="E632" t="s">
        <v>28</v>
      </c>
      <c r="F632" t="s">
        <v>25</v>
      </c>
      <c r="G632" t="s">
        <v>156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ユニフォーム中島猛ICONIC</v>
      </c>
    </row>
    <row r="633" spans="1:20" x14ac:dyDescent="0.3">
      <c r="A633">
        <f>VLOOKUP(Receive[[#This Row],[No用]],SetNo[[No.用]:[vlookup 用]],2,FALSE)</f>
        <v>109</v>
      </c>
      <c r="B633" s="9">
        <f>IF(ROW()=2,1,IF(A632&lt;&gt;Receive[[#This Row],[No]],1,B632+1))</f>
        <v>5</v>
      </c>
      <c r="C633" t="s">
        <v>206</v>
      </c>
      <c r="D633" t="s">
        <v>571</v>
      </c>
      <c r="E633" t="s">
        <v>28</v>
      </c>
      <c r="F633" t="s">
        <v>25</v>
      </c>
      <c r="G633" t="s">
        <v>156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ユニフォーム中島猛ICONIC</v>
      </c>
    </row>
    <row r="634" spans="1:20" x14ac:dyDescent="0.3">
      <c r="A634">
        <f>VLOOKUP(Receive[[#This Row],[No用]],SetNo[[No.用]:[vlookup 用]],2,FALSE)</f>
        <v>109</v>
      </c>
      <c r="B634" s="9">
        <f>IF(ROW()=2,1,IF(A633&lt;&gt;Receive[[#This Row],[No]],1,B633+1))</f>
        <v>6</v>
      </c>
      <c r="C634" t="s">
        <v>206</v>
      </c>
      <c r="D634" t="s">
        <v>571</v>
      </c>
      <c r="E634" t="s">
        <v>28</v>
      </c>
      <c r="F634" t="s">
        <v>25</v>
      </c>
      <c r="G634" t="s">
        <v>156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ユニフォーム中島猛ICONIC</v>
      </c>
    </row>
    <row r="635" spans="1:20" x14ac:dyDescent="0.3">
      <c r="A635">
        <f>VLOOKUP(Receive[[#This Row],[No用]],SetNo[[No.用]:[vlookup 用]],2,FALSE)</f>
        <v>110</v>
      </c>
      <c r="B635" s="9">
        <f>IF(ROW()=2,1,IF(A634&lt;&gt;Receive[[#This Row],[No]],1,B634+1))</f>
        <v>1</v>
      </c>
      <c r="C635" t="s">
        <v>206</v>
      </c>
      <c r="D635" t="s">
        <v>574</v>
      </c>
      <c r="E635" t="s">
        <v>24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25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ユニフォーム白石優希ICONIC</v>
      </c>
    </row>
    <row r="636" spans="1:20" x14ac:dyDescent="0.3">
      <c r="A636">
        <f>VLOOKUP(Receive[[#This Row],[No用]],SetNo[[No.用]:[vlookup 用]],2,FALSE)</f>
        <v>110</v>
      </c>
      <c r="B636" s="9">
        <f>IF(ROW()=2,1,IF(A635&lt;&gt;Receive[[#This Row],[No]],1,B635+1))</f>
        <v>2</v>
      </c>
      <c r="C636" t="s">
        <v>206</v>
      </c>
      <c r="D636" t="s">
        <v>574</v>
      </c>
      <c r="E636" t="s">
        <v>24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ユニフォーム白石優希ICONIC</v>
      </c>
    </row>
    <row r="637" spans="1:20" x14ac:dyDescent="0.3">
      <c r="A637">
        <f>VLOOKUP(Receive[[#This Row],[No用]],SetNo[[No.用]:[vlookup 用]],2,FALSE)</f>
        <v>110</v>
      </c>
      <c r="B637" s="9">
        <f>IF(ROW()=2,1,IF(A636&lt;&gt;Receive[[#This Row],[No]],1,B636+1))</f>
        <v>3</v>
      </c>
      <c r="C637" t="s">
        <v>206</v>
      </c>
      <c r="D637" t="s">
        <v>574</v>
      </c>
      <c r="E637" t="s">
        <v>24</v>
      </c>
      <c r="F637" t="s">
        <v>25</v>
      </c>
      <c r="G637" t="s">
        <v>156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ユニフォーム白石優希ICONIC</v>
      </c>
    </row>
    <row r="638" spans="1:20" x14ac:dyDescent="0.3">
      <c r="A638">
        <f>VLOOKUP(Receive[[#This Row],[No用]],SetNo[[No.用]:[vlookup 用]],2,FALSE)</f>
        <v>110</v>
      </c>
      <c r="B638" s="9">
        <f>IF(ROW()=2,1,IF(A637&lt;&gt;Receive[[#This Row],[No]],1,B637+1))</f>
        <v>4</v>
      </c>
      <c r="C638" t="s">
        <v>206</v>
      </c>
      <c r="D638" t="s">
        <v>574</v>
      </c>
      <c r="E638" t="s">
        <v>24</v>
      </c>
      <c r="F638" t="s">
        <v>25</v>
      </c>
      <c r="G638" t="s">
        <v>156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ユニフォーム白石優希ICONIC</v>
      </c>
    </row>
    <row r="639" spans="1:20" x14ac:dyDescent="0.3">
      <c r="A639">
        <f>VLOOKUP(Receive[[#This Row],[No用]],SetNo[[No.用]:[vlookup 用]],2,FALSE)</f>
        <v>110</v>
      </c>
      <c r="B639" s="9">
        <f>IF(ROW()=2,1,IF(A638&lt;&gt;Receive[[#This Row],[No]],1,B638+1))</f>
        <v>5</v>
      </c>
      <c r="C639" t="s">
        <v>206</v>
      </c>
      <c r="D639" t="s">
        <v>574</v>
      </c>
      <c r="E639" t="s">
        <v>24</v>
      </c>
      <c r="F639" t="s">
        <v>25</v>
      </c>
      <c r="G639" t="s">
        <v>156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12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ユニフォーム白石優希ICONIC</v>
      </c>
    </row>
    <row r="640" spans="1:20" x14ac:dyDescent="0.3">
      <c r="A640">
        <f>VLOOKUP(Receive[[#This Row],[No用]],SetNo[[No.用]:[vlookup 用]],2,FALSE)</f>
        <v>111</v>
      </c>
      <c r="B640" s="9">
        <f>IF(ROW()=2,1,IF(A639&lt;&gt;Receive[[#This Row],[No]],1,B639+1))</f>
        <v>1</v>
      </c>
      <c r="C640" t="s">
        <v>206</v>
      </c>
      <c r="D640" t="s">
        <v>577</v>
      </c>
      <c r="E640" t="s">
        <v>28</v>
      </c>
      <c r="F640" t="s">
        <v>31</v>
      </c>
      <c r="G640" t="s">
        <v>156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ユニフォーム花山一雅ICONIC</v>
      </c>
    </row>
    <row r="641" spans="1:20" x14ac:dyDescent="0.3">
      <c r="A641">
        <f>VLOOKUP(Receive[[#This Row],[No用]],SetNo[[No.用]:[vlookup 用]],2,FALSE)</f>
        <v>111</v>
      </c>
      <c r="B641" s="9">
        <f>IF(ROW()=2,1,IF(A640&lt;&gt;Receive[[#This Row],[No]],1,B640+1))</f>
        <v>2</v>
      </c>
      <c r="C641" t="s">
        <v>206</v>
      </c>
      <c r="D641" t="s">
        <v>577</v>
      </c>
      <c r="E641" t="s">
        <v>28</v>
      </c>
      <c r="F641" t="s">
        <v>31</v>
      </c>
      <c r="G641" t="s">
        <v>156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ユニフォーム花山一雅ICONIC</v>
      </c>
    </row>
    <row r="642" spans="1:20" x14ac:dyDescent="0.3">
      <c r="A642">
        <f>VLOOKUP(Receive[[#This Row],[No用]],SetNo[[No.用]:[vlookup 用]],2,FALSE)</f>
        <v>111</v>
      </c>
      <c r="B642" s="9">
        <f>IF(ROW()=2,1,IF(A641&lt;&gt;Receive[[#This Row],[No]],1,B641+1))</f>
        <v>3</v>
      </c>
      <c r="C642" t="s">
        <v>206</v>
      </c>
      <c r="D642" t="s">
        <v>577</v>
      </c>
      <c r="E642" t="s">
        <v>28</v>
      </c>
      <c r="F642" t="s">
        <v>31</v>
      </c>
      <c r="G642" t="s">
        <v>156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ユニフォーム花山一雅ICONIC</v>
      </c>
    </row>
    <row r="643" spans="1:20" x14ac:dyDescent="0.3">
      <c r="A643">
        <f>VLOOKUP(Receive[[#This Row],[No用]],SetNo[[No.用]:[vlookup 用]],2,FALSE)</f>
        <v>111</v>
      </c>
      <c r="B643" s="9">
        <f>IF(ROW()=2,1,IF(A642&lt;&gt;Receive[[#This Row],[No]],1,B642+1))</f>
        <v>4</v>
      </c>
      <c r="C643" t="s">
        <v>206</v>
      </c>
      <c r="D643" t="s">
        <v>577</v>
      </c>
      <c r="E643" t="s">
        <v>28</v>
      </c>
      <c r="F643" t="s">
        <v>31</v>
      </c>
      <c r="G643" t="s">
        <v>156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ユニフォーム花山一雅ICONIC</v>
      </c>
    </row>
    <row r="644" spans="1:20" x14ac:dyDescent="0.3">
      <c r="A644">
        <f>VLOOKUP(Receive[[#This Row],[No用]],SetNo[[No.用]:[vlookup 用]],2,FALSE)</f>
        <v>111</v>
      </c>
      <c r="B644" s="9">
        <f>IF(ROW()=2,1,IF(A643&lt;&gt;Receive[[#This Row],[No]],1,B643+1))</f>
        <v>5</v>
      </c>
      <c r="C644" t="s">
        <v>206</v>
      </c>
      <c r="D644" t="s">
        <v>577</v>
      </c>
      <c r="E644" t="s">
        <v>28</v>
      </c>
      <c r="F644" t="s">
        <v>31</v>
      </c>
      <c r="G644" t="s">
        <v>156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ユニフォーム花山一雅ICONIC</v>
      </c>
    </row>
    <row r="645" spans="1:20" x14ac:dyDescent="0.3">
      <c r="A645">
        <f>VLOOKUP(Receive[[#This Row],[No用]],SetNo[[No.用]:[vlookup 用]],2,FALSE)</f>
        <v>112</v>
      </c>
      <c r="B645" s="9">
        <f>IF(ROW()=2,1,IF(A644&lt;&gt;Receive[[#This Row],[No]],1,B644+1))</f>
        <v>1</v>
      </c>
      <c r="C645" t="s">
        <v>206</v>
      </c>
      <c r="D645" t="s">
        <v>580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ユニフォーム鳴子哲平ICONIC</v>
      </c>
    </row>
    <row r="646" spans="1:20" x14ac:dyDescent="0.3">
      <c r="A646">
        <f>VLOOKUP(Receive[[#This Row],[No用]],SetNo[[No.用]:[vlookup 用]],2,FALSE)</f>
        <v>112</v>
      </c>
      <c r="B646" s="9">
        <f>IF(ROW()=2,1,IF(A645&lt;&gt;Receive[[#This Row],[No]],1,B645+1))</f>
        <v>2</v>
      </c>
      <c r="C646" t="s">
        <v>206</v>
      </c>
      <c r="D646" t="s">
        <v>580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ユニフォーム鳴子哲平ICONIC</v>
      </c>
    </row>
    <row r="647" spans="1:20" x14ac:dyDescent="0.3">
      <c r="A647">
        <f>VLOOKUP(Receive[[#This Row],[No用]],SetNo[[No.用]:[vlookup 用]],2,FALSE)</f>
        <v>112</v>
      </c>
      <c r="B647" s="9">
        <f>IF(ROW()=2,1,IF(A646&lt;&gt;Receive[[#This Row],[No]],1,B646+1))</f>
        <v>3</v>
      </c>
      <c r="C647" t="s">
        <v>206</v>
      </c>
      <c r="D647" t="s">
        <v>580</v>
      </c>
      <c r="E647" t="s">
        <v>28</v>
      </c>
      <c r="F647" t="s">
        <v>26</v>
      </c>
      <c r="G647" t="s">
        <v>156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ユニフォーム鳴子哲平ICONIC</v>
      </c>
    </row>
    <row r="648" spans="1:20" x14ac:dyDescent="0.3">
      <c r="A648">
        <f>VLOOKUP(Receive[[#This Row],[No用]],SetNo[[No.用]:[vlookup 用]],2,FALSE)</f>
        <v>112</v>
      </c>
      <c r="B648" s="9">
        <f>IF(ROW()=2,1,IF(A647&lt;&gt;Receive[[#This Row],[No]],1,B647+1))</f>
        <v>4</v>
      </c>
      <c r="C648" t="s">
        <v>206</v>
      </c>
      <c r="D648" t="s">
        <v>580</v>
      </c>
      <c r="E648" t="s">
        <v>28</v>
      </c>
      <c r="F648" t="s">
        <v>26</v>
      </c>
      <c r="G648" t="s">
        <v>156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ユニフォーム鳴子哲平ICONIC</v>
      </c>
    </row>
    <row r="649" spans="1:20" x14ac:dyDescent="0.3">
      <c r="A649">
        <f>VLOOKUP(Receive[[#This Row],[No用]],SetNo[[No.用]:[vlookup 用]],2,FALSE)</f>
        <v>112</v>
      </c>
      <c r="B649" s="9">
        <f>IF(ROW()=2,1,IF(A648&lt;&gt;Receive[[#This Row],[No]],1,B648+1))</f>
        <v>5</v>
      </c>
      <c r="C649" t="s">
        <v>206</v>
      </c>
      <c r="D649" t="s">
        <v>580</v>
      </c>
      <c r="E649" t="s">
        <v>28</v>
      </c>
      <c r="F649" t="s">
        <v>26</v>
      </c>
      <c r="G649" t="s">
        <v>156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ユニフォーム鳴子哲平ICONIC</v>
      </c>
    </row>
    <row r="650" spans="1:20" x14ac:dyDescent="0.3">
      <c r="A650">
        <f>VLOOKUP(Receive[[#This Row],[No用]],SetNo[[No.用]:[vlookup 用]],2,FALSE)</f>
        <v>113</v>
      </c>
      <c r="B650" s="9">
        <f>IF(ROW()=2,1,IF(A649&lt;&gt;Receive[[#This Row],[No]],1,B649+1))</f>
        <v>1</v>
      </c>
      <c r="C650" t="s">
        <v>206</v>
      </c>
      <c r="D650" t="s">
        <v>583</v>
      </c>
      <c r="E650" t="s">
        <v>28</v>
      </c>
      <c r="F650" t="s">
        <v>21</v>
      </c>
      <c r="G650" t="s">
        <v>156</v>
      </c>
      <c r="H650" t="s">
        <v>71</v>
      </c>
      <c r="I650">
        <v>1</v>
      </c>
      <c r="J650" t="s">
        <v>229</v>
      </c>
      <c r="K650" s="1" t="s">
        <v>119</v>
      </c>
      <c r="L650" s="1" t="s">
        <v>173</v>
      </c>
      <c r="M650" s="1">
        <v>37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ユニフォーム秋保和光ICONIC</v>
      </c>
    </row>
    <row r="651" spans="1:20" x14ac:dyDescent="0.3">
      <c r="A651">
        <f>VLOOKUP(Receive[[#This Row],[No用]],SetNo[[No.用]:[vlookup 用]],2,FALSE)</f>
        <v>113</v>
      </c>
      <c r="B651" s="9">
        <f>IF(ROW()=2,1,IF(A650&lt;&gt;Receive[[#This Row],[No]],1,B650+1))</f>
        <v>2</v>
      </c>
      <c r="C651" t="s">
        <v>206</v>
      </c>
      <c r="D651" t="s">
        <v>583</v>
      </c>
      <c r="E651" t="s">
        <v>28</v>
      </c>
      <c r="F651" t="s">
        <v>21</v>
      </c>
      <c r="G651" t="s">
        <v>156</v>
      </c>
      <c r="H651" t="s">
        <v>71</v>
      </c>
      <c r="I651">
        <v>1</v>
      </c>
      <c r="J651" t="s">
        <v>229</v>
      </c>
      <c r="K651" s="1" t="s">
        <v>195</v>
      </c>
      <c r="L651" s="1" t="s">
        <v>173</v>
      </c>
      <c r="M651">
        <v>42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ユニフォーム秋保和光ICONIC</v>
      </c>
    </row>
    <row r="652" spans="1:20" x14ac:dyDescent="0.3">
      <c r="A652">
        <f>VLOOKUP(Receive[[#This Row],[No用]],SetNo[[No.用]:[vlookup 用]],2,FALSE)</f>
        <v>113</v>
      </c>
      <c r="B652" s="9">
        <f>IF(ROW()=2,1,IF(A651&lt;&gt;Receive[[#This Row],[No]],1,B651+1))</f>
        <v>3</v>
      </c>
      <c r="C652" t="s">
        <v>206</v>
      </c>
      <c r="D652" t="s">
        <v>583</v>
      </c>
      <c r="E652" t="s">
        <v>28</v>
      </c>
      <c r="F652" t="s">
        <v>21</v>
      </c>
      <c r="G652" t="s">
        <v>156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ユニフォーム秋保和光ICONIC</v>
      </c>
    </row>
    <row r="653" spans="1:20" x14ac:dyDescent="0.3">
      <c r="A653">
        <f>VLOOKUP(Receive[[#This Row],[No用]],SetNo[[No.用]:[vlookup 用]],2,FALSE)</f>
        <v>113</v>
      </c>
      <c r="B653" s="9">
        <f>IF(ROW()=2,1,IF(A652&lt;&gt;Receive[[#This Row],[No]],1,B652+1))</f>
        <v>4</v>
      </c>
      <c r="C653" t="s">
        <v>206</v>
      </c>
      <c r="D653" t="s">
        <v>583</v>
      </c>
      <c r="E653" t="s">
        <v>28</v>
      </c>
      <c r="F653" t="s">
        <v>21</v>
      </c>
      <c r="G653" t="s">
        <v>156</v>
      </c>
      <c r="H653" t="s">
        <v>71</v>
      </c>
      <c r="I653">
        <v>1</v>
      </c>
      <c r="J653" t="s">
        <v>229</v>
      </c>
      <c r="K653" s="1" t="s">
        <v>120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ユニフォーム秋保和光ICONIC</v>
      </c>
    </row>
    <row r="654" spans="1:20" x14ac:dyDescent="0.3">
      <c r="A654">
        <f>VLOOKUP(Receive[[#This Row],[No用]],SetNo[[No.用]:[vlookup 用]],2,FALSE)</f>
        <v>113</v>
      </c>
      <c r="B654" s="9">
        <f>IF(ROW()=2,1,IF(A653&lt;&gt;Receive[[#This Row],[No]],1,B653+1))</f>
        <v>5</v>
      </c>
      <c r="C654" t="s">
        <v>206</v>
      </c>
      <c r="D654" t="s">
        <v>583</v>
      </c>
      <c r="E654" t="s">
        <v>28</v>
      </c>
      <c r="F654" t="s">
        <v>21</v>
      </c>
      <c r="G654" t="s">
        <v>156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ユニフォーム秋保和光ICONIC</v>
      </c>
    </row>
    <row r="655" spans="1:20" x14ac:dyDescent="0.3">
      <c r="A655">
        <f>VLOOKUP(Receive[[#This Row],[No用]],SetNo[[No.用]:[vlookup 用]],2,FALSE)</f>
        <v>113</v>
      </c>
      <c r="B655" s="9">
        <f>IF(ROW()=2,1,IF(A654&lt;&gt;Receive[[#This Row],[No]],1,B654+1))</f>
        <v>6</v>
      </c>
      <c r="C655" t="s">
        <v>206</v>
      </c>
      <c r="D655" t="s">
        <v>583</v>
      </c>
      <c r="E655" t="s">
        <v>28</v>
      </c>
      <c r="F655" t="s">
        <v>21</v>
      </c>
      <c r="G655" t="s">
        <v>156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ユニフォーム秋保和光ICONIC</v>
      </c>
    </row>
    <row r="656" spans="1:20" x14ac:dyDescent="0.3">
      <c r="A656">
        <f>VLOOKUP(Receive[[#This Row],[No用]],SetNo[[No.用]:[vlookup 用]],2,FALSE)</f>
        <v>113</v>
      </c>
      <c r="B656" s="9">
        <f>IF(ROW()=2,1,IF(A655&lt;&gt;Receive[[#This Row],[No]],1,B655+1))</f>
        <v>7</v>
      </c>
      <c r="C656" t="s">
        <v>206</v>
      </c>
      <c r="D656" t="s">
        <v>583</v>
      </c>
      <c r="E656" t="s">
        <v>28</v>
      </c>
      <c r="F656" t="s">
        <v>21</v>
      </c>
      <c r="G656" t="s">
        <v>156</v>
      </c>
      <c r="H656" t="s">
        <v>71</v>
      </c>
      <c r="I656">
        <v>1</v>
      </c>
      <c r="J656" t="s">
        <v>229</v>
      </c>
      <c r="K656" s="1" t="s">
        <v>183</v>
      </c>
      <c r="L656" s="1" t="s">
        <v>225</v>
      </c>
      <c r="M656">
        <v>46</v>
      </c>
      <c r="N656">
        <v>0</v>
      </c>
      <c r="O656">
        <v>56</v>
      </c>
      <c r="P656">
        <v>0</v>
      </c>
      <c r="T656" t="str">
        <f>Receive[[#This Row],[服装]]&amp;Receive[[#This Row],[名前]]&amp;Receive[[#This Row],[レアリティ]]</f>
        <v>ユニフォーム秋保和光ICONIC</v>
      </c>
    </row>
    <row r="657" spans="1:20" x14ac:dyDescent="0.3">
      <c r="A657">
        <f>VLOOKUP(Receive[[#This Row],[No用]],SetNo[[No.用]:[vlookup 用]],2,FALSE)</f>
        <v>114</v>
      </c>
      <c r="B657" s="9">
        <f>IF(ROW()=2,1,IF(A656&lt;&gt;Receive[[#This Row],[No]],1,B656+1))</f>
        <v>1</v>
      </c>
      <c r="C657" t="s">
        <v>206</v>
      </c>
      <c r="D657" t="s">
        <v>586</v>
      </c>
      <c r="E657" t="s">
        <v>28</v>
      </c>
      <c r="F657" t="s">
        <v>26</v>
      </c>
      <c r="G657" t="s">
        <v>156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ユニフォーム松島剛ICONIC</v>
      </c>
    </row>
    <row r="658" spans="1:20" x14ac:dyDescent="0.3">
      <c r="A658">
        <f>VLOOKUP(Receive[[#This Row],[No用]],SetNo[[No.用]:[vlookup 用]],2,FALSE)</f>
        <v>114</v>
      </c>
      <c r="B658" s="9">
        <f>IF(ROW()=2,1,IF(A657&lt;&gt;Receive[[#This Row],[No]],1,B657+1))</f>
        <v>2</v>
      </c>
      <c r="C658" t="s">
        <v>206</v>
      </c>
      <c r="D658" t="s">
        <v>586</v>
      </c>
      <c r="E658" t="s">
        <v>28</v>
      </c>
      <c r="F658" t="s">
        <v>26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25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ユニフォーム松島剛ICONIC</v>
      </c>
    </row>
    <row r="659" spans="1:20" x14ac:dyDescent="0.3">
      <c r="A659">
        <f>VLOOKUP(Receive[[#This Row],[No用]],SetNo[[No.用]:[vlookup 用]],2,FALSE)</f>
        <v>114</v>
      </c>
      <c r="B659" s="9">
        <f>IF(ROW()=2,1,IF(A658&lt;&gt;Receive[[#This Row],[No]],1,B658+1))</f>
        <v>3</v>
      </c>
      <c r="C659" t="s">
        <v>206</v>
      </c>
      <c r="D659" t="s">
        <v>586</v>
      </c>
      <c r="E659" t="s">
        <v>28</v>
      </c>
      <c r="F659" t="s">
        <v>26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ユニフォーム松島剛ICONIC</v>
      </c>
    </row>
    <row r="660" spans="1:20" x14ac:dyDescent="0.3">
      <c r="A660">
        <f>VLOOKUP(Receive[[#This Row],[No用]],SetNo[[No.用]:[vlookup 用]],2,FALSE)</f>
        <v>114</v>
      </c>
      <c r="B660" s="9">
        <f>IF(ROW()=2,1,IF(A659&lt;&gt;Receive[[#This Row],[No]],1,B659+1))</f>
        <v>4</v>
      </c>
      <c r="C660" t="s">
        <v>206</v>
      </c>
      <c r="D660" t="s">
        <v>586</v>
      </c>
      <c r="E660" t="s">
        <v>28</v>
      </c>
      <c r="F660" t="s">
        <v>26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ユニフォーム松島剛ICONIC</v>
      </c>
    </row>
    <row r="661" spans="1:20" x14ac:dyDescent="0.3">
      <c r="A661">
        <f>VLOOKUP(Receive[[#This Row],[No用]],SetNo[[No.用]:[vlookup 用]],2,FALSE)</f>
        <v>114</v>
      </c>
      <c r="B661" s="9">
        <f>IF(ROW()=2,1,IF(A660&lt;&gt;Receive[[#This Row],[No]],1,B660+1))</f>
        <v>5</v>
      </c>
      <c r="C661" t="s">
        <v>206</v>
      </c>
      <c r="D661" t="s">
        <v>586</v>
      </c>
      <c r="E661" t="s">
        <v>28</v>
      </c>
      <c r="F661" t="s">
        <v>26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ユニフォーム松島剛ICONIC</v>
      </c>
    </row>
    <row r="662" spans="1:20" x14ac:dyDescent="0.3">
      <c r="A662">
        <f>VLOOKUP(Receive[[#This Row],[No用]],SetNo[[No.用]:[vlookup 用]],2,FALSE)</f>
        <v>115</v>
      </c>
      <c r="B662" s="9">
        <f>IF(ROW()=2,1,IF(A661&lt;&gt;Receive[[#This Row],[No]],1,B661+1))</f>
        <v>1</v>
      </c>
      <c r="C662" t="s">
        <v>206</v>
      </c>
      <c r="D662" t="s">
        <v>589</v>
      </c>
      <c r="E662" t="s">
        <v>28</v>
      </c>
      <c r="F662" t="s">
        <v>25</v>
      </c>
      <c r="G662" t="s">
        <v>156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ユニフォーム川渡瞬己ICONIC</v>
      </c>
    </row>
    <row r="663" spans="1:20" x14ac:dyDescent="0.3">
      <c r="A663">
        <f>VLOOKUP(Receive[[#This Row],[No用]],SetNo[[No.用]:[vlookup 用]],2,FALSE)</f>
        <v>115</v>
      </c>
      <c r="B663" s="9">
        <f>IF(ROW()=2,1,IF(A662&lt;&gt;Receive[[#This Row],[No]],1,B662+1))</f>
        <v>2</v>
      </c>
      <c r="C663" t="s">
        <v>206</v>
      </c>
      <c r="D663" t="s">
        <v>589</v>
      </c>
      <c r="E663" t="s">
        <v>28</v>
      </c>
      <c r="F663" t="s">
        <v>25</v>
      </c>
      <c r="G663" t="s">
        <v>156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ユニフォーム川渡瞬己ICONIC</v>
      </c>
    </row>
    <row r="664" spans="1:20" x14ac:dyDescent="0.3">
      <c r="A664">
        <f>VLOOKUP(Receive[[#This Row],[No用]],SetNo[[No.用]:[vlookup 用]],2,FALSE)</f>
        <v>115</v>
      </c>
      <c r="B664" s="9">
        <f>IF(ROW()=2,1,IF(A663&lt;&gt;Receive[[#This Row],[No]],1,B663+1))</f>
        <v>3</v>
      </c>
      <c r="C664" t="s">
        <v>206</v>
      </c>
      <c r="D664" t="s">
        <v>589</v>
      </c>
      <c r="E664" t="s">
        <v>28</v>
      </c>
      <c r="F664" t="s">
        <v>25</v>
      </c>
      <c r="G664" t="s">
        <v>156</v>
      </c>
      <c r="H664" t="s">
        <v>71</v>
      </c>
      <c r="I664">
        <v>1</v>
      </c>
      <c r="J664" t="s">
        <v>229</v>
      </c>
      <c r="K664" s="1" t="s">
        <v>231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ユニフォーム川渡瞬己ICONIC</v>
      </c>
    </row>
    <row r="665" spans="1:20" x14ac:dyDescent="0.3">
      <c r="A665">
        <f>VLOOKUP(Receive[[#This Row],[No用]],SetNo[[No.用]:[vlookup 用]],2,FALSE)</f>
        <v>115</v>
      </c>
      <c r="B665" s="9">
        <f>IF(ROW()=2,1,IF(A664&lt;&gt;Receive[[#This Row],[No]],1,B664+1))</f>
        <v>4</v>
      </c>
      <c r="C665" t="s">
        <v>206</v>
      </c>
      <c r="D665" t="s">
        <v>589</v>
      </c>
      <c r="E665" t="s">
        <v>28</v>
      </c>
      <c r="F665" t="s">
        <v>25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ユニフォーム川渡瞬己ICONIC</v>
      </c>
    </row>
    <row r="666" spans="1:20" x14ac:dyDescent="0.3">
      <c r="A666">
        <f>VLOOKUP(Receive[[#This Row],[No用]],SetNo[[No.用]:[vlookup 用]],2,FALSE)</f>
        <v>115</v>
      </c>
      <c r="B666" s="9">
        <f>IF(ROW()=2,1,IF(A665&lt;&gt;Receive[[#This Row],[No]],1,B665+1))</f>
        <v>5</v>
      </c>
      <c r="C666" t="s">
        <v>206</v>
      </c>
      <c r="D666" t="s">
        <v>589</v>
      </c>
      <c r="E666" t="s">
        <v>28</v>
      </c>
      <c r="F666" t="s">
        <v>25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ユニフォーム川渡瞬己ICONIC</v>
      </c>
    </row>
    <row r="667" spans="1:20" x14ac:dyDescent="0.3">
      <c r="A667">
        <f>VLOOKUP(Receive[[#This Row],[No用]],SetNo[[No.用]:[vlookup 用]],2,FALSE)</f>
        <v>115</v>
      </c>
      <c r="B667" s="9">
        <f>IF(ROW()=2,1,IF(A666&lt;&gt;Receive[[#This Row],[No]],1,B666+1))</f>
        <v>6</v>
      </c>
      <c r="C667" t="s">
        <v>206</v>
      </c>
      <c r="D667" t="s">
        <v>589</v>
      </c>
      <c r="E667" t="s">
        <v>28</v>
      </c>
      <c r="F667" t="s">
        <v>25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14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ユニフォーム川渡瞬己ICONIC</v>
      </c>
    </row>
    <row r="668" spans="1:20" x14ac:dyDescent="0.3">
      <c r="A668">
        <f>VLOOKUP(Receive[[#This Row],[No用]],SetNo[[No.用]:[vlookup 用]],2,FALSE)</f>
        <v>116</v>
      </c>
      <c r="B668" s="9">
        <f>IF(ROW()=2,1,IF(A667&lt;&gt;Receive[[#This Row],[No]],1,B667+1))</f>
        <v>1</v>
      </c>
      <c r="C668" t="s">
        <v>108</v>
      </c>
      <c r="D668" t="s">
        <v>109</v>
      </c>
      <c r="E668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ユニフォーム牛島若利ICONIC</v>
      </c>
    </row>
    <row r="669" spans="1:20" x14ac:dyDescent="0.3">
      <c r="A669">
        <f>VLOOKUP(Receive[[#This Row],[No用]],SetNo[[No.用]:[vlookup 用]],2,FALSE)</f>
        <v>116</v>
      </c>
      <c r="B669" s="9">
        <f>IF(ROW()=2,1,IF(A668&lt;&gt;Receive[[#This Row],[No]],1,B668+1))</f>
        <v>2</v>
      </c>
      <c r="C669" t="s">
        <v>108</v>
      </c>
      <c r="D669" t="s">
        <v>109</v>
      </c>
      <c r="E669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ユニフォーム牛島若利ICONIC</v>
      </c>
    </row>
    <row r="670" spans="1:20" x14ac:dyDescent="0.3">
      <c r="A670">
        <f>VLOOKUP(Receive[[#This Row],[No用]],SetNo[[No.用]:[vlookup 用]],2,FALSE)</f>
        <v>116</v>
      </c>
      <c r="B670" s="9">
        <f>IF(ROW()=2,1,IF(A669&lt;&gt;Receive[[#This Row],[No]],1,B669+1))</f>
        <v>3</v>
      </c>
      <c r="C670" t="s">
        <v>108</v>
      </c>
      <c r="D670" t="s">
        <v>109</v>
      </c>
      <c r="E670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ユニフォーム牛島若利ICONIC</v>
      </c>
    </row>
    <row r="671" spans="1:20" x14ac:dyDescent="0.3">
      <c r="A671">
        <f>VLOOKUP(Receive[[#This Row],[No用]],SetNo[[No.用]:[vlookup 用]],2,FALSE)</f>
        <v>116</v>
      </c>
      <c r="B671" s="9">
        <f>IF(ROW()=2,1,IF(A670&lt;&gt;Receive[[#This Row],[No]],1,B670+1))</f>
        <v>4</v>
      </c>
      <c r="C671" t="s">
        <v>108</v>
      </c>
      <c r="D671" t="s">
        <v>109</v>
      </c>
      <c r="E67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ユニフォーム牛島若利ICONIC</v>
      </c>
    </row>
    <row r="672" spans="1:20" x14ac:dyDescent="0.3">
      <c r="A672">
        <f>VLOOKUP(Receive[[#This Row],[No用]],SetNo[[No.用]:[vlookup 用]],2,FALSE)</f>
        <v>116</v>
      </c>
      <c r="B672" s="9">
        <f>IF(ROW()=2,1,IF(A671&lt;&gt;Receive[[#This Row],[No]],1,B671+1))</f>
        <v>5</v>
      </c>
      <c r="C672" t="s">
        <v>108</v>
      </c>
      <c r="D672" t="s">
        <v>109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13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ユニフォーム牛島若利ICONIC</v>
      </c>
    </row>
    <row r="673" spans="1:20" x14ac:dyDescent="0.3">
      <c r="A673">
        <f>VLOOKUP(Receive[[#This Row],[No用]],SetNo[[No.用]:[vlookup 用]],2,FALSE)</f>
        <v>117</v>
      </c>
      <c r="B673" s="9">
        <f>IF(ROW()=2,1,IF(A672&lt;&gt;Receive[[#This Row],[No]],1,B672+1))</f>
        <v>1</v>
      </c>
      <c r="C673" t="s">
        <v>116</v>
      </c>
      <c r="D673" t="s">
        <v>109</v>
      </c>
      <c r="E673" t="s">
        <v>90</v>
      </c>
      <c r="F673" t="s">
        <v>78</v>
      </c>
      <c r="G673" t="s">
        <v>118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水着牛島若利ICONIC</v>
      </c>
    </row>
    <row r="674" spans="1:20" x14ac:dyDescent="0.3">
      <c r="A674">
        <f>VLOOKUP(Receive[[#This Row],[No用]],SetNo[[No.用]:[vlookup 用]],2,FALSE)</f>
        <v>117</v>
      </c>
      <c r="B674" s="9">
        <f>IF(ROW()=2,1,IF(A673&lt;&gt;Receive[[#This Row],[No]],1,B673+1))</f>
        <v>2</v>
      </c>
      <c r="C674" t="s">
        <v>116</v>
      </c>
      <c r="D674" t="s">
        <v>109</v>
      </c>
      <c r="E674" t="s">
        <v>90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水着牛島若利ICONIC</v>
      </c>
    </row>
    <row r="675" spans="1:20" x14ac:dyDescent="0.3">
      <c r="A675">
        <f>VLOOKUP(Receive[[#This Row],[No用]],SetNo[[No.用]:[vlookup 用]],2,FALSE)</f>
        <v>117</v>
      </c>
      <c r="B675" s="9">
        <f>IF(ROW()=2,1,IF(A674&lt;&gt;Receive[[#This Row],[No]],1,B674+1))</f>
        <v>3</v>
      </c>
      <c r="C675" t="s">
        <v>116</v>
      </c>
      <c r="D675" t="s">
        <v>109</v>
      </c>
      <c r="E675" t="s">
        <v>90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水着牛島若利ICONIC</v>
      </c>
    </row>
    <row r="676" spans="1:20" x14ac:dyDescent="0.3">
      <c r="A676">
        <f>VLOOKUP(Receive[[#This Row],[No用]],SetNo[[No.用]:[vlookup 用]],2,FALSE)</f>
        <v>117</v>
      </c>
      <c r="B676" s="9">
        <f>IF(ROW()=2,1,IF(A675&lt;&gt;Receive[[#This Row],[No]],1,B675+1))</f>
        <v>4</v>
      </c>
      <c r="C676" t="s">
        <v>116</v>
      </c>
      <c r="D676" t="s">
        <v>109</v>
      </c>
      <c r="E676" t="s">
        <v>90</v>
      </c>
      <c r="F676" t="s">
        <v>78</v>
      </c>
      <c r="G676" t="s">
        <v>118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水着牛島若利ICONIC</v>
      </c>
    </row>
    <row r="677" spans="1:20" x14ac:dyDescent="0.3">
      <c r="A677">
        <f>VLOOKUP(Receive[[#This Row],[No用]],SetNo[[No.用]:[vlookup 用]],2,FALSE)</f>
        <v>117</v>
      </c>
      <c r="B677" s="9">
        <f>IF(ROW()=2,1,IF(A676&lt;&gt;Receive[[#This Row],[No]],1,B676+1))</f>
        <v>5</v>
      </c>
      <c r="C677" t="s">
        <v>116</v>
      </c>
      <c r="D677" t="s">
        <v>109</v>
      </c>
      <c r="E677" t="s">
        <v>90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水着牛島若利ICONIC</v>
      </c>
    </row>
    <row r="678" spans="1:20" x14ac:dyDescent="0.3">
      <c r="A678">
        <f>VLOOKUP(Receive[[#This Row],[No用]],SetNo[[No.用]:[vlookup 用]],2,FALSE)</f>
        <v>118</v>
      </c>
      <c r="B678" s="9">
        <f>IF(ROW()=2,1,IF(A677&lt;&gt;Receive[[#This Row],[No]],1,B677+1))</f>
        <v>1</v>
      </c>
      <c r="C678" s="1" t="s">
        <v>939</v>
      </c>
      <c r="D678" t="s">
        <v>109</v>
      </c>
      <c r="E678" s="1" t="s">
        <v>77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新年牛島若利ICONIC</v>
      </c>
    </row>
    <row r="679" spans="1:20" x14ac:dyDescent="0.3">
      <c r="A679">
        <f>VLOOKUP(Receive[[#This Row],[No用]],SetNo[[No.用]:[vlookup 用]],2,FALSE)</f>
        <v>118</v>
      </c>
      <c r="B679" s="9">
        <f>IF(ROW()=2,1,IF(A678&lt;&gt;Receive[[#This Row],[No]],1,B678+1))</f>
        <v>2</v>
      </c>
      <c r="C679" s="1" t="s">
        <v>939</v>
      </c>
      <c r="D679" t="s">
        <v>109</v>
      </c>
      <c r="E679" s="1" t="s">
        <v>77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新年牛島若利ICONIC</v>
      </c>
    </row>
    <row r="680" spans="1:20" x14ac:dyDescent="0.3">
      <c r="A680">
        <f>VLOOKUP(Receive[[#This Row],[No用]],SetNo[[No.用]:[vlookup 用]],2,FALSE)</f>
        <v>118</v>
      </c>
      <c r="B680" s="9">
        <f>IF(ROW()=2,1,IF(A679&lt;&gt;Receive[[#This Row],[No]],1,B679+1))</f>
        <v>3</v>
      </c>
      <c r="C680" s="1" t="s">
        <v>939</v>
      </c>
      <c r="D680" t="s">
        <v>109</v>
      </c>
      <c r="E680" s="1" t="s">
        <v>77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新年牛島若利ICONIC</v>
      </c>
    </row>
    <row r="681" spans="1:20" x14ac:dyDescent="0.3">
      <c r="A681">
        <f>VLOOKUP(Receive[[#This Row],[No用]],SetNo[[No.用]:[vlookup 用]],2,FALSE)</f>
        <v>118</v>
      </c>
      <c r="B681" s="9">
        <f>IF(ROW()=2,1,IF(A680&lt;&gt;Receive[[#This Row],[No]],1,B680+1))</f>
        <v>4</v>
      </c>
      <c r="C681" s="1" t="s">
        <v>939</v>
      </c>
      <c r="D681" t="s">
        <v>109</v>
      </c>
      <c r="E681" s="1" t="s">
        <v>77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新年牛島若利ICONIC</v>
      </c>
    </row>
    <row r="682" spans="1:20" x14ac:dyDescent="0.3">
      <c r="A682">
        <f>VLOOKUP(Receive[[#This Row],[No用]],SetNo[[No.用]:[vlookup 用]],2,FALSE)</f>
        <v>118</v>
      </c>
      <c r="B682" s="9">
        <f>IF(ROW()=2,1,IF(A681&lt;&gt;Receive[[#This Row],[No]],1,B681+1))</f>
        <v>5</v>
      </c>
      <c r="C682" s="1" t="s">
        <v>939</v>
      </c>
      <c r="D682" t="s">
        <v>109</v>
      </c>
      <c r="E682" s="1" t="s">
        <v>77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新年牛島若利ICONIC</v>
      </c>
    </row>
    <row r="683" spans="1:20" x14ac:dyDescent="0.3">
      <c r="A683">
        <f>VLOOKUP(Receive[[#This Row],[No用]],SetNo[[No.用]:[vlookup 用]],2,FALSE)</f>
        <v>119</v>
      </c>
      <c r="B683" s="9">
        <f>IF(ROW()=2,1,IF(A682&lt;&gt;Receive[[#This Row],[No]],1,B682+1))</f>
        <v>1</v>
      </c>
      <c r="C683" t="s">
        <v>108</v>
      </c>
      <c r="D683" t="s">
        <v>110</v>
      </c>
      <c r="E683" t="s">
        <v>73</v>
      </c>
      <c r="F683" t="s">
        <v>82</v>
      </c>
      <c r="G683" t="s">
        <v>118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ユニフォーム天童覚ICONIC</v>
      </c>
    </row>
    <row r="684" spans="1:20" x14ac:dyDescent="0.3">
      <c r="A684">
        <f>VLOOKUP(Receive[[#This Row],[No用]],SetNo[[No.用]:[vlookup 用]],2,FALSE)</f>
        <v>119</v>
      </c>
      <c r="B684" s="9">
        <f>IF(ROW()=2,1,IF(A683&lt;&gt;Receive[[#This Row],[No]],1,B683+1))</f>
        <v>2</v>
      </c>
      <c r="C684" t="s">
        <v>108</v>
      </c>
      <c r="D684" t="s">
        <v>110</v>
      </c>
      <c r="E684" t="s">
        <v>73</v>
      </c>
      <c r="F684" t="s">
        <v>82</v>
      </c>
      <c r="G684" t="s">
        <v>118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ユニフォーム天童覚ICONIC</v>
      </c>
    </row>
    <row r="685" spans="1:20" x14ac:dyDescent="0.3">
      <c r="A685">
        <f>VLOOKUP(Receive[[#This Row],[No用]],SetNo[[No.用]:[vlookup 用]],2,FALSE)</f>
        <v>119</v>
      </c>
      <c r="B685" s="9">
        <f>IF(ROW()=2,1,IF(A684&lt;&gt;Receive[[#This Row],[No]],1,B684+1))</f>
        <v>3</v>
      </c>
      <c r="C685" t="s">
        <v>108</v>
      </c>
      <c r="D685" t="s">
        <v>110</v>
      </c>
      <c r="E685" t="s">
        <v>73</v>
      </c>
      <c r="F685" t="s">
        <v>82</v>
      </c>
      <c r="G685" t="s">
        <v>118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ユニフォーム天童覚ICONIC</v>
      </c>
    </row>
    <row r="686" spans="1:20" x14ac:dyDescent="0.3">
      <c r="A686">
        <f>VLOOKUP(Receive[[#This Row],[No用]],SetNo[[No.用]:[vlookup 用]],2,FALSE)</f>
        <v>119</v>
      </c>
      <c r="B686" s="9">
        <f>IF(ROW()=2,1,IF(A685&lt;&gt;Receive[[#This Row],[No]],1,B685+1))</f>
        <v>4</v>
      </c>
      <c r="C686" t="s">
        <v>108</v>
      </c>
      <c r="D686" t="s">
        <v>110</v>
      </c>
      <c r="E686" t="s">
        <v>73</v>
      </c>
      <c r="F686" t="s">
        <v>82</v>
      </c>
      <c r="G686" t="s">
        <v>118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ユニフォーム天童覚ICONIC</v>
      </c>
    </row>
    <row r="687" spans="1:20" x14ac:dyDescent="0.3">
      <c r="A687">
        <f>VLOOKUP(Receive[[#This Row],[No用]],SetNo[[No.用]:[vlookup 用]],2,FALSE)</f>
        <v>119</v>
      </c>
      <c r="B687" s="9">
        <f>IF(ROW()=2,1,IF(A686&lt;&gt;Receive[[#This Row],[No]],1,B686+1))</f>
        <v>5</v>
      </c>
      <c r="C687" t="s">
        <v>108</v>
      </c>
      <c r="D687" t="s">
        <v>110</v>
      </c>
      <c r="E687" t="s">
        <v>73</v>
      </c>
      <c r="F687" t="s">
        <v>82</v>
      </c>
      <c r="G687" t="s">
        <v>118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12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ユニフォーム天童覚ICONIC</v>
      </c>
    </row>
    <row r="688" spans="1:20" x14ac:dyDescent="0.3">
      <c r="A688">
        <f>VLOOKUP(Receive[[#This Row],[No用]],SetNo[[No.用]:[vlookup 用]],2,FALSE)</f>
        <v>120</v>
      </c>
      <c r="B688" s="9">
        <f>IF(ROW()=2,1,IF(A687&lt;&gt;Receive[[#This Row],[No]],1,B687+1))</f>
        <v>1</v>
      </c>
      <c r="C688" t="s">
        <v>116</v>
      </c>
      <c r="D688" t="s">
        <v>110</v>
      </c>
      <c r="E688" t="s">
        <v>90</v>
      </c>
      <c r="F688" t="s">
        <v>82</v>
      </c>
      <c r="G688" t="s">
        <v>118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水着天童覚ICONIC</v>
      </c>
    </row>
    <row r="689" spans="1:20" x14ac:dyDescent="0.3">
      <c r="A689">
        <f>VLOOKUP(Receive[[#This Row],[No用]],SetNo[[No.用]:[vlookup 用]],2,FALSE)</f>
        <v>120</v>
      </c>
      <c r="B689" s="9">
        <f>IF(ROW()=2,1,IF(A688&lt;&gt;Receive[[#This Row],[No]],1,B688+1))</f>
        <v>2</v>
      </c>
      <c r="C689" t="s">
        <v>116</v>
      </c>
      <c r="D689" t="s">
        <v>110</v>
      </c>
      <c r="E689" t="s">
        <v>90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水着天童覚ICONIC</v>
      </c>
    </row>
    <row r="690" spans="1:20" x14ac:dyDescent="0.3">
      <c r="A690">
        <f>VLOOKUP(Receive[[#This Row],[No用]],SetNo[[No.用]:[vlookup 用]],2,FALSE)</f>
        <v>120</v>
      </c>
      <c r="B690" s="9">
        <f>IF(ROW()=2,1,IF(A689&lt;&gt;Receive[[#This Row],[No]],1,B689+1))</f>
        <v>3</v>
      </c>
      <c r="C690" t="s">
        <v>116</v>
      </c>
      <c r="D690" t="s">
        <v>110</v>
      </c>
      <c r="E690" t="s">
        <v>90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水着天童覚ICONIC</v>
      </c>
    </row>
    <row r="691" spans="1:20" x14ac:dyDescent="0.3">
      <c r="A691">
        <f>VLOOKUP(Receive[[#This Row],[No用]],SetNo[[No.用]:[vlookup 用]],2,FALSE)</f>
        <v>120</v>
      </c>
      <c r="B691" s="9">
        <f>IF(ROW()=2,1,IF(A690&lt;&gt;Receive[[#This Row],[No]],1,B690+1))</f>
        <v>4</v>
      </c>
      <c r="C691" t="s">
        <v>116</v>
      </c>
      <c r="D691" t="s">
        <v>110</v>
      </c>
      <c r="E691" t="s">
        <v>90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水着天童覚ICONIC</v>
      </c>
    </row>
    <row r="692" spans="1:20" x14ac:dyDescent="0.3">
      <c r="A692">
        <f>VLOOKUP(Receive[[#This Row],[No用]],SetNo[[No.用]:[vlookup 用]],2,FALSE)</f>
        <v>120</v>
      </c>
      <c r="B692" s="9">
        <f>IF(ROW()=2,1,IF(A691&lt;&gt;Receive[[#This Row],[No]],1,B691+1))</f>
        <v>5</v>
      </c>
      <c r="C692" t="s">
        <v>116</v>
      </c>
      <c r="D692" t="s">
        <v>110</v>
      </c>
      <c r="E692" t="s">
        <v>90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12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水着天童覚ICONIC</v>
      </c>
    </row>
    <row r="693" spans="1:20" x14ac:dyDescent="0.3">
      <c r="A693">
        <f>VLOOKUP(Receive[[#This Row],[No用]],SetNo[[No.用]:[vlookup 用]],2,FALSE)</f>
        <v>121</v>
      </c>
      <c r="B693" s="9">
        <f>IF(ROW()=2,1,IF(A692&lt;&gt;Receive[[#This Row],[No]],1,B692+1))</f>
        <v>1</v>
      </c>
      <c r="C693" s="1" t="s">
        <v>898</v>
      </c>
      <c r="D693" t="s">
        <v>110</v>
      </c>
      <c r="E693" s="1" t="s">
        <v>77</v>
      </c>
      <c r="F693" t="s">
        <v>82</v>
      </c>
      <c r="G693" t="s">
        <v>118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文化祭天童覚ICONIC</v>
      </c>
    </row>
    <row r="694" spans="1:20" x14ac:dyDescent="0.3">
      <c r="A694">
        <f>VLOOKUP(Receive[[#This Row],[No用]],SetNo[[No.用]:[vlookup 用]],2,FALSE)</f>
        <v>121</v>
      </c>
      <c r="B694" s="9">
        <f>IF(ROW()=2,1,IF(A693&lt;&gt;Receive[[#This Row],[No]],1,B693+1))</f>
        <v>2</v>
      </c>
      <c r="C694" s="1" t="s">
        <v>898</v>
      </c>
      <c r="D694" t="s">
        <v>110</v>
      </c>
      <c r="E694" s="1" t="s">
        <v>77</v>
      </c>
      <c r="F694" t="s">
        <v>82</v>
      </c>
      <c r="G694" t="s">
        <v>118</v>
      </c>
      <c r="H694" t="s">
        <v>71</v>
      </c>
      <c r="I694">
        <v>1</v>
      </c>
      <c r="J694" t="s">
        <v>229</v>
      </c>
      <c r="K694" s="1" t="s">
        <v>163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文化祭天童覚ICONIC</v>
      </c>
    </row>
    <row r="695" spans="1:20" x14ac:dyDescent="0.3">
      <c r="A695">
        <f>VLOOKUP(Receive[[#This Row],[No用]],SetNo[[No.用]:[vlookup 用]],2,FALSE)</f>
        <v>121</v>
      </c>
      <c r="B695" s="9">
        <f>IF(ROW()=2,1,IF(A694&lt;&gt;Receive[[#This Row],[No]],1,B694+1))</f>
        <v>3</v>
      </c>
      <c r="C695" s="1" t="s">
        <v>898</v>
      </c>
      <c r="D695" t="s">
        <v>110</v>
      </c>
      <c r="E695" s="1" t="s">
        <v>77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120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文化祭天童覚ICONIC</v>
      </c>
    </row>
    <row r="696" spans="1:20" x14ac:dyDescent="0.3">
      <c r="A696">
        <f>VLOOKUP(Receive[[#This Row],[No用]],SetNo[[No.用]:[vlookup 用]],2,FALSE)</f>
        <v>121</v>
      </c>
      <c r="B696" s="9">
        <f>IF(ROW()=2,1,IF(A695&lt;&gt;Receive[[#This Row],[No]],1,B695+1))</f>
        <v>4</v>
      </c>
      <c r="C696" s="1" t="s">
        <v>898</v>
      </c>
      <c r="D696" t="s">
        <v>110</v>
      </c>
      <c r="E696" s="1" t="s">
        <v>77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164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文化祭天童覚ICONIC</v>
      </c>
    </row>
    <row r="697" spans="1:20" x14ac:dyDescent="0.3">
      <c r="A697">
        <f>VLOOKUP(Receive[[#This Row],[No用]],SetNo[[No.用]:[vlookup 用]],2,FALSE)</f>
        <v>121</v>
      </c>
      <c r="B697" s="9">
        <f>IF(ROW()=2,1,IF(A696&lt;&gt;Receive[[#This Row],[No]],1,B696+1))</f>
        <v>5</v>
      </c>
      <c r="C697" s="1" t="s">
        <v>898</v>
      </c>
      <c r="D697" t="s">
        <v>110</v>
      </c>
      <c r="E697" s="1" t="s">
        <v>77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165</v>
      </c>
      <c r="L697" s="1" t="s">
        <v>162</v>
      </c>
      <c r="M697">
        <v>12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文化祭天童覚ICONIC</v>
      </c>
    </row>
    <row r="698" spans="1:20" x14ac:dyDescent="0.3">
      <c r="A698">
        <f>VLOOKUP(Receive[[#This Row],[No用]],SetNo[[No.用]:[vlookup 用]],2,FALSE)</f>
        <v>122</v>
      </c>
      <c r="B698" s="9">
        <f>IF(ROW()=2,1,IF(A697&lt;&gt;Receive[[#This Row],[No]],1,B697+1))</f>
        <v>1</v>
      </c>
      <c r="C698" t="s">
        <v>108</v>
      </c>
      <c r="D698" t="s">
        <v>111</v>
      </c>
      <c r="E698" t="s">
        <v>77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ユニフォーム五色工ICONIC</v>
      </c>
    </row>
    <row r="699" spans="1:20" x14ac:dyDescent="0.3">
      <c r="A699">
        <f>VLOOKUP(Receive[[#This Row],[No用]],SetNo[[No.用]:[vlookup 用]],2,FALSE)</f>
        <v>122</v>
      </c>
      <c r="B699" s="9">
        <f>IF(ROW()=2,1,IF(A698&lt;&gt;Receive[[#This Row],[No]],1,B698+1))</f>
        <v>2</v>
      </c>
      <c r="C699" t="s">
        <v>108</v>
      </c>
      <c r="D699" t="s">
        <v>111</v>
      </c>
      <c r="E699" t="s">
        <v>77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ユニフォーム五色工ICONIC</v>
      </c>
    </row>
    <row r="700" spans="1:20" x14ac:dyDescent="0.3">
      <c r="A700">
        <f>VLOOKUP(Receive[[#This Row],[No用]],SetNo[[No.用]:[vlookup 用]],2,FALSE)</f>
        <v>122</v>
      </c>
      <c r="B700" s="9">
        <f>IF(ROW()=2,1,IF(A699&lt;&gt;Receive[[#This Row],[No]],1,B699+1))</f>
        <v>3</v>
      </c>
      <c r="C700" t="s">
        <v>108</v>
      </c>
      <c r="D700" t="s">
        <v>111</v>
      </c>
      <c r="E700" t="s">
        <v>77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ユニフォーム五色工ICONIC</v>
      </c>
    </row>
    <row r="701" spans="1:20" x14ac:dyDescent="0.3">
      <c r="A701">
        <f>VLOOKUP(Receive[[#This Row],[No用]],SetNo[[No.用]:[vlookup 用]],2,FALSE)</f>
        <v>122</v>
      </c>
      <c r="B701" s="9">
        <f>IF(ROW()=2,1,IF(A700&lt;&gt;Receive[[#This Row],[No]],1,B700+1))</f>
        <v>4</v>
      </c>
      <c r="C701" t="s">
        <v>108</v>
      </c>
      <c r="D701" t="s">
        <v>111</v>
      </c>
      <c r="E70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ユニフォーム五色工ICONIC</v>
      </c>
    </row>
    <row r="702" spans="1:20" x14ac:dyDescent="0.3">
      <c r="A702">
        <f>VLOOKUP(Receive[[#This Row],[No用]],SetNo[[No.用]:[vlookup 用]],2,FALSE)</f>
        <v>122</v>
      </c>
      <c r="B702" s="9">
        <f>IF(ROW()=2,1,IF(A701&lt;&gt;Receive[[#This Row],[No]],1,B701+1))</f>
        <v>5</v>
      </c>
      <c r="C702" t="s">
        <v>108</v>
      </c>
      <c r="D702" t="s">
        <v>111</v>
      </c>
      <c r="E702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ユニフォーム五色工ICONIC</v>
      </c>
    </row>
    <row r="703" spans="1:20" x14ac:dyDescent="0.3">
      <c r="A703">
        <f>VLOOKUP(Receive[[#This Row],[No用]],SetNo[[No.用]:[vlookup 用]],2,FALSE)</f>
        <v>123</v>
      </c>
      <c r="B703" s="9">
        <f>IF(ROW()=2,1,IF(A702&lt;&gt;Receive[[#This Row],[No]],1,B702+1))</f>
        <v>1</v>
      </c>
      <c r="C703" s="1" t="s">
        <v>705</v>
      </c>
      <c r="D703" t="s">
        <v>111</v>
      </c>
      <c r="E703" s="1" t="s">
        <v>73</v>
      </c>
      <c r="F703" t="s">
        <v>78</v>
      </c>
      <c r="G703" t="s">
        <v>118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職業体験五色工ICONIC</v>
      </c>
    </row>
    <row r="704" spans="1:20" x14ac:dyDescent="0.3">
      <c r="A704">
        <f>VLOOKUP(Receive[[#This Row],[No用]],SetNo[[No.用]:[vlookup 用]],2,FALSE)</f>
        <v>123</v>
      </c>
      <c r="B704" s="9">
        <f>IF(ROW()=2,1,IF(A703&lt;&gt;Receive[[#This Row],[No]],1,B703+1))</f>
        <v>2</v>
      </c>
      <c r="C704" s="1" t="s">
        <v>705</v>
      </c>
      <c r="D704" t="s">
        <v>111</v>
      </c>
      <c r="E704" s="1" t="s">
        <v>73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職業体験五色工ICONIC</v>
      </c>
    </row>
    <row r="705" spans="1:20" x14ac:dyDescent="0.3">
      <c r="A705">
        <f>VLOOKUP(Receive[[#This Row],[No用]],SetNo[[No.用]:[vlookup 用]],2,FALSE)</f>
        <v>123</v>
      </c>
      <c r="B705" s="9">
        <f>IF(ROW()=2,1,IF(A704&lt;&gt;Receive[[#This Row],[No]],1,B704+1))</f>
        <v>3</v>
      </c>
      <c r="C705" s="1" t="s">
        <v>705</v>
      </c>
      <c r="D705" t="s">
        <v>111</v>
      </c>
      <c r="E705" s="1" t="s">
        <v>73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職業体験五色工ICONIC</v>
      </c>
    </row>
    <row r="706" spans="1:20" x14ac:dyDescent="0.3">
      <c r="A706">
        <f>VLOOKUP(Receive[[#This Row],[No用]],SetNo[[No.用]:[vlookup 用]],2,FALSE)</f>
        <v>123</v>
      </c>
      <c r="B706" s="9">
        <f>IF(ROW()=2,1,IF(A705&lt;&gt;Receive[[#This Row],[No]],1,B705+1))</f>
        <v>4</v>
      </c>
      <c r="C706" s="1" t="s">
        <v>705</v>
      </c>
      <c r="D706" t="s">
        <v>111</v>
      </c>
      <c r="E706" s="1" t="s">
        <v>73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職業体験五色工ICONIC</v>
      </c>
    </row>
    <row r="707" spans="1:20" x14ac:dyDescent="0.3">
      <c r="A707">
        <f>VLOOKUP(Receive[[#This Row],[No用]],SetNo[[No.用]:[vlookup 用]],2,FALSE)</f>
        <v>123</v>
      </c>
      <c r="B707" s="9">
        <f>IF(ROW()=2,1,IF(A706&lt;&gt;Receive[[#This Row],[No]],1,B706+1))</f>
        <v>5</v>
      </c>
      <c r="C707" s="1" t="s">
        <v>705</v>
      </c>
      <c r="D707" t="s">
        <v>111</v>
      </c>
      <c r="E707" s="1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職業体験五色工ICONIC</v>
      </c>
    </row>
    <row r="708" spans="1:20" x14ac:dyDescent="0.3">
      <c r="A708">
        <f>VLOOKUP(Receive[[#This Row],[No用]],SetNo[[No.用]:[vlookup 用]],2,FALSE)</f>
        <v>124</v>
      </c>
      <c r="B708" s="9">
        <f>IF(ROW()=2,1,IF(A707&lt;&gt;Receive[[#This Row],[No]],1,B707+1))</f>
        <v>1</v>
      </c>
      <c r="C708" t="s">
        <v>108</v>
      </c>
      <c r="D708" t="s">
        <v>112</v>
      </c>
      <c r="E708" t="s">
        <v>73</v>
      </c>
      <c r="F708" t="s">
        <v>74</v>
      </c>
      <c r="G708" t="s">
        <v>118</v>
      </c>
      <c r="H708" t="s">
        <v>71</v>
      </c>
      <c r="I708">
        <v>1</v>
      </c>
      <c r="J708" t="s">
        <v>229</v>
      </c>
      <c r="K708" t="s">
        <v>263</v>
      </c>
      <c r="L708" t="s">
        <v>264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ユニフォーム白布賢二郎ICONIC</v>
      </c>
    </row>
    <row r="709" spans="1:20" x14ac:dyDescent="0.3">
      <c r="A709">
        <f>VLOOKUP(Receive[[#This Row],[No用]],SetNo[[No.用]:[vlookup 用]],2,FALSE)</f>
        <v>124</v>
      </c>
      <c r="B709" s="9">
        <f>IF(ROW()=2,1,IF(A708&lt;&gt;Receive[[#This Row],[No]],1,B708+1))</f>
        <v>2</v>
      </c>
      <c r="C709" t="s">
        <v>108</v>
      </c>
      <c r="D709" t="s">
        <v>112</v>
      </c>
      <c r="E709" t="s">
        <v>73</v>
      </c>
      <c r="F709" t="s">
        <v>74</v>
      </c>
      <c r="G709" t="s">
        <v>118</v>
      </c>
      <c r="H709" t="s">
        <v>71</v>
      </c>
      <c r="I709">
        <v>1</v>
      </c>
      <c r="J709" t="s">
        <v>229</v>
      </c>
      <c r="K709" t="s">
        <v>265</v>
      </c>
      <c r="L709" t="s">
        <v>264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ユニフォーム白布賢二郎ICONIC</v>
      </c>
    </row>
    <row r="710" spans="1:20" x14ac:dyDescent="0.3">
      <c r="A710">
        <f>VLOOKUP(Receive[[#This Row],[No用]],SetNo[[No.用]:[vlookup 用]],2,FALSE)</f>
        <v>124</v>
      </c>
      <c r="B710" s="9">
        <f>IF(ROW()=2,1,IF(A709&lt;&gt;Receive[[#This Row],[No]],1,B709+1))</f>
        <v>3</v>
      </c>
      <c r="C710" t="s">
        <v>108</v>
      </c>
      <c r="D710" t="s">
        <v>112</v>
      </c>
      <c r="E710" t="s">
        <v>73</v>
      </c>
      <c r="F710" t="s">
        <v>74</v>
      </c>
      <c r="G710" t="s">
        <v>118</v>
      </c>
      <c r="H710" t="s">
        <v>71</v>
      </c>
      <c r="I710">
        <v>1</v>
      </c>
      <c r="J710" t="s">
        <v>229</v>
      </c>
      <c r="K710" t="s">
        <v>266</v>
      </c>
      <c r="L710" t="s">
        <v>264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ユニフォーム白布賢二郎ICONIC</v>
      </c>
    </row>
    <row r="711" spans="1:20" x14ac:dyDescent="0.3">
      <c r="A711">
        <f>VLOOKUP(Receive[[#This Row],[No用]],SetNo[[No.用]:[vlookup 用]],2,FALSE)</f>
        <v>124</v>
      </c>
      <c r="B711" s="9">
        <f>IF(ROW()=2,1,IF(A710&lt;&gt;Receive[[#This Row],[No]],1,B710+1))</f>
        <v>4</v>
      </c>
      <c r="C711" t="s">
        <v>108</v>
      </c>
      <c r="D711" t="s">
        <v>112</v>
      </c>
      <c r="E711" t="s">
        <v>73</v>
      </c>
      <c r="F711" t="s">
        <v>74</v>
      </c>
      <c r="G711" t="s">
        <v>118</v>
      </c>
      <c r="H711" t="s">
        <v>71</v>
      </c>
      <c r="I711">
        <v>1</v>
      </c>
      <c r="J711" t="s">
        <v>229</v>
      </c>
      <c r="K711" t="s">
        <v>267</v>
      </c>
      <c r="L711" t="s">
        <v>264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ユニフォーム白布賢二郎ICONIC</v>
      </c>
    </row>
    <row r="712" spans="1:20" x14ac:dyDescent="0.3">
      <c r="A712">
        <f>VLOOKUP(Receive[[#This Row],[No用]],SetNo[[No.用]:[vlookup 用]],2,FALSE)</f>
        <v>124</v>
      </c>
      <c r="B712" s="9">
        <f>IF(ROW()=2,1,IF(A711&lt;&gt;Receive[[#This Row],[No]],1,B711+1))</f>
        <v>5</v>
      </c>
      <c r="C712" t="s">
        <v>108</v>
      </c>
      <c r="D712" t="s">
        <v>112</v>
      </c>
      <c r="E712" t="s">
        <v>73</v>
      </c>
      <c r="F712" t="s">
        <v>74</v>
      </c>
      <c r="G712" t="s">
        <v>118</v>
      </c>
      <c r="H712" t="s">
        <v>71</v>
      </c>
      <c r="I712">
        <v>1</v>
      </c>
      <c r="J712" t="s">
        <v>229</v>
      </c>
      <c r="K712" t="s">
        <v>268</v>
      </c>
      <c r="L712" t="s">
        <v>264</v>
      </c>
      <c r="M712">
        <v>14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ユニフォーム白布賢二郎ICONIC</v>
      </c>
    </row>
    <row r="713" spans="1:20" x14ac:dyDescent="0.3">
      <c r="A713">
        <f>VLOOKUP(Receive[[#This Row],[No用]],SetNo[[No.用]:[vlookup 用]],2,FALSE)</f>
        <v>125</v>
      </c>
      <c r="B713" s="9">
        <f>IF(ROW()=2,1,IF(A712&lt;&gt;Receive[[#This Row],[No]],1,B712+1))</f>
        <v>1</v>
      </c>
      <c r="C713" t="s">
        <v>393</v>
      </c>
      <c r="D713" t="s">
        <v>394</v>
      </c>
      <c r="E713" t="s">
        <v>24</v>
      </c>
      <c r="F713" t="s">
        <v>31</v>
      </c>
      <c r="G713" t="s">
        <v>157</v>
      </c>
      <c r="H713" t="s">
        <v>71</v>
      </c>
      <c r="I713">
        <v>1</v>
      </c>
      <c r="J713" t="s">
        <v>229</v>
      </c>
      <c r="K713" t="s">
        <v>263</v>
      </c>
      <c r="L713" t="s">
        <v>264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探偵白布賢二郎ICONIC</v>
      </c>
    </row>
    <row r="714" spans="1:20" x14ac:dyDescent="0.3">
      <c r="A714">
        <f>VLOOKUP(Receive[[#This Row],[No用]],SetNo[[No.用]:[vlookup 用]],2,FALSE)</f>
        <v>125</v>
      </c>
      <c r="B714" s="9">
        <f>IF(ROW()=2,1,IF(A713&lt;&gt;Receive[[#This Row],[No]],1,B713+1))</f>
        <v>2</v>
      </c>
      <c r="C714" t="s">
        <v>393</v>
      </c>
      <c r="D714" t="s">
        <v>394</v>
      </c>
      <c r="E714" t="s">
        <v>24</v>
      </c>
      <c r="F714" t="s">
        <v>31</v>
      </c>
      <c r="G714" t="s">
        <v>157</v>
      </c>
      <c r="H714" t="s">
        <v>71</v>
      </c>
      <c r="I714">
        <v>1</v>
      </c>
      <c r="J714" t="s">
        <v>229</v>
      </c>
      <c r="K714" t="s">
        <v>265</v>
      </c>
      <c r="L714" t="s">
        <v>264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探偵白布賢二郎ICONIC</v>
      </c>
    </row>
    <row r="715" spans="1:20" x14ac:dyDescent="0.3">
      <c r="A715">
        <f>VLOOKUP(Receive[[#This Row],[No用]],SetNo[[No.用]:[vlookup 用]],2,FALSE)</f>
        <v>125</v>
      </c>
      <c r="B715" s="9">
        <f>IF(ROW()=2,1,IF(A714&lt;&gt;Receive[[#This Row],[No]],1,B714+1))</f>
        <v>3</v>
      </c>
      <c r="C715" t="s">
        <v>393</v>
      </c>
      <c r="D715" t="s">
        <v>394</v>
      </c>
      <c r="E715" t="s">
        <v>24</v>
      </c>
      <c r="F715" t="s">
        <v>31</v>
      </c>
      <c r="G715" t="s">
        <v>157</v>
      </c>
      <c r="H715" t="s">
        <v>71</v>
      </c>
      <c r="I715">
        <v>1</v>
      </c>
      <c r="J715" t="s">
        <v>229</v>
      </c>
      <c r="K715" t="s">
        <v>266</v>
      </c>
      <c r="L715" t="s">
        <v>264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探偵白布賢二郎ICONIC</v>
      </c>
    </row>
    <row r="716" spans="1:20" x14ac:dyDescent="0.3">
      <c r="A716">
        <f>VLOOKUP(Receive[[#This Row],[No用]],SetNo[[No.用]:[vlookup 用]],2,FALSE)</f>
        <v>125</v>
      </c>
      <c r="B716" s="9">
        <f>IF(ROW()=2,1,IF(A715&lt;&gt;Receive[[#This Row],[No]],1,B715+1))</f>
        <v>4</v>
      </c>
      <c r="C716" t="s">
        <v>393</v>
      </c>
      <c r="D716" t="s">
        <v>394</v>
      </c>
      <c r="E716" t="s">
        <v>24</v>
      </c>
      <c r="F716" t="s">
        <v>31</v>
      </c>
      <c r="G716" t="s">
        <v>157</v>
      </c>
      <c r="H716" t="s">
        <v>71</v>
      </c>
      <c r="I716">
        <v>1</v>
      </c>
      <c r="J716" t="s">
        <v>16</v>
      </c>
      <c r="K716" t="s">
        <v>267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探偵白布賢二郎ICONIC</v>
      </c>
    </row>
    <row r="717" spans="1:20" x14ac:dyDescent="0.3">
      <c r="A717">
        <f>VLOOKUP(Receive[[#This Row],[No用]],SetNo[[No.用]:[vlookup 用]],2,FALSE)</f>
        <v>125</v>
      </c>
      <c r="B717" s="9">
        <f>IF(ROW()=2,1,IF(A716&lt;&gt;Receive[[#This Row],[No]],1,B716+1))</f>
        <v>5</v>
      </c>
      <c r="C717" t="s">
        <v>393</v>
      </c>
      <c r="D717" t="s">
        <v>394</v>
      </c>
      <c r="E717" t="s">
        <v>24</v>
      </c>
      <c r="F717" t="s">
        <v>31</v>
      </c>
      <c r="G717" t="s">
        <v>157</v>
      </c>
      <c r="H717" t="s">
        <v>71</v>
      </c>
      <c r="I717">
        <v>1</v>
      </c>
      <c r="J717" t="s">
        <v>16</v>
      </c>
      <c r="K717" t="s">
        <v>268</v>
      </c>
      <c r="L717" t="s">
        <v>264</v>
      </c>
      <c r="M717">
        <v>14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探偵白布賢二郎ICONIC</v>
      </c>
    </row>
    <row r="718" spans="1:20" x14ac:dyDescent="0.3">
      <c r="A718">
        <f>VLOOKUP(Receive[[#This Row],[No用]],SetNo[[No.用]:[vlookup 用]],2,FALSE)</f>
        <v>126</v>
      </c>
      <c r="B718" s="9">
        <f>IF(ROW()=2,1,IF(A717&lt;&gt;Receive[[#This Row],[No]],1,B717+1))</f>
        <v>1</v>
      </c>
      <c r="C718" t="s">
        <v>108</v>
      </c>
      <c r="D718" t="s">
        <v>113</v>
      </c>
      <c r="E718" t="s">
        <v>73</v>
      </c>
      <c r="F718" t="s">
        <v>78</v>
      </c>
      <c r="G718" t="s">
        <v>118</v>
      </c>
      <c r="H718" t="s">
        <v>71</v>
      </c>
      <c r="I718">
        <v>1</v>
      </c>
      <c r="J718" t="s">
        <v>16</v>
      </c>
      <c r="K718" s="1" t="s">
        <v>119</v>
      </c>
      <c r="L718" t="s">
        <v>264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ユニフォーム大平獅音ICONIC</v>
      </c>
    </row>
    <row r="719" spans="1:20" x14ac:dyDescent="0.3">
      <c r="A719">
        <f>VLOOKUP(Receive[[#This Row],[No用]],SetNo[[No.用]:[vlookup 用]],2,FALSE)</f>
        <v>126</v>
      </c>
      <c r="B719" s="9">
        <f>IF(ROW()=2,1,IF(A718&lt;&gt;Receive[[#This Row],[No]],1,B718+1))</f>
        <v>2</v>
      </c>
      <c r="C719" t="s">
        <v>108</v>
      </c>
      <c r="D719" t="s">
        <v>113</v>
      </c>
      <c r="E719" t="s">
        <v>73</v>
      </c>
      <c r="F719" t="s">
        <v>78</v>
      </c>
      <c r="G719" t="s">
        <v>118</v>
      </c>
      <c r="H719" t="s">
        <v>71</v>
      </c>
      <c r="I719">
        <v>1</v>
      </c>
      <c r="J719" t="s">
        <v>16</v>
      </c>
      <c r="K719" s="1" t="s">
        <v>163</v>
      </c>
      <c r="L719" t="s">
        <v>264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ユニフォーム大平獅音ICONIC</v>
      </c>
    </row>
    <row r="720" spans="1:20" x14ac:dyDescent="0.3">
      <c r="A720">
        <f>VLOOKUP(Receive[[#This Row],[No用]],SetNo[[No.用]:[vlookup 用]],2,FALSE)</f>
        <v>126</v>
      </c>
      <c r="B720" s="9">
        <f>IF(ROW()=2,1,IF(A719&lt;&gt;Receive[[#This Row],[No]],1,B719+1))</f>
        <v>3</v>
      </c>
      <c r="C720" t="s">
        <v>108</v>
      </c>
      <c r="D720" t="s">
        <v>113</v>
      </c>
      <c r="E720" t="s">
        <v>73</v>
      </c>
      <c r="F720" t="s">
        <v>78</v>
      </c>
      <c r="G720" t="s">
        <v>118</v>
      </c>
      <c r="H720" t="s">
        <v>71</v>
      </c>
      <c r="I720">
        <v>1</v>
      </c>
      <c r="J720" t="s">
        <v>16</v>
      </c>
      <c r="K720" s="1" t="s">
        <v>231</v>
      </c>
      <c r="L720" t="s">
        <v>264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ユニフォーム大平獅音ICONIC</v>
      </c>
    </row>
    <row r="721" spans="1:20" x14ac:dyDescent="0.3">
      <c r="A721">
        <f>VLOOKUP(Receive[[#This Row],[No用]],SetNo[[No.用]:[vlookup 用]],2,FALSE)</f>
        <v>126</v>
      </c>
      <c r="B721" s="9">
        <f>IF(ROW()=2,1,IF(A720&lt;&gt;Receive[[#This Row],[No]],1,B720+1))</f>
        <v>4</v>
      </c>
      <c r="C721" t="s">
        <v>108</v>
      </c>
      <c r="D721" t="s">
        <v>113</v>
      </c>
      <c r="E721" t="s">
        <v>73</v>
      </c>
      <c r="F721" t="s">
        <v>78</v>
      </c>
      <c r="G721" t="s">
        <v>118</v>
      </c>
      <c r="H721" t="s">
        <v>71</v>
      </c>
      <c r="I721">
        <v>1</v>
      </c>
      <c r="J721" t="s">
        <v>229</v>
      </c>
      <c r="K721" s="1" t="s">
        <v>120</v>
      </c>
      <c r="L721" t="s">
        <v>264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ユニフォーム大平獅音ICONIC</v>
      </c>
    </row>
    <row r="722" spans="1:20" x14ac:dyDescent="0.3">
      <c r="A722">
        <f>VLOOKUP(Receive[[#This Row],[No用]],SetNo[[No.用]:[vlookup 用]],2,FALSE)</f>
        <v>126</v>
      </c>
      <c r="B722" s="9">
        <f>IF(ROW()=2,1,IF(A721&lt;&gt;Receive[[#This Row],[No]],1,B721+1))</f>
        <v>5</v>
      </c>
      <c r="C722" t="s">
        <v>108</v>
      </c>
      <c r="D722" t="s">
        <v>113</v>
      </c>
      <c r="E722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164</v>
      </c>
      <c r="L722" t="s">
        <v>264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ユニフォーム大平獅音ICONIC</v>
      </c>
    </row>
    <row r="723" spans="1:20" x14ac:dyDescent="0.3">
      <c r="A723">
        <f>VLOOKUP(Receive[[#This Row],[No用]],SetNo[[No.用]:[vlookup 用]],2,FALSE)</f>
        <v>126</v>
      </c>
      <c r="B723" s="9">
        <f>IF(ROW()=2,1,IF(A722&lt;&gt;Receive[[#This Row],[No]],1,B722+1))</f>
        <v>6</v>
      </c>
      <c r="C723" t="s">
        <v>108</v>
      </c>
      <c r="D723" t="s">
        <v>113</v>
      </c>
      <c r="E723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165</v>
      </c>
      <c r="L723" t="s">
        <v>264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ユニフォーム大平獅音ICONIC</v>
      </c>
    </row>
    <row r="724" spans="1:20" x14ac:dyDescent="0.3">
      <c r="A724">
        <f>VLOOKUP(Receive[[#This Row],[No用]],SetNo[[No.用]:[vlookup 用]],2,FALSE)</f>
        <v>127</v>
      </c>
      <c r="B724" s="9">
        <f>IF(ROW()=2,1,IF(A723&lt;&gt;Receive[[#This Row],[No]],1,B723+1))</f>
        <v>1</v>
      </c>
      <c r="C724" t="s">
        <v>108</v>
      </c>
      <c r="D724" t="s">
        <v>114</v>
      </c>
      <c r="E724" t="s">
        <v>73</v>
      </c>
      <c r="F724" t="s">
        <v>82</v>
      </c>
      <c r="G724" t="s">
        <v>118</v>
      </c>
      <c r="H724" t="s">
        <v>71</v>
      </c>
      <c r="I724">
        <v>1</v>
      </c>
      <c r="J724" t="s">
        <v>229</v>
      </c>
      <c r="K724" s="1" t="s">
        <v>119</v>
      </c>
      <c r="L724" t="s">
        <v>264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ユニフォーム川西太一ICONIC</v>
      </c>
    </row>
    <row r="725" spans="1:20" x14ac:dyDescent="0.3">
      <c r="A725">
        <f>VLOOKUP(Receive[[#This Row],[No用]],SetNo[[No.用]:[vlookup 用]],2,FALSE)</f>
        <v>127</v>
      </c>
      <c r="B725" s="9">
        <f>IF(ROW()=2,1,IF(A724&lt;&gt;Receive[[#This Row],[No]],1,B724+1))</f>
        <v>2</v>
      </c>
      <c r="C725" t="s">
        <v>108</v>
      </c>
      <c r="D725" t="s">
        <v>114</v>
      </c>
      <c r="E725" t="s">
        <v>73</v>
      </c>
      <c r="F725" t="s">
        <v>82</v>
      </c>
      <c r="G725" t="s">
        <v>118</v>
      </c>
      <c r="H725" t="s">
        <v>71</v>
      </c>
      <c r="I725">
        <v>1</v>
      </c>
      <c r="J725" t="s">
        <v>229</v>
      </c>
      <c r="K725" s="1" t="s">
        <v>163</v>
      </c>
      <c r="L725" t="s">
        <v>264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ユニフォーム川西太一ICONIC</v>
      </c>
    </row>
    <row r="726" spans="1:20" x14ac:dyDescent="0.3">
      <c r="A726">
        <f>VLOOKUP(Receive[[#This Row],[No用]],SetNo[[No.用]:[vlookup 用]],2,FALSE)</f>
        <v>127</v>
      </c>
      <c r="B726" s="9">
        <f>IF(ROW()=2,1,IF(A725&lt;&gt;Receive[[#This Row],[No]],1,B725+1))</f>
        <v>3</v>
      </c>
      <c r="C726" t="s">
        <v>108</v>
      </c>
      <c r="D726" t="s">
        <v>114</v>
      </c>
      <c r="E726" t="s">
        <v>73</v>
      </c>
      <c r="F726" t="s">
        <v>82</v>
      </c>
      <c r="G726" t="s">
        <v>118</v>
      </c>
      <c r="H726" t="s">
        <v>71</v>
      </c>
      <c r="I726">
        <v>1</v>
      </c>
      <c r="J726" t="s">
        <v>229</v>
      </c>
      <c r="K726" s="1" t="s">
        <v>120</v>
      </c>
      <c r="L726" t="s">
        <v>264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ユニフォーム川西太一ICONIC</v>
      </c>
    </row>
    <row r="727" spans="1:20" x14ac:dyDescent="0.3">
      <c r="A727">
        <f>VLOOKUP(Receive[[#This Row],[No用]],SetNo[[No.用]:[vlookup 用]],2,FALSE)</f>
        <v>127</v>
      </c>
      <c r="B727" s="9">
        <f>IF(ROW()=2,1,IF(A726&lt;&gt;Receive[[#This Row],[No]],1,B726+1))</f>
        <v>4</v>
      </c>
      <c r="C727" t="s">
        <v>108</v>
      </c>
      <c r="D727" t="s">
        <v>114</v>
      </c>
      <c r="E727" t="s">
        <v>73</v>
      </c>
      <c r="F727" t="s">
        <v>82</v>
      </c>
      <c r="G727" t="s">
        <v>118</v>
      </c>
      <c r="H727" t="s">
        <v>71</v>
      </c>
      <c r="I727">
        <v>1</v>
      </c>
      <c r="J727" t="s">
        <v>229</v>
      </c>
      <c r="K727" s="1" t="s">
        <v>164</v>
      </c>
      <c r="L727" t="s">
        <v>264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ユニフォーム川西太一ICONIC</v>
      </c>
    </row>
    <row r="728" spans="1:20" x14ac:dyDescent="0.3">
      <c r="A728">
        <f>VLOOKUP(Receive[[#This Row],[No用]],SetNo[[No.用]:[vlookup 用]],2,FALSE)</f>
        <v>127</v>
      </c>
      <c r="B728" s="9">
        <f>IF(ROW()=2,1,IF(A727&lt;&gt;Receive[[#This Row],[No]],1,B727+1))</f>
        <v>5</v>
      </c>
      <c r="C728" t="s">
        <v>108</v>
      </c>
      <c r="D728" t="s">
        <v>114</v>
      </c>
      <c r="E728" t="s">
        <v>73</v>
      </c>
      <c r="F728" t="s">
        <v>82</v>
      </c>
      <c r="G728" t="s">
        <v>118</v>
      </c>
      <c r="H728" t="s">
        <v>71</v>
      </c>
      <c r="I728">
        <v>1</v>
      </c>
      <c r="J728" t="s">
        <v>229</v>
      </c>
      <c r="K728" s="1" t="s">
        <v>165</v>
      </c>
      <c r="L728" t="s">
        <v>264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ユニフォーム川西太一ICONIC</v>
      </c>
    </row>
    <row r="729" spans="1:20" x14ac:dyDescent="0.3">
      <c r="A729">
        <f>VLOOKUP(Receive[[#This Row],[No用]],SetNo[[No.用]:[vlookup 用]],2,FALSE)</f>
        <v>128</v>
      </c>
      <c r="B729" s="9">
        <f>IF(ROW()=2,1,IF(A728&lt;&gt;Receive[[#This Row],[No]],1,B728+1))</f>
        <v>1</v>
      </c>
      <c r="C729" t="s">
        <v>108</v>
      </c>
      <c r="D729" s="1" t="s">
        <v>664</v>
      </c>
      <c r="E729" t="s">
        <v>73</v>
      </c>
      <c r="F729" t="s">
        <v>74</v>
      </c>
      <c r="G729" t="s">
        <v>118</v>
      </c>
      <c r="H729" t="s">
        <v>71</v>
      </c>
      <c r="I729">
        <v>1</v>
      </c>
      <c r="J729" t="s">
        <v>229</v>
      </c>
      <c r="K729" s="1" t="s">
        <v>119</v>
      </c>
      <c r="L729" t="s">
        <v>264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ユニフォーム瀬見英太ICONIC</v>
      </c>
    </row>
    <row r="730" spans="1:20" x14ac:dyDescent="0.3">
      <c r="A730">
        <f>VLOOKUP(Receive[[#This Row],[No用]],SetNo[[No.用]:[vlookup 用]],2,FALSE)</f>
        <v>128</v>
      </c>
      <c r="B730" s="9">
        <f>IF(ROW()=2,1,IF(A729&lt;&gt;Receive[[#This Row],[No]],1,B729+1))</f>
        <v>2</v>
      </c>
      <c r="C730" t="s">
        <v>108</v>
      </c>
      <c r="D730" s="1" t="s">
        <v>664</v>
      </c>
      <c r="E730" t="s">
        <v>73</v>
      </c>
      <c r="F730" t="s">
        <v>74</v>
      </c>
      <c r="G730" t="s">
        <v>118</v>
      </c>
      <c r="H730" t="s">
        <v>71</v>
      </c>
      <c r="I730">
        <v>1</v>
      </c>
      <c r="J730" t="s">
        <v>229</v>
      </c>
      <c r="K730" s="1" t="s">
        <v>163</v>
      </c>
      <c r="L730" t="s">
        <v>264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ユニフォーム瀬見英太ICONIC</v>
      </c>
    </row>
    <row r="731" spans="1:20" x14ac:dyDescent="0.3">
      <c r="A731">
        <f>VLOOKUP(Receive[[#This Row],[No用]],SetNo[[No.用]:[vlookup 用]],2,FALSE)</f>
        <v>128</v>
      </c>
      <c r="B731" s="9">
        <f>IF(ROW()=2,1,IF(A730&lt;&gt;Receive[[#This Row],[No]],1,B730+1))</f>
        <v>3</v>
      </c>
      <c r="C731" t="s">
        <v>108</v>
      </c>
      <c r="D731" s="1" t="s">
        <v>664</v>
      </c>
      <c r="E731" t="s">
        <v>73</v>
      </c>
      <c r="F731" t="s">
        <v>74</v>
      </c>
      <c r="G731" t="s">
        <v>118</v>
      </c>
      <c r="H731" t="s">
        <v>71</v>
      </c>
      <c r="I731">
        <v>1</v>
      </c>
      <c r="J731" t="s">
        <v>229</v>
      </c>
      <c r="K731" s="1" t="s">
        <v>120</v>
      </c>
      <c r="L731" t="s">
        <v>264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ユニフォーム瀬見英太ICONIC</v>
      </c>
    </row>
    <row r="732" spans="1:20" x14ac:dyDescent="0.3">
      <c r="A732">
        <f>VLOOKUP(Receive[[#This Row],[No用]],SetNo[[No.用]:[vlookup 用]],2,FALSE)</f>
        <v>128</v>
      </c>
      <c r="B732" s="9">
        <f>IF(ROW()=2,1,IF(A731&lt;&gt;Receive[[#This Row],[No]],1,B731+1))</f>
        <v>4</v>
      </c>
      <c r="C732" t="s">
        <v>108</v>
      </c>
      <c r="D732" s="1" t="s">
        <v>664</v>
      </c>
      <c r="E732" t="s">
        <v>73</v>
      </c>
      <c r="F732" t="s">
        <v>74</v>
      </c>
      <c r="G732" t="s">
        <v>118</v>
      </c>
      <c r="H732" t="s">
        <v>71</v>
      </c>
      <c r="I732">
        <v>1</v>
      </c>
      <c r="J732" t="s">
        <v>229</v>
      </c>
      <c r="K732" s="1" t="s">
        <v>164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ユニフォーム瀬見英太ICONIC</v>
      </c>
    </row>
    <row r="733" spans="1:20" x14ac:dyDescent="0.3">
      <c r="A733">
        <f>VLOOKUP(Receive[[#This Row],[No用]],SetNo[[No.用]:[vlookup 用]],2,FALSE)</f>
        <v>128</v>
      </c>
      <c r="B733" s="9">
        <f>IF(ROW()=2,1,IF(A732&lt;&gt;Receive[[#This Row],[No]],1,B732+1))</f>
        <v>5</v>
      </c>
      <c r="C733" t="s">
        <v>108</v>
      </c>
      <c r="D733" s="1" t="s">
        <v>664</v>
      </c>
      <c r="E733" t="s">
        <v>73</v>
      </c>
      <c r="F733" t="s">
        <v>74</v>
      </c>
      <c r="G733" t="s">
        <v>118</v>
      </c>
      <c r="H733" t="s">
        <v>71</v>
      </c>
      <c r="I733">
        <v>1</v>
      </c>
      <c r="J733" t="s">
        <v>229</v>
      </c>
      <c r="K733" s="1" t="s">
        <v>165</v>
      </c>
      <c r="L733" t="s">
        <v>264</v>
      </c>
      <c r="M733">
        <v>13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ユニフォーム瀬見英太ICONIC</v>
      </c>
    </row>
    <row r="734" spans="1:20" x14ac:dyDescent="0.3">
      <c r="A734">
        <f>VLOOKUP(Receive[[#This Row],[No用]],SetNo[[No.用]:[vlookup 用]],2,FALSE)</f>
        <v>129</v>
      </c>
      <c r="B734" s="9">
        <f>IF(ROW()=2,1,IF(A733&lt;&gt;Receive[[#This Row],[No]],1,B733+1))</f>
        <v>1</v>
      </c>
      <c r="C734" t="s">
        <v>108</v>
      </c>
      <c r="D734" t="s">
        <v>115</v>
      </c>
      <c r="E734" t="s">
        <v>73</v>
      </c>
      <c r="F734" t="s">
        <v>80</v>
      </c>
      <c r="G734" t="s">
        <v>118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ユニフォーム山形隼人ICONIC</v>
      </c>
    </row>
    <row r="735" spans="1:20" x14ac:dyDescent="0.3">
      <c r="A735">
        <f>VLOOKUP(Receive[[#This Row],[No用]],SetNo[[No.用]:[vlookup 用]],2,FALSE)</f>
        <v>129</v>
      </c>
      <c r="B735" s="9">
        <f>IF(ROW()=2,1,IF(A734&lt;&gt;Receive[[#This Row],[No]],1,B734+1))</f>
        <v>2</v>
      </c>
      <c r="C735" t="s">
        <v>108</v>
      </c>
      <c r="D735" t="s">
        <v>115</v>
      </c>
      <c r="E735" t="s">
        <v>73</v>
      </c>
      <c r="F735" t="s">
        <v>80</v>
      </c>
      <c r="G735" t="s">
        <v>118</v>
      </c>
      <c r="H735" t="s">
        <v>71</v>
      </c>
      <c r="I735">
        <v>1</v>
      </c>
      <c r="J735" t="s">
        <v>229</v>
      </c>
      <c r="K735" s="1" t="s">
        <v>195</v>
      </c>
      <c r="L735" s="1" t="s">
        <v>178</v>
      </c>
      <c r="M735">
        <v>39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ユニフォーム山形隼人ICONIC</v>
      </c>
    </row>
    <row r="736" spans="1:20" x14ac:dyDescent="0.3">
      <c r="A736">
        <f>VLOOKUP(Receive[[#This Row],[No用]],SetNo[[No.用]:[vlookup 用]],2,FALSE)</f>
        <v>129</v>
      </c>
      <c r="B736" s="9">
        <f>IF(ROW()=2,1,IF(A735&lt;&gt;Receive[[#This Row],[No]],1,B735+1))</f>
        <v>3</v>
      </c>
      <c r="C736" t="s">
        <v>108</v>
      </c>
      <c r="D736" t="s">
        <v>115</v>
      </c>
      <c r="E736" t="s">
        <v>73</v>
      </c>
      <c r="F736" t="s">
        <v>80</v>
      </c>
      <c r="G736" t="s">
        <v>118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ユニフォーム山形隼人ICONIC</v>
      </c>
    </row>
    <row r="737" spans="1:20" x14ac:dyDescent="0.3">
      <c r="A737">
        <f>VLOOKUP(Receive[[#This Row],[No用]],SetNo[[No.用]:[vlookup 用]],2,FALSE)</f>
        <v>129</v>
      </c>
      <c r="B737" s="9">
        <f>IF(ROW()=2,1,IF(A736&lt;&gt;Receive[[#This Row],[No]],1,B736+1))</f>
        <v>4</v>
      </c>
      <c r="C737" t="s">
        <v>108</v>
      </c>
      <c r="D737" t="s">
        <v>115</v>
      </c>
      <c r="E737" t="s">
        <v>73</v>
      </c>
      <c r="F737" t="s">
        <v>80</v>
      </c>
      <c r="G737" t="s">
        <v>118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ユニフォーム山形隼人ICONIC</v>
      </c>
    </row>
    <row r="738" spans="1:20" x14ac:dyDescent="0.3">
      <c r="A738">
        <f>VLOOKUP(Receive[[#This Row],[No用]],SetNo[[No.用]:[vlookup 用]],2,FALSE)</f>
        <v>129</v>
      </c>
      <c r="B738" s="9">
        <f>IF(ROW()=2,1,IF(A737&lt;&gt;Receive[[#This Row],[No]],1,B737+1))</f>
        <v>5</v>
      </c>
      <c r="C738" t="s">
        <v>108</v>
      </c>
      <c r="D738" t="s">
        <v>115</v>
      </c>
      <c r="E738" t="s">
        <v>73</v>
      </c>
      <c r="F738" t="s">
        <v>80</v>
      </c>
      <c r="G738" t="s">
        <v>118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34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ユニフォーム山形隼人ICONIC</v>
      </c>
    </row>
    <row r="739" spans="1:20" x14ac:dyDescent="0.3">
      <c r="A739">
        <f>VLOOKUP(Receive[[#This Row],[No用]],SetNo[[No.用]:[vlookup 用]],2,FALSE)</f>
        <v>129</v>
      </c>
      <c r="B739" s="9">
        <f>IF(ROW()=2,1,IF(A738&lt;&gt;Receive[[#This Row],[No]],1,B738+1))</f>
        <v>6</v>
      </c>
      <c r="C739" t="s">
        <v>108</v>
      </c>
      <c r="D739" t="s">
        <v>115</v>
      </c>
      <c r="E739" t="s">
        <v>73</v>
      </c>
      <c r="F739" t="s">
        <v>80</v>
      </c>
      <c r="G739" t="s">
        <v>118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ユニフォーム山形隼人ICONIC</v>
      </c>
    </row>
    <row r="740" spans="1:20" x14ac:dyDescent="0.3">
      <c r="A740">
        <f>VLOOKUP(Receive[[#This Row],[No用]],SetNo[[No.用]:[vlookup 用]],2,FALSE)</f>
        <v>129</v>
      </c>
      <c r="B740" s="9">
        <f>IF(ROW()=2,1,IF(A739&lt;&gt;Receive[[#This Row],[No]],1,B739+1))</f>
        <v>7</v>
      </c>
      <c r="C740" t="s">
        <v>108</v>
      </c>
      <c r="D740" t="s">
        <v>115</v>
      </c>
      <c r="E740" t="s">
        <v>73</v>
      </c>
      <c r="F740" t="s">
        <v>80</v>
      </c>
      <c r="G740" t="s">
        <v>118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ユニフォーム山形隼人ICONIC</v>
      </c>
    </row>
    <row r="741" spans="1:20" x14ac:dyDescent="0.3">
      <c r="A741">
        <f>VLOOKUP(Receive[[#This Row],[No用]],SetNo[[No.用]:[vlookup 用]],2,FALSE)</f>
        <v>129</v>
      </c>
      <c r="B741" s="9">
        <f>IF(ROW()=2,1,IF(A740&lt;&gt;Receive[[#This Row],[No]],1,B740+1))</f>
        <v>8</v>
      </c>
      <c r="C741" t="s">
        <v>108</v>
      </c>
      <c r="D741" t="s">
        <v>115</v>
      </c>
      <c r="E741" t="s">
        <v>73</v>
      </c>
      <c r="F741" t="s">
        <v>80</v>
      </c>
      <c r="G741" t="s">
        <v>118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51</v>
      </c>
      <c r="N741">
        <v>0</v>
      </c>
      <c r="O741">
        <v>62</v>
      </c>
      <c r="P741">
        <v>0</v>
      </c>
      <c r="T741" t="str">
        <f>Receive[[#This Row],[服装]]&amp;Receive[[#This Row],[名前]]&amp;Receive[[#This Row],[レアリティ]]</f>
        <v>ユニフォーム山形隼人ICONIC</v>
      </c>
    </row>
    <row r="742" spans="1:20" x14ac:dyDescent="0.3">
      <c r="A742">
        <f>VLOOKUP(Receive[[#This Row],[No用]],SetNo[[No.用]:[vlookup 用]],2,FALSE)</f>
        <v>130</v>
      </c>
      <c r="B742" s="9">
        <f>IF(ROW()=2,1,IF(A741&lt;&gt;Receive[[#This Row],[No]],1,B741+1))</f>
        <v>1</v>
      </c>
      <c r="C742" t="s">
        <v>108</v>
      </c>
      <c r="D742" t="s">
        <v>186</v>
      </c>
      <c r="E742" t="s">
        <v>77</v>
      </c>
      <c r="F742" t="s">
        <v>74</v>
      </c>
      <c r="G742" t="s">
        <v>185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31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ユニフォーム宮侑ICONIC</v>
      </c>
    </row>
    <row r="743" spans="1:20" x14ac:dyDescent="0.3">
      <c r="A743">
        <f>VLOOKUP(Receive[[#This Row],[No用]],SetNo[[No.用]:[vlookup 用]],2,FALSE)</f>
        <v>130</v>
      </c>
      <c r="B743" s="9">
        <f>IF(ROW()=2,1,IF(A742&lt;&gt;Receive[[#This Row],[No]],1,B742+1))</f>
        <v>2</v>
      </c>
      <c r="C743" t="s">
        <v>108</v>
      </c>
      <c r="D743" t="s">
        <v>186</v>
      </c>
      <c r="E743" t="s">
        <v>77</v>
      </c>
      <c r="F743" t="s">
        <v>74</v>
      </c>
      <c r="G743" t="s">
        <v>185</v>
      </c>
      <c r="H743" t="s">
        <v>71</v>
      </c>
      <c r="I743">
        <v>1</v>
      </c>
      <c r="J743" t="s">
        <v>229</v>
      </c>
      <c r="K743" s="1" t="s">
        <v>195</v>
      </c>
      <c r="L743" s="1" t="s">
        <v>178</v>
      </c>
      <c r="M743">
        <v>34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ユニフォーム宮侑ICONIC</v>
      </c>
    </row>
    <row r="744" spans="1:20" x14ac:dyDescent="0.3">
      <c r="A744">
        <f>VLOOKUP(Receive[[#This Row],[No用]],SetNo[[No.用]:[vlookup 用]],2,FALSE)</f>
        <v>130</v>
      </c>
      <c r="B744" s="9">
        <f>IF(ROW()=2,1,IF(A743&lt;&gt;Receive[[#This Row],[No]],1,B743+1))</f>
        <v>3</v>
      </c>
      <c r="C744" t="s">
        <v>108</v>
      </c>
      <c r="D744" t="s">
        <v>186</v>
      </c>
      <c r="E744" t="s">
        <v>77</v>
      </c>
      <c r="F744" t="s">
        <v>74</v>
      </c>
      <c r="G744" t="s">
        <v>185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31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ユニフォーム宮侑ICONIC</v>
      </c>
    </row>
    <row r="745" spans="1:20" x14ac:dyDescent="0.3">
      <c r="A745">
        <f>VLOOKUP(Receive[[#This Row],[No用]],SetNo[[No.用]:[vlookup 用]],2,FALSE)</f>
        <v>130</v>
      </c>
      <c r="B745" s="9">
        <f>IF(ROW()=2,1,IF(A744&lt;&gt;Receive[[#This Row],[No]],1,B744+1))</f>
        <v>4</v>
      </c>
      <c r="C745" t="s">
        <v>108</v>
      </c>
      <c r="D745" t="s">
        <v>186</v>
      </c>
      <c r="E745" t="s">
        <v>77</v>
      </c>
      <c r="F745" t="s">
        <v>74</v>
      </c>
      <c r="G745" t="s">
        <v>185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31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ユニフォーム宮侑ICONIC</v>
      </c>
    </row>
    <row r="746" spans="1:20" x14ac:dyDescent="0.3">
      <c r="A746">
        <f>VLOOKUP(Receive[[#This Row],[No用]],SetNo[[No.用]:[vlookup 用]],2,FALSE)</f>
        <v>130</v>
      </c>
      <c r="B746" s="9">
        <f>IF(ROW()=2,1,IF(A745&lt;&gt;Receive[[#This Row],[No]],1,B745+1))</f>
        <v>5</v>
      </c>
      <c r="C746" t="s">
        <v>108</v>
      </c>
      <c r="D746" t="s">
        <v>186</v>
      </c>
      <c r="E746" t="s">
        <v>77</v>
      </c>
      <c r="F746" t="s">
        <v>74</v>
      </c>
      <c r="G746" t="s">
        <v>185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31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ユニフォーム宮侑ICONIC</v>
      </c>
    </row>
    <row r="747" spans="1:20" x14ac:dyDescent="0.3">
      <c r="A747">
        <f>VLOOKUP(Receive[[#This Row],[No用]],SetNo[[No.用]:[vlookup 用]],2,FALSE)</f>
        <v>130</v>
      </c>
      <c r="B747" s="9">
        <f>IF(ROW()=2,1,IF(A746&lt;&gt;Receive[[#This Row],[No]],1,B746+1))</f>
        <v>6</v>
      </c>
      <c r="C747" t="s">
        <v>108</v>
      </c>
      <c r="D747" t="s">
        <v>186</v>
      </c>
      <c r="E747" t="s">
        <v>77</v>
      </c>
      <c r="F747" t="s">
        <v>74</v>
      </c>
      <c r="G747" t="s">
        <v>185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ユニフォーム宮侑ICONIC</v>
      </c>
    </row>
    <row r="748" spans="1:20" x14ac:dyDescent="0.3">
      <c r="A748">
        <f>VLOOKUP(Receive[[#This Row],[No用]],SetNo[[No.用]:[vlookup 用]],2,FALSE)</f>
        <v>131</v>
      </c>
      <c r="B748" s="9">
        <f>IF(ROW()=2,1,IF(A747&lt;&gt;Receive[[#This Row],[No]],1,B747+1))</f>
        <v>1</v>
      </c>
      <c r="C748" s="1" t="s">
        <v>898</v>
      </c>
      <c r="D748" t="s">
        <v>186</v>
      </c>
      <c r="E748" s="1" t="s">
        <v>73</v>
      </c>
      <c r="F748" t="s">
        <v>74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178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文化祭宮侑ICONIC</v>
      </c>
    </row>
    <row r="749" spans="1:20" x14ac:dyDescent="0.3">
      <c r="A749">
        <f>VLOOKUP(Receive[[#This Row],[No用]],SetNo[[No.用]:[vlookup 用]],2,FALSE)</f>
        <v>131</v>
      </c>
      <c r="B749" s="9">
        <f>IF(ROW()=2,1,IF(A748&lt;&gt;Receive[[#This Row],[No]],1,B748+1))</f>
        <v>2</v>
      </c>
      <c r="C749" s="1" t="s">
        <v>898</v>
      </c>
      <c r="D749" t="s">
        <v>186</v>
      </c>
      <c r="E749" s="1" t="s">
        <v>73</v>
      </c>
      <c r="F749" t="s">
        <v>74</v>
      </c>
      <c r="G749" t="s">
        <v>185</v>
      </c>
      <c r="H749" t="s">
        <v>71</v>
      </c>
      <c r="I749">
        <v>1</v>
      </c>
      <c r="J749" t="s">
        <v>229</v>
      </c>
      <c r="K749" s="1" t="s">
        <v>195</v>
      </c>
      <c r="L749" s="1" t="s">
        <v>178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文化祭宮侑ICONIC</v>
      </c>
    </row>
    <row r="750" spans="1:20" x14ac:dyDescent="0.3">
      <c r="A750">
        <f>VLOOKUP(Receive[[#This Row],[No用]],SetNo[[No.用]:[vlookup 用]],2,FALSE)</f>
        <v>131</v>
      </c>
      <c r="B750" s="9">
        <f>IF(ROW()=2,1,IF(A749&lt;&gt;Receive[[#This Row],[No]],1,B749+1))</f>
        <v>3</v>
      </c>
      <c r="C750" s="1" t="s">
        <v>898</v>
      </c>
      <c r="D750" t="s">
        <v>186</v>
      </c>
      <c r="E750" s="1" t="s">
        <v>73</v>
      </c>
      <c r="F750" t="s">
        <v>74</v>
      </c>
      <c r="G750" t="s">
        <v>185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文化祭宮侑ICONIC</v>
      </c>
    </row>
    <row r="751" spans="1:20" x14ac:dyDescent="0.3">
      <c r="A751">
        <f>VLOOKUP(Receive[[#This Row],[No用]],SetNo[[No.用]:[vlookup 用]],2,FALSE)</f>
        <v>131</v>
      </c>
      <c r="B751" s="9">
        <f>IF(ROW()=2,1,IF(A750&lt;&gt;Receive[[#This Row],[No]],1,B750+1))</f>
        <v>4</v>
      </c>
      <c r="C751" s="1" t="s">
        <v>898</v>
      </c>
      <c r="D751" t="s">
        <v>186</v>
      </c>
      <c r="E751" s="1" t="s">
        <v>73</v>
      </c>
      <c r="F751" t="s">
        <v>74</v>
      </c>
      <c r="G751" t="s">
        <v>185</v>
      </c>
      <c r="H751" t="s">
        <v>71</v>
      </c>
      <c r="I751">
        <v>1</v>
      </c>
      <c r="J751" t="s">
        <v>229</v>
      </c>
      <c r="K751" s="1" t="s">
        <v>231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文化祭宮侑ICONIC</v>
      </c>
    </row>
    <row r="752" spans="1:20" x14ac:dyDescent="0.3">
      <c r="A752">
        <f>VLOOKUP(Receive[[#This Row],[No用]],SetNo[[No.用]:[vlookup 用]],2,FALSE)</f>
        <v>131</v>
      </c>
      <c r="B752" s="9">
        <f>IF(ROW()=2,1,IF(A751&lt;&gt;Receive[[#This Row],[No]],1,B751+1))</f>
        <v>5</v>
      </c>
      <c r="C752" s="1" t="s">
        <v>898</v>
      </c>
      <c r="D752" t="s">
        <v>186</v>
      </c>
      <c r="E752" s="1" t="s">
        <v>73</v>
      </c>
      <c r="F752" t="s">
        <v>74</v>
      </c>
      <c r="G752" t="s">
        <v>185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文化祭宮侑ICONIC</v>
      </c>
    </row>
    <row r="753" spans="1:20" x14ac:dyDescent="0.3">
      <c r="A753">
        <f>VLOOKUP(Receive[[#This Row],[No用]],SetNo[[No.用]:[vlookup 用]],2,FALSE)</f>
        <v>131</v>
      </c>
      <c r="B753" s="9">
        <f>IF(ROW()=2,1,IF(A752&lt;&gt;Receive[[#This Row],[No]],1,B752+1))</f>
        <v>6</v>
      </c>
      <c r="C753" s="1" t="s">
        <v>898</v>
      </c>
      <c r="D753" t="s">
        <v>186</v>
      </c>
      <c r="E753" s="1" t="s">
        <v>73</v>
      </c>
      <c r="F753" t="s">
        <v>74</v>
      </c>
      <c r="G753" t="s">
        <v>185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31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文化祭宮侑ICONIC</v>
      </c>
    </row>
    <row r="754" spans="1:20" x14ac:dyDescent="0.3">
      <c r="A754">
        <f>VLOOKUP(Receive[[#This Row],[No用]],SetNo[[No.用]:[vlookup 用]],2,FALSE)</f>
        <v>131</v>
      </c>
      <c r="B754" s="9">
        <f>IF(ROW()=2,1,IF(A753&lt;&gt;Receive[[#This Row],[No]],1,B753+1))</f>
        <v>7</v>
      </c>
      <c r="C754" s="1" t="s">
        <v>898</v>
      </c>
      <c r="D754" t="s">
        <v>186</v>
      </c>
      <c r="E754" s="1" t="s">
        <v>73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文化祭宮侑ICONIC</v>
      </c>
    </row>
    <row r="755" spans="1:20" x14ac:dyDescent="0.3">
      <c r="A755">
        <f>VLOOKUP(Receive[[#This Row],[No用]],SetNo[[No.用]:[vlookup 用]],2,FALSE)</f>
        <v>132</v>
      </c>
      <c r="B755" s="9">
        <f>IF(ROW()=2,1,IF(A754&lt;&gt;Receive[[#This Row],[No]],1,B754+1))</f>
        <v>1</v>
      </c>
      <c r="C755" t="s">
        <v>108</v>
      </c>
      <c r="D755" t="s">
        <v>187</v>
      </c>
      <c r="E755" t="s">
        <v>90</v>
      </c>
      <c r="F755" t="s">
        <v>78</v>
      </c>
      <c r="G755" t="s">
        <v>185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ユニフォーム宮治ICONIC</v>
      </c>
    </row>
    <row r="756" spans="1:20" x14ac:dyDescent="0.3">
      <c r="A756">
        <f>VLOOKUP(Receive[[#This Row],[No用]],SetNo[[No.用]:[vlookup 用]],2,FALSE)</f>
        <v>132</v>
      </c>
      <c r="B756" s="9">
        <f>IF(ROW()=2,1,IF(A755&lt;&gt;Receive[[#This Row],[No]],1,B755+1))</f>
        <v>2</v>
      </c>
      <c r="C756" t="s">
        <v>108</v>
      </c>
      <c r="D756" t="s">
        <v>187</v>
      </c>
      <c r="E756" t="s">
        <v>90</v>
      </c>
      <c r="F756" t="s">
        <v>78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ユニフォーム宮治ICONIC</v>
      </c>
    </row>
    <row r="757" spans="1:20" x14ac:dyDescent="0.3">
      <c r="A757">
        <f>VLOOKUP(Receive[[#This Row],[No用]],SetNo[[No.用]:[vlookup 用]],2,FALSE)</f>
        <v>132</v>
      </c>
      <c r="B757" s="9">
        <f>IF(ROW()=2,1,IF(A756&lt;&gt;Receive[[#This Row],[No]],1,B756+1))</f>
        <v>3</v>
      </c>
      <c r="C757" t="s">
        <v>108</v>
      </c>
      <c r="D757" t="s">
        <v>187</v>
      </c>
      <c r="E757" t="s">
        <v>90</v>
      </c>
      <c r="F757" t="s">
        <v>78</v>
      </c>
      <c r="G757" t="s">
        <v>185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ユニフォーム宮治ICONIC</v>
      </c>
    </row>
    <row r="758" spans="1:20" x14ac:dyDescent="0.3">
      <c r="A758">
        <f>VLOOKUP(Receive[[#This Row],[No用]],SetNo[[No.用]:[vlookup 用]],2,FALSE)</f>
        <v>132</v>
      </c>
      <c r="B758" s="9">
        <f>IF(ROW()=2,1,IF(A757&lt;&gt;Receive[[#This Row],[No]],1,B757+1))</f>
        <v>4</v>
      </c>
      <c r="C758" t="s">
        <v>108</v>
      </c>
      <c r="D758" t="s">
        <v>187</v>
      </c>
      <c r="E758" t="s">
        <v>90</v>
      </c>
      <c r="F758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ユニフォーム宮治ICONIC</v>
      </c>
    </row>
    <row r="759" spans="1:20" x14ac:dyDescent="0.3">
      <c r="A759">
        <f>VLOOKUP(Receive[[#This Row],[No用]],SetNo[[No.用]:[vlookup 用]],2,FALSE)</f>
        <v>132</v>
      </c>
      <c r="B759" s="9">
        <f>IF(ROW()=2,1,IF(A758&lt;&gt;Receive[[#This Row],[No]],1,B758+1))</f>
        <v>5</v>
      </c>
      <c r="C759" t="s">
        <v>108</v>
      </c>
      <c r="D759" t="s">
        <v>187</v>
      </c>
      <c r="E759" t="s">
        <v>90</v>
      </c>
      <c r="F759" t="s">
        <v>78</v>
      </c>
      <c r="G759" t="s">
        <v>185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ユニフォーム宮治ICONIC</v>
      </c>
    </row>
    <row r="760" spans="1:20" x14ac:dyDescent="0.3">
      <c r="A760">
        <f>VLOOKUP(Receive[[#This Row],[No用]],SetNo[[No.用]:[vlookup 用]],2,FALSE)</f>
        <v>133</v>
      </c>
      <c r="B760" s="9">
        <f>IF(ROW()=2,1,IF(A759&lt;&gt;Receive[[#This Row],[No]],1,B759+1))</f>
        <v>1</v>
      </c>
      <c r="C760" t="s">
        <v>108</v>
      </c>
      <c r="D760" t="s">
        <v>188</v>
      </c>
      <c r="E760" t="s">
        <v>77</v>
      </c>
      <c r="F760" t="s">
        <v>82</v>
      </c>
      <c r="G760" t="s">
        <v>185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ユニフォーム角名倫太郎ICONIC</v>
      </c>
    </row>
    <row r="761" spans="1:20" x14ac:dyDescent="0.3">
      <c r="A761">
        <f>VLOOKUP(Receive[[#This Row],[No用]],SetNo[[No.用]:[vlookup 用]],2,FALSE)</f>
        <v>133</v>
      </c>
      <c r="B761" s="9">
        <f>IF(ROW()=2,1,IF(A760&lt;&gt;Receive[[#This Row],[No]],1,B760+1))</f>
        <v>2</v>
      </c>
      <c r="C761" t="s">
        <v>108</v>
      </c>
      <c r="D761" t="s">
        <v>188</v>
      </c>
      <c r="E761" t="s">
        <v>77</v>
      </c>
      <c r="F761" t="s">
        <v>82</v>
      </c>
      <c r="G761" t="s">
        <v>185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ユニフォーム角名倫太郎ICONIC</v>
      </c>
    </row>
    <row r="762" spans="1:20" x14ac:dyDescent="0.3">
      <c r="A762">
        <f>VLOOKUP(Receive[[#This Row],[No用]],SetNo[[No.用]:[vlookup 用]],2,FALSE)</f>
        <v>133</v>
      </c>
      <c r="B762" s="9">
        <f>IF(ROW()=2,1,IF(A761&lt;&gt;Receive[[#This Row],[No]],1,B761+1))</f>
        <v>3</v>
      </c>
      <c r="C762" t="s">
        <v>108</v>
      </c>
      <c r="D762" t="s">
        <v>188</v>
      </c>
      <c r="E762" t="s">
        <v>77</v>
      </c>
      <c r="F762" t="s">
        <v>82</v>
      </c>
      <c r="G762" t="s">
        <v>185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ユニフォーム角名倫太郎ICONIC</v>
      </c>
    </row>
    <row r="763" spans="1:20" x14ac:dyDescent="0.3">
      <c r="A763">
        <f>VLOOKUP(Receive[[#This Row],[No用]],SetNo[[No.用]:[vlookup 用]],2,FALSE)</f>
        <v>133</v>
      </c>
      <c r="B763" s="9">
        <f>IF(ROW()=2,1,IF(A762&lt;&gt;Receive[[#This Row],[No]],1,B762+1))</f>
        <v>4</v>
      </c>
      <c r="C763" t="s">
        <v>108</v>
      </c>
      <c r="D763" t="s">
        <v>188</v>
      </c>
      <c r="E763" t="s">
        <v>77</v>
      </c>
      <c r="F763" t="s">
        <v>82</v>
      </c>
      <c r="G763" t="s">
        <v>185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ユニフォーム角名倫太郎ICONIC</v>
      </c>
    </row>
    <row r="764" spans="1:20" x14ac:dyDescent="0.3">
      <c r="A764">
        <f>VLOOKUP(Receive[[#This Row],[No用]],SetNo[[No.用]:[vlookup 用]],2,FALSE)</f>
        <v>133</v>
      </c>
      <c r="B764" s="9">
        <f>IF(ROW()=2,1,IF(A763&lt;&gt;Receive[[#This Row],[No]],1,B763+1))</f>
        <v>5</v>
      </c>
      <c r="C764" t="s">
        <v>108</v>
      </c>
      <c r="D764" t="s">
        <v>188</v>
      </c>
      <c r="E764" t="s">
        <v>77</v>
      </c>
      <c r="F764" t="s">
        <v>82</v>
      </c>
      <c r="G764" t="s">
        <v>185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ユニフォーム角名倫太郎ICONIC</v>
      </c>
    </row>
    <row r="765" spans="1:20" x14ac:dyDescent="0.3">
      <c r="A765">
        <f>VLOOKUP(Receive[[#This Row],[No用]],SetNo[[No.用]:[vlookup 用]],2,FALSE)</f>
        <v>134</v>
      </c>
      <c r="B765" s="9">
        <f>IF(ROW()=2,1,IF(A764&lt;&gt;Receive[[#This Row],[No]],1,B764+1))</f>
        <v>1</v>
      </c>
      <c r="C765" t="s">
        <v>108</v>
      </c>
      <c r="D765" t="s">
        <v>189</v>
      </c>
      <c r="E765" t="s">
        <v>77</v>
      </c>
      <c r="F765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119</v>
      </c>
      <c r="L765" s="1" t="s">
        <v>178</v>
      </c>
      <c r="M765">
        <v>35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ユニフォーム北信介ICONIC</v>
      </c>
    </row>
    <row r="766" spans="1:20" x14ac:dyDescent="0.3">
      <c r="A766">
        <f>VLOOKUP(Receive[[#This Row],[No用]],SetNo[[No.用]:[vlookup 用]],2,FALSE)</f>
        <v>134</v>
      </c>
      <c r="B766" s="9">
        <f>IF(ROW()=2,1,IF(A765&lt;&gt;Receive[[#This Row],[No]],1,B765+1))</f>
        <v>2</v>
      </c>
      <c r="C766" t="s">
        <v>108</v>
      </c>
      <c r="D766" t="s">
        <v>189</v>
      </c>
      <c r="E766" t="s">
        <v>77</v>
      </c>
      <c r="F766" t="s">
        <v>78</v>
      </c>
      <c r="G766" t="s">
        <v>185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32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ユニフォーム北信介ICONIC</v>
      </c>
    </row>
    <row r="767" spans="1:20" x14ac:dyDescent="0.3">
      <c r="A767">
        <f>VLOOKUP(Receive[[#This Row],[No用]],SetNo[[No.用]:[vlookup 用]],2,FALSE)</f>
        <v>134</v>
      </c>
      <c r="B767" s="9">
        <f>IF(ROW()=2,1,IF(A766&lt;&gt;Receive[[#This Row],[No]],1,B766+1))</f>
        <v>3</v>
      </c>
      <c r="C767" t="s">
        <v>108</v>
      </c>
      <c r="D767" t="s">
        <v>189</v>
      </c>
      <c r="E767" t="s">
        <v>77</v>
      </c>
      <c r="F767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231</v>
      </c>
      <c r="L767" s="1" t="s">
        <v>162</v>
      </c>
      <c r="M767">
        <v>32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ユニフォーム北信介ICONIC</v>
      </c>
    </row>
    <row r="768" spans="1:20" x14ac:dyDescent="0.3">
      <c r="A768">
        <f>VLOOKUP(Receive[[#This Row],[No用]],SetNo[[No.用]:[vlookup 用]],2,FALSE)</f>
        <v>134</v>
      </c>
      <c r="B768" s="9">
        <f>IF(ROW()=2,1,IF(A767&lt;&gt;Receive[[#This Row],[No]],1,B767+1))</f>
        <v>4</v>
      </c>
      <c r="C768" t="s">
        <v>108</v>
      </c>
      <c r="D768" t="s">
        <v>189</v>
      </c>
      <c r="E768" t="s">
        <v>77</v>
      </c>
      <c r="F768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120</v>
      </c>
      <c r="L768" s="1" t="s">
        <v>173</v>
      </c>
      <c r="M768">
        <v>36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ユニフォーム北信介ICONIC</v>
      </c>
    </row>
    <row r="769" spans="1:20" x14ac:dyDescent="0.3">
      <c r="A769">
        <f>VLOOKUP(Receive[[#This Row],[No用]],SetNo[[No.用]:[vlookup 用]],2,FALSE)</f>
        <v>134</v>
      </c>
      <c r="B769" s="9">
        <f>IF(ROW()=2,1,IF(A768&lt;&gt;Receive[[#This Row],[No]],1,B768+1))</f>
        <v>5</v>
      </c>
      <c r="C769" t="s">
        <v>108</v>
      </c>
      <c r="D769" t="s">
        <v>189</v>
      </c>
      <c r="E769" t="s">
        <v>77</v>
      </c>
      <c r="F769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32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ユニフォーム北信介ICONIC</v>
      </c>
    </row>
    <row r="770" spans="1:20" x14ac:dyDescent="0.3">
      <c r="A770">
        <f>VLOOKUP(Receive[[#This Row],[No用]],SetNo[[No.用]:[vlookup 用]],2,FALSE)</f>
        <v>134</v>
      </c>
      <c r="B770" s="9">
        <f>IF(ROW()=2,1,IF(A769&lt;&gt;Receive[[#This Row],[No]],1,B769+1))</f>
        <v>6</v>
      </c>
      <c r="C770" t="s">
        <v>108</v>
      </c>
      <c r="D770" t="s">
        <v>189</v>
      </c>
      <c r="E770" t="s">
        <v>77</v>
      </c>
      <c r="F770" t="s">
        <v>78</v>
      </c>
      <c r="G770" t="s">
        <v>185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ユニフォーム北信介ICONIC</v>
      </c>
    </row>
    <row r="771" spans="1:20" x14ac:dyDescent="0.3">
      <c r="A771">
        <f>VLOOKUP(Receive[[#This Row],[No用]],SetNo[[No.用]:[vlookup 用]],2,FALSE)</f>
        <v>135</v>
      </c>
      <c r="B771" s="9">
        <f>IF(ROW()=2,1,IF(A770&lt;&gt;Receive[[#This Row],[No]],1,B770+1))</f>
        <v>1</v>
      </c>
      <c r="C771" s="1" t="s">
        <v>918</v>
      </c>
      <c r="D771" t="s">
        <v>189</v>
      </c>
      <c r="E771" s="1" t="s">
        <v>73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178</v>
      </c>
      <c r="M771">
        <v>35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Xmas北信介ICONIC</v>
      </c>
    </row>
    <row r="772" spans="1:20" x14ac:dyDescent="0.3">
      <c r="A772">
        <f>VLOOKUP(Receive[[#This Row],[No用]],SetNo[[No.用]:[vlookup 用]],2,FALSE)</f>
        <v>135</v>
      </c>
      <c r="B772" s="9">
        <f>IF(ROW()=2,1,IF(A771&lt;&gt;Receive[[#This Row],[No]],1,B771+1))</f>
        <v>2</v>
      </c>
      <c r="C772" s="1" t="s">
        <v>918</v>
      </c>
      <c r="D772" t="s">
        <v>189</v>
      </c>
      <c r="E772" s="1" t="s">
        <v>73</v>
      </c>
      <c r="F772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Xmas北信介ICONIC</v>
      </c>
    </row>
    <row r="773" spans="1:20" x14ac:dyDescent="0.3">
      <c r="A773">
        <f>VLOOKUP(Receive[[#This Row],[No用]],SetNo[[No.用]:[vlookup 用]],2,FALSE)</f>
        <v>135</v>
      </c>
      <c r="B773" s="9">
        <f>IF(ROW()=2,1,IF(A772&lt;&gt;Receive[[#This Row],[No]],1,B772+1))</f>
        <v>3</v>
      </c>
      <c r="C773" s="1" t="s">
        <v>918</v>
      </c>
      <c r="D773" t="s">
        <v>189</v>
      </c>
      <c r="E773" s="1" t="s">
        <v>73</v>
      </c>
      <c r="F773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Xmas北信介ICONIC</v>
      </c>
    </row>
    <row r="774" spans="1:20" x14ac:dyDescent="0.3">
      <c r="A774">
        <f>VLOOKUP(Receive[[#This Row],[No用]],SetNo[[No.用]:[vlookup 用]],2,FALSE)</f>
        <v>135</v>
      </c>
      <c r="B774" s="9">
        <f>IF(ROW()=2,1,IF(A773&lt;&gt;Receive[[#This Row],[No]],1,B773+1))</f>
        <v>4</v>
      </c>
      <c r="C774" s="1" t="s">
        <v>918</v>
      </c>
      <c r="D774" t="s">
        <v>189</v>
      </c>
      <c r="E774" s="1" t="s">
        <v>73</v>
      </c>
      <c r="F774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Xmas北信介ICONIC</v>
      </c>
    </row>
    <row r="775" spans="1:20" x14ac:dyDescent="0.3">
      <c r="A775">
        <f>VLOOKUP(Receive[[#This Row],[No用]],SetNo[[No.用]:[vlookup 用]],2,FALSE)</f>
        <v>135</v>
      </c>
      <c r="B775" s="9">
        <f>IF(ROW()=2,1,IF(A774&lt;&gt;Receive[[#This Row],[No]],1,B774+1))</f>
        <v>5</v>
      </c>
      <c r="C775" s="1" t="s">
        <v>918</v>
      </c>
      <c r="D775" t="s">
        <v>189</v>
      </c>
      <c r="E775" s="1" t="s">
        <v>73</v>
      </c>
      <c r="F775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Xmas北信介ICONIC</v>
      </c>
    </row>
    <row r="776" spans="1:20" x14ac:dyDescent="0.3">
      <c r="A776">
        <f>VLOOKUP(Receive[[#This Row],[No用]],SetNo[[No.用]:[vlookup 用]],2,FALSE)</f>
        <v>135</v>
      </c>
      <c r="B776" s="9">
        <f>IF(ROW()=2,1,IF(A775&lt;&gt;Receive[[#This Row],[No]],1,B775+1))</f>
        <v>6</v>
      </c>
      <c r="C776" s="1" t="s">
        <v>918</v>
      </c>
      <c r="D776" t="s">
        <v>189</v>
      </c>
      <c r="E776" s="1" t="s">
        <v>73</v>
      </c>
      <c r="F776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Xmas北信介ICONIC</v>
      </c>
    </row>
    <row r="777" spans="1:20" x14ac:dyDescent="0.3">
      <c r="A777">
        <f>VLOOKUP(Receive[[#This Row],[No用]],SetNo[[No.用]:[vlookup 用]],2,FALSE)</f>
        <v>135</v>
      </c>
      <c r="B777" s="9">
        <f>IF(ROW()=2,1,IF(A776&lt;&gt;Receive[[#This Row],[No]],1,B776+1))</f>
        <v>7</v>
      </c>
      <c r="C777" s="1" t="s">
        <v>918</v>
      </c>
      <c r="D777" t="s">
        <v>189</v>
      </c>
      <c r="E777" s="1" t="s">
        <v>73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164</v>
      </c>
      <c r="L777" s="1" t="s">
        <v>225</v>
      </c>
      <c r="M777">
        <v>44</v>
      </c>
      <c r="N777">
        <v>0</v>
      </c>
      <c r="O777">
        <v>54</v>
      </c>
      <c r="P777">
        <v>0</v>
      </c>
      <c r="T777" t="str">
        <f>Receive[[#This Row],[服装]]&amp;Receive[[#This Row],[名前]]&amp;Receive[[#This Row],[レアリティ]]</f>
        <v>Xmas北信介ICONIC</v>
      </c>
    </row>
    <row r="778" spans="1:20" x14ac:dyDescent="0.3">
      <c r="A778">
        <f>VLOOKUP(Receive[[#This Row],[No用]],SetNo[[No.用]:[vlookup 用]],2,FALSE)</f>
        <v>136</v>
      </c>
      <c r="B778" s="9">
        <f>IF(ROW()=2,1,IF(A777&lt;&gt;Receive[[#This Row],[No]],1,B777+1))</f>
        <v>1</v>
      </c>
      <c r="C778" t="s">
        <v>108</v>
      </c>
      <c r="D778" s="1" t="s">
        <v>667</v>
      </c>
      <c r="E778" t="s">
        <v>77</v>
      </c>
      <c r="F778" s="1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25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ユニフォーム尾白アランICONIC</v>
      </c>
    </row>
    <row r="779" spans="1:20" x14ac:dyDescent="0.3">
      <c r="A779">
        <f>VLOOKUP(Receive[[#This Row],[No用]],SetNo[[No.用]:[vlookup 用]],2,FALSE)</f>
        <v>136</v>
      </c>
      <c r="B779" s="9">
        <f>IF(ROW()=2,1,IF(A778&lt;&gt;Receive[[#This Row],[No]],1,B778+1))</f>
        <v>2</v>
      </c>
      <c r="C779" t="s">
        <v>108</v>
      </c>
      <c r="D779" s="1" t="s">
        <v>667</v>
      </c>
      <c r="E779" t="s">
        <v>77</v>
      </c>
      <c r="F779" s="1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ユニフォーム尾白アランICONIC</v>
      </c>
    </row>
    <row r="780" spans="1:20" x14ac:dyDescent="0.3">
      <c r="A780">
        <f>VLOOKUP(Receive[[#This Row],[No用]],SetNo[[No.用]:[vlookup 用]],2,FALSE)</f>
        <v>136</v>
      </c>
      <c r="B780" s="9">
        <f>IF(ROW()=2,1,IF(A779&lt;&gt;Receive[[#This Row],[No]],1,B779+1))</f>
        <v>3</v>
      </c>
      <c r="C780" t="s">
        <v>108</v>
      </c>
      <c r="D780" s="1" t="s">
        <v>667</v>
      </c>
      <c r="E780" t="s">
        <v>77</v>
      </c>
      <c r="F780" s="1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ユニフォーム尾白アランICONIC</v>
      </c>
    </row>
    <row r="781" spans="1:20" x14ac:dyDescent="0.3">
      <c r="A781">
        <f>VLOOKUP(Receive[[#This Row],[No用]],SetNo[[No.用]:[vlookup 用]],2,FALSE)</f>
        <v>136</v>
      </c>
      <c r="B781" s="9">
        <f>IF(ROW()=2,1,IF(A780&lt;&gt;Receive[[#This Row],[No]],1,B780+1))</f>
        <v>4</v>
      </c>
      <c r="C781" t="s">
        <v>108</v>
      </c>
      <c r="D781" s="1" t="s">
        <v>667</v>
      </c>
      <c r="E781" t="s">
        <v>77</v>
      </c>
      <c r="F781" s="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ユニフォーム尾白アランICONIC</v>
      </c>
    </row>
    <row r="782" spans="1:20" x14ac:dyDescent="0.3">
      <c r="A782">
        <f>VLOOKUP(Receive[[#This Row],[No用]],SetNo[[No.用]:[vlookup 用]],2,FALSE)</f>
        <v>136</v>
      </c>
      <c r="B782" s="9">
        <f>IF(ROW()=2,1,IF(A781&lt;&gt;Receive[[#This Row],[No]],1,B781+1))</f>
        <v>5</v>
      </c>
      <c r="C782" t="s">
        <v>108</v>
      </c>
      <c r="D782" s="1" t="s">
        <v>667</v>
      </c>
      <c r="E782" t="s">
        <v>77</v>
      </c>
      <c r="F782" s="1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ユニフォーム尾白アランICONIC</v>
      </c>
    </row>
    <row r="783" spans="1:20" x14ac:dyDescent="0.3">
      <c r="A783">
        <f>VLOOKUP(Receive[[#This Row],[No用]],SetNo[[No.用]:[vlookup 用]],2,FALSE)</f>
        <v>137</v>
      </c>
      <c r="B783" s="9">
        <f>IF(ROW()=2,1,IF(A782&lt;&gt;Receive[[#This Row],[No]],1,B782+1))</f>
        <v>1</v>
      </c>
      <c r="C783" t="s">
        <v>108</v>
      </c>
      <c r="D783" s="1" t="s">
        <v>669</v>
      </c>
      <c r="E783" t="s">
        <v>77</v>
      </c>
      <c r="F783" s="1" t="s">
        <v>80</v>
      </c>
      <c r="G783" t="s">
        <v>185</v>
      </c>
      <c r="H783" t="s">
        <v>71</v>
      </c>
      <c r="I783">
        <v>1</v>
      </c>
      <c r="J783" t="s">
        <v>229</v>
      </c>
      <c r="K783" s="1" t="s">
        <v>119</v>
      </c>
      <c r="L783" s="1" t="s">
        <v>178</v>
      </c>
      <c r="M783">
        <v>36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ユニフォーム赤木路成ICONIC</v>
      </c>
    </row>
    <row r="784" spans="1:20" x14ac:dyDescent="0.3">
      <c r="A784">
        <f>VLOOKUP(Receive[[#This Row],[No用]],SetNo[[No.用]:[vlookup 用]],2,FALSE)</f>
        <v>137</v>
      </c>
      <c r="B784" s="9">
        <f>IF(ROW()=2,1,IF(A783&lt;&gt;Receive[[#This Row],[No]],1,B783+1))</f>
        <v>2</v>
      </c>
      <c r="C784" t="s">
        <v>108</v>
      </c>
      <c r="D784" s="1" t="s">
        <v>669</v>
      </c>
      <c r="E784" t="s">
        <v>77</v>
      </c>
      <c r="F784" s="1" t="s">
        <v>80</v>
      </c>
      <c r="G784" t="s">
        <v>185</v>
      </c>
      <c r="H784" t="s">
        <v>71</v>
      </c>
      <c r="I784">
        <v>1</v>
      </c>
      <c r="J784" t="s">
        <v>229</v>
      </c>
      <c r="K784" s="1" t="s">
        <v>195</v>
      </c>
      <c r="L784" s="1" t="s">
        <v>173</v>
      </c>
      <c r="M784">
        <v>41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ユニフォーム赤木路成ICONIC</v>
      </c>
    </row>
    <row r="785" spans="1:20" x14ac:dyDescent="0.3">
      <c r="A785">
        <f>VLOOKUP(Receive[[#This Row],[No用]],SetNo[[No.用]:[vlookup 用]],2,FALSE)</f>
        <v>137</v>
      </c>
      <c r="B785" s="9">
        <f>IF(ROW()=2,1,IF(A784&lt;&gt;Receive[[#This Row],[No]],1,B784+1))</f>
        <v>3</v>
      </c>
      <c r="C785" t="s">
        <v>108</v>
      </c>
      <c r="D785" s="1" t="s">
        <v>669</v>
      </c>
      <c r="E785" t="s">
        <v>77</v>
      </c>
      <c r="F785" s="1" t="s">
        <v>80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33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ユニフォーム赤木路成ICONIC</v>
      </c>
    </row>
    <row r="786" spans="1:20" x14ac:dyDescent="0.3">
      <c r="A786">
        <f>VLOOKUP(Receive[[#This Row],[No用]],SetNo[[No.用]:[vlookup 用]],2,FALSE)</f>
        <v>137</v>
      </c>
      <c r="B786" s="9">
        <f>IF(ROW()=2,1,IF(A785&lt;&gt;Receive[[#This Row],[No]],1,B785+1))</f>
        <v>4</v>
      </c>
      <c r="C786" t="s">
        <v>108</v>
      </c>
      <c r="D786" s="1" t="s">
        <v>669</v>
      </c>
      <c r="E786" t="s">
        <v>77</v>
      </c>
      <c r="F786" s="1" t="s">
        <v>80</v>
      </c>
      <c r="G786" t="s">
        <v>185</v>
      </c>
      <c r="H786" t="s">
        <v>71</v>
      </c>
      <c r="I786">
        <v>1</v>
      </c>
      <c r="J786" t="s">
        <v>229</v>
      </c>
      <c r="K786" s="1" t="s">
        <v>231</v>
      </c>
      <c r="L786" s="1" t="s">
        <v>225</v>
      </c>
      <c r="M786">
        <v>57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ユニフォーム赤木路成ICONIC</v>
      </c>
    </row>
    <row r="787" spans="1:20" x14ac:dyDescent="0.3">
      <c r="A787">
        <f>VLOOKUP(Receive[[#This Row],[No用]],SetNo[[No.用]:[vlookup 用]],2,FALSE)</f>
        <v>137</v>
      </c>
      <c r="B787" s="9">
        <f>IF(ROW()=2,1,IF(A786&lt;&gt;Receive[[#This Row],[No]],1,B786+1))</f>
        <v>5</v>
      </c>
      <c r="C787" t="s">
        <v>108</v>
      </c>
      <c r="D787" s="1" t="s">
        <v>669</v>
      </c>
      <c r="E787" t="s">
        <v>77</v>
      </c>
      <c r="F787" s="1" t="s">
        <v>80</v>
      </c>
      <c r="G787" t="s">
        <v>185</v>
      </c>
      <c r="H787" t="s">
        <v>71</v>
      </c>
      <c r="I787">
        <v>1</v>
      </c>
      <c r="J787" t="s">
        <v>229</v>
      </c>
      <c r="K787" s="1" t="s">
        <v>120</v>
      </c>
      <c r="L787" s="1" t="s">
        <v>173</v>
      </c>
      <c r="M787">
        <v>36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ユニフォーム赤木路成ICONIC</v>
      </c>
    </row>
    <row r="788" spans="1:20" x14ac:dyDescent="0.3">
      <c r="A788">
        <f>VLOOKUP(Receive[[#This Row],[No用]],SetNo[[No.用]:[vlookup 用]],2,FALSE)</f>
        <v>137</v>
      </c>
      <c r="B788" s="9">
        <f>IF(ROW()=2,1,IF(A787&lt;&gt;Receive[[#This Row],[No]],1,B787+1))</f>
        <v>6</v>
      </c>
      <c r="C788" t="s">
        <v>108</v>
      </c>
      <c r="D788" s="1" t="s">
        <v>669</v>
      </c>
      <c r="E788" t="s">
        <v>77</v>
      </c>
      <c r="F788" s="1" t="s">
        <v>80</v>
      </c>
      <c r="G788" t="s">
        <v>185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ユニフォーム赤木路成ICONIC</v>
      </c>
    </row>
    <row r="789" spans="1:20" x14ac:dyDescent="0.3">
      <c r="A789">
        <f>VLOOKUP(Receive[[#This Row],[No用]],SetNo[[No.用]:[vlookup 用]],2,FALSE)</f>
        <v>137</v>
      </c>
      <c r="B789" s="9">
        <f>IF(ROW()=2,1,IF(A788&lt;&gt;Receive[[#This Row],[No]],1,B788+1))</f>
        <v>7</v>
      </c>
      <c r="C789" t="s">
        <v>108</v>
      </c>
      <c r="D789" s="1" t="s">
        <v>669</v>
      </c>
      <c r="E789" t="s">
        <v>77</v>
      </c>
      <c r="F789" s="1" t="s">
        <v>80</v>
      </c>
      <c r="G789" t="s">
        <v>185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ユニフォーム赤木路成ICONIC</v>
      </c>
    </row>
    <row r="790" spans="1:20" x14ac:dyDescent="0.3">
      <c r="A790">
        <f>VLOOKUP(Receive[[#This Row],[No用]],SetNo[[No.用]:[vlookup 用]],2,FALSE)</f>
        <v>137</v>
      </c>
      <c r="B790" s="9">
        <f>IF(ROW()=2,1,IF(A789&lt;&gt;Receive[[#This Row],[No]],1,B789+1))</f>
        <v>8</v>
      </c>
      <c r="C790" t="s">
        <v>108</v>
      </c>
      <c r="D790" s="1" t="s">
        <v>669</v>
      </c>
      <c r="E790" t="s">
        <v>77</v>
      </c>
      <c r="F790" s="1" t="s">
        <v>80</v>
      </c>
      <c r="G790" t="s">
        <v>185</v>
      </c>
      <c r="H790" t="s">
        <v>71</v>
      </c>
      <c r="I790">
        <v>1</v>
      </c>
      <c r="J790" t="s">
        <v>229</v>
      </c>
      <c r="K790" s="1" t="s">
        <v>183</v>
      </c>
      <c r="L790" s="1" t="s">
        <v>225</v>
      </c>
      <c r="M790">
        <v>47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ユニフォーム赤木路成ICONIC</v>
      </c>
    </row>
    <row r="791" spans="1:20" x14ac:dyDescent="0.3">
      <c r="A791">
        <f>VLOOKUP(Receive[[#This Row],[No用]],SetNo[[No.用]:[vlookup 用]],2,FALSE)</f>
        <v>138</v>
      </c>
      <c r="B791" s="9">
        <f>IF(ROW()=2,1,IF(A790&lt;&gt;Receive[[#This Row],[No]],1,B790+1))</f>
        <v>1</v>
      </c>
      <c r="C791" t="s">
        <v>108</v>
      </c>
      <c r="D791" s="1" t="s">
        <v>671</v>
      </c>
      <c r="E791" t="s">
        <v>77</v>
      </c>
      <c r="F791" s="1" t="s">
        <v>82</v>
      </c>
      <c r="G791" t="s">
        <v>185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ユニフォーム大耳練ICONIC</v>
      </c>
    </row>
    <row r="792" spans="1:20" x14ac:dyDescent="0.3">
      <c r="A792">
        <f>VLOOKUP(Receive[[#This Row],[No用]],SetNo[[No.用]:[vlookup 用]],2,FALSE)</f>
        <v>138</v>
      </c>
      <c r="B792" s="9">
        <f>IF(ROW()=2,1,IF(A791&lt;&gt;Receive[[#This Row],[No]],1,B791+1))</f>
        <v>2</v>
      </c>
      <c r="C792" t="s">
        <v>108</v>
      </c>
      <c r="D792" s="1" t="s">
        <v>671</v>
      </c>
      <c r="E792" t="s">
        <v>77</v>
      </c>
      <c r="F792" s="1" t="s">
        <v>82</v>
      </c>
      <c r="G792" t="s">
        <v>185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ユニフォーム大耳練ICONIC</v>
      </c>
    </row>
    <row r="793" spans="1:20" x14ac:dyDescent="0.3">
      <c r="A793">
        <f>VLOOKUP(Receive[[#This Row],[No用]],SetNo[[No.用]:[vlookup 用]],2,FALSE)</f>
        <v>138</v>
      </c>
      <c r="B793" s="9">
        <f>IF(ROW()=2,1,IF(A792&lt;&gt;Receive[[#This Row],[No]],1,B792+1))</f>
        <v>3</v>
      </c>
      <c r="C793" t="s">
        <v>108</v>
      </c>
      <c r="D793" s="1" t="s">
        <v>671</v>
      </c>
      <c r="E793" t="s">
        <v>77</v>
      </c>
      <c r="F793" s="1" t="s">
        <v>82</v>
      </c>
      <c r="G793" t="s">
        <v>185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ユニフォーム大耳練ICONIC</v>
      </c>
    </row>
    <row r="794" spans="1:20" x14ac:dyDescent="0.3">
      <c r="A794">
        <f>VLOOKUP(Receive[[#This Row],[No用]],SetNo[[No.用]:[vlookup 用]],2,FALSE)</f>
        <v>138</v>
      </c>
      <c r="B794" s="9">
        <f>IF(ROW()=2,1,IF(A793&lt;&gt;Receive[[#This Row],[No]],1,B793+1))</f>
        <v>4</v>
      </c>
      <c r="C794" t="s">
        <v>108</v>
      </c>
      <c r="D794" s="1" t="s">
        <v>671</v>
      </c>
      <c r="E794" t="s">
        <v>77</v>
      </c>
      <c r="F794" s="1" t="s">
        <v>82</v>
      </c>
      <c r="G794" t="s">
        <v>185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ユニフォーム大耳練ICONIC</v>
      </c>
    </row>
    <row r="795" spans="1:20" x14ac:dyDescent="0.3">
      <c r="A795">
        <f>VLOOKUP(Receive[[#This Row],[No用]],SetNo[[No.用]:[vlookup 用]],2,FALSE)</f>
        <v>138</v>
      </c>
      <c r="B795" s="9">
        <f>IF(ROW()=2,1,IF(A794&lt;&gt;Receive[[#This Row],[No]],1,B794+1))</f>
        <v>5</v>
      </c>
      <c r="C795" t="s">
        <v>108</v>
      </c>
      <c r="D795" s="1" t="s">
        <v>671</v>
      </c>
      <c r="E795" t="s">
        <v>77</v>
      </c>
      <c r="F795" s="1" t="s">
        <v>82</v>
      </c>
      <c r="G795" t="s">
        <v>185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ユニフォーム大耳練ICONIC</v>
      </c>
    </row>
    <row r="796" spans="1:20" x14ac:dyDescent="0.3">
      <c r="A796">
        <f>VLOOKUP(Receive[[#This Row],[No用]],SetNo[[No.用]:[vlookup 用]],2,FALSE)</f>
        <v>139</v>
      </c>
      <c r="B796" s="9">
        <f>IF(ROW()=2,1,IF(A795&lt;&gt;Receive[[#This Row],[No]],1,B795+1))</f>
        <v>1</v>
      </c>
      <c r="C796" t="s">
        <v>108</v>
      </c>
      <c r="D796" s="1" t="s">
        <v>673</v>
      </c>
      <c r="E796" t="s">
        <v>77</v>
      </c>
      <c r="F796" s="1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119</v>
      </c>
      <c r="L796" s="1" t="s">
        <v>178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ユニフォーム理石平介ICONIC</v>
      </c>
    </row>
    <row r="797" spans="1:20" x14ac:dyDescent="0.3">
      <c r="A797">
        <f>VLOOKUP(Receive[[#This Row],[No用]],SetNo[[No.用]:[vlookup 用]],2,FALSE)</f>
        <v>139</v>
      </c>
      <c r="B797" s="9">
        <f>IF(ROW()=2,1,IF(A796&lt;&gt;Receive[[#This Row],[No]],1,B796+1))</f>
        <v>2</v>
      </c>
      <c r="C797" t="s">
        <v>108</v>
      </c>
      <c r="D797" s="1" t="s">
        <v>673</v>
      </c>
      <c r="E797" t="s">
        <v>77</v>
      </c>
      <c r="F797" s="1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195</v>
      </c>
      <c r="L797" s="1" t="s">
        <v>173</v>
      </c>
      <c r="M797">
        <v>31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ユニフォーム理石平介ICONIC</v>
      </c>
    </row>
    <row r="798" spans="1:20" x14ac:dyDescent="0.3">
      <c r="A798">
        <f>VLOOKUP(Receive[[#This Row],[No用]],SetNo[[No.用]:[vlookup 用]],2,FALSE)</f>
        <v>139</v>
      </c>
      <c r="B798" s="9">
        <f>IF(ROW()=2,1,IF(A797&lt;&gt;Receive[[#This Row],[No]],1,B797+1))</f>
        <v>3</v>
      </c>
      <c r="C798" t="s">
        <v>108</v>
      </c>
      <c r="D798" s="1" t="s">
        <v>673</v>
      </c>
      <c r="E798" t="s">
        <v>77</v>
      </c>
      <c r="F798" s="1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ユニフォーム理石平介ICONIC</v>
      </c>
    </row>
    <row r="799" spans="1:20" x14ac:dyDescent="0.3">
      <c r="A799">
        <f>VLOOKUP(Receive[[#This Row],[No用]],SetNo[[No.用]:[vlookup 用]],2,FALSE)</f>
        <v>139</v>
      </c>
      <c r="B799" s="9">
        <f>IF(ROW()=2,1,IF(A798&lt;&gt;Receive[[#This Row],[No]],1,B798+1))</f>
        <v>4</v>
      </c>
      <c r="C799" t="s">
        <v>108</v>
      </c>
      <c r="D799" s="1" t="s">
        <v>673</v>
      </c>
      <c r="E799" t="s">
        <v>77</v>
      </c>
      <c r="F799" s="1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178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ユニフォーム理石平介ICONIC</v>
      </c>
    </row>
    <row r="800" spans="1:20" x14ac:dyDescent="0.3">
      <c r="A800">
        <f>VLOOKUP(Receive[[#This Row],[No用]],SetNo[[No.用]:[vlookup 用]],2,FALSE)</f>
        <v>139</v>
      </c>
      <c r="B800" s="9">
        <f>IF(ROW()=2,1,IF(A799&lt;&gt;Receive[[#This Row],[No]],1,B799+1))</f>
        <v>5</v>
      </c>
      <c r="C800" t="s">
        <v>108</v>
      </c>
      <c r="D800" s="1" t="s">
        <v>673</v>
      </c>
      <c r="E800" t="s">
        <v>77</v>
      </c>
      <c r="F800" s="1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ユニフォーム理石平介ICONIC</v>
      </c>
    </row>
    <row r="801" spans="1:20" x14ac:dyDescent="0.3">
      <c r="A801">
        <f>VLOOKUP(Receive[[#This Row],[No用]],SetNo[[No.用]:[vlookup 用]],2,FALSE)</f>
        <v>139</v>
      </c>
      <c r="B801" s="9">
        <f>IF(ROW()=2,1,IF(A800&lt;&gt;Receive[[#This Row],[No]],1,B800+1))</f>
        <v>6</v>
      </c>
      <c r="C801" t="s">
        <v>108</v>
      </c>
      <c r="D801" s="1" t="s">
        <v>673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ユニフォーム理石平介ICONIC</v>
      </c>
    </row>
    <row r="802" spans="1:20" x14ac:dyDescent="0.3">
      <c r="A802">
        <f>VLOOKUP(Receive[[#This Row],[No用]],SetNo[[No.用]:[vlookup 用]],2,FALSE)</f>
        <v>140</v>
      </c>
      <c r="B802" s="9">
        <f>IF(ROW()=2,1,IF(A801&lt;&gt;Receive[[#This Row],[No]],1,B801+1))</f>
        <v>1</v>
      </c>
      <c r="C802" t="s">
        <v>108</v>
      </c>
      <c r="D802" t="s">
        <v>122</v>
      </c>
      <c r="E802" t="s">
        <v>90</v>
      </c>
      <c r="F802" t="s">
        <v>78</v>
      </c>
      <c r="G802" t="s">
        <v>128</v>
      </c>
      <c r="H802" t="s">
        <v>71</v>
      </c>
      <c r="I802">
        <v>1</v>
      </c>
      <c r="J802" t="s">
        <v>16</v>
      </c>
      <c r="K802" s="1" t="s">
        <v>119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ユニフォーム木兎光太郎ICONIC</v>
      </c>
    </row>
    <row r="803" spans="1:20" x14ac:dyDescent="0.3">
      <c r="A803">
        <f>VLOOKUP(Receive[[#This Row],[No用]],SetNo[[No.用]:[vlookup 用]],2,FALSE)</f>
        <v>140</v>
      </c>
      <c r="B803" s="9">
        <f>IF(ROW()=2,1,IF(A802&lt;&gt;Receive[[#This Row],[No]],1,B802+1))</f>
        <v>2</v>
      </c>
      <c r="C803" t="s">
        <v>108</v>
      </c>
      <c r="D803" t="s">
        <v>122</v>
      </c>
      <c r="E803" t="s">
        <v>90</v>
      </c>
      <c r="F803" t="s">
        <v>78</v>
      </c>
      <c r="G803" t="s">
        <v>128</v>
      </c>
      <c r="H803" t="s">
        <v>71</v>
      </c>
      <c r="I803">
        <v>1</v>
      </c>
      <c r="J803" t="s">
        <v>16</v>
      </c>
      <c r="K803" s="1" t="s">
        <v>163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ユニフォーム木兎光太郎ICONIC</v>
      </c>
    </row>
    <row r="804" spans="1:20" x14ac:dyDescent="0.3">
      <c r="A804">
        <f>VLOOKUP(Receive[[#This Row],[No用]],SetNo[[No.用]:[vlookup 用]],2,FALSE)</f>
        <v>140</v>
      </c>
      <c r="B804" s="9">
        <f>IF(ROW()=2,1,IF(A803&lt;&gt;Receive[[#This Row],[No]],1,B803+1))</f>
        <v>3</v>
      </c>
      <c r="C804" t="s">
        <v>108</v>
      </c>
      <c r="D804" t="s">
        <v>122</v>
      </c>
      <c r="E804" t="s">
        <v>90</v>
      </c>
      <c r="F804" t="s">
        <v>78</v>
      </c>
      <c r="G804" t="s">
        <v>128</v>
      </c>
      <c r="H804" t="s">
        <v>71</v>
      </c>
      <c r="I804">
        <v>1</v>
      </c>
      <c r="J804" t="s">
        <v>16</v>
      </c>
      <c r="K804" s="1" t="s">
        <v>120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ユニフォーム木兎光太郎ICONIC</v>
      </c>
    </row>
    <row r="805" spans="1:20" x14ac:dyDescent="0.3">
      <c r="A805">
        <f>VLOOKUP(Receive[[#This Row],[No用]],SetNo[[No.用]:[vlookup 用]],2,FALSE)</f>
        <v>140</v>
      </c>
      <c r="B805" s="9">
        <f>IF(ROW()=2,1,IF(A804&lt;&gt;Receive[[#This Row],[No]],1,B804+1))</f>
        <v>4</v>
      </c>
      <c r="C805" t="s">
        <v>108</v>
      </c>
      <c r="D805" t="s">
        <v>122</v>
      </c>
      <c r="E805" t="s">
        <v>90</v>
      </c>
      <c r="F805" t="s">
        <v>78</v>
      </c>
      <c r="G805" t="s">
        <v>128</v>
      </c>
      <c r="H805" t="s">
        <v>71</v>
      </c>
      <c r="I805">
        <v>1</v>
      </c>
      <c r="J805" t="s">
        <v>16</v>
      </c>
      <c r="K805" s="1" t="s">
        <v>164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ユニフォーム木兎光太郎ICONIC</v>
      </c>
    </row>
    <row r="806" spans="1:20" x14ac:dyDescent="0.3">
      <c r="A806">
        <f>VLOOKUP(Receive[[#This Row],[No用]],SetNo[[No.用]:[vlookup 用]],2,FALSE)</f>
        <v>140</v>
      </c>
      <c r="B806" s="9">
        <f>IF(ROW()=2,1,IF(A805&lt;&gt;Receive[[#This Row],[No]],1,B805+1))</f>
        <v>5</v>
      </c>
      <c r="C806" t="s">
        <v>108</v>
      </c>
      <c r="D806" t="s">
        <v>122</v>
      </c>
      <c r="E806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16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ユニフォーム木兎光太郎ICONIC</v>
      </c>
    </row>
    <row r="807" spans="1:20" x14ac:dyDescent="0.3">
      <c r="A807">
        <f>VLOOKUP(Receive[[#This Row],[No用]],SetNo[[No.用]:[vlookup 用]],2,FALSE)</f>
        <v>141</v>
      </c>
      <c r="B807" s="9">
        <f>IF(ROW()=2,1,IF(A806&lt;&gt;Receive[[#This Row],[No]],1,B806+1))</f>
        <v>1</v>
      </c>
      <c r="C807" t="s">
        <v>150</v>
      </c>
      <c r="D807" t="s">
        <v>122</v>
      </c>
      <c r="E807" t="s">
        <v>77</v>
      </c>
      <c r="F807" t="s">
        <v>78</v>
      </c>
      <c r="G807" t="s">
        <v>128</v>
      </c>
      <c r="H807" t="s">
        <v>71</v>
      </c>
      <c r="I807">
        <v>1</v>
      </c>
      <c r="J807" t="s">
        <v>16</v>
      </c>
      <c r="K807" s="1" t="s">
        <v>119</v>
      </c>
      <c r="L807" s="1" t="s">
        <v>162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夏祭り木兎光太郎ICONIC</v>
      </c>
    </row>
    <row r="808" spans="1:20" x14ac:dyDescent="0.3">
      <c r="A808">
        <f>VLOOKUP(Receive[[#This Row],[No用]],SetNo[[No.用]:[vlookup 用]],2,FALSE)</f>
        <v>141</v>
      </c>
      <c r="B808" s="9">
        <f>IF(ROW()=2,1,IF(A807&lt;&gt;Receive[[#This Row],[No]],1,B807+1))</f>
        <v>2</v>
      </c>
      <c r="C808" t="s">
        <v>150</v>
      </c>
      <c r="D808" t="s">
        <v>122</v>
      </c>
      <c r="E808" t="s">
        <v>77</v>
      </c>
      <c r="F808" t="s">
        <v>78</v>
      </c>
      <c r="G808" t="s">
        <v>128</v>
      </c>
      <c r="H808" t="s">
        <v>71</v>
      </c>
      <c r="I808">
        <v>1</v>
      </c>
      <c r="J808" t="s">
        <v>16</v>
      </c>
      <c r="K808" s="1" t="s">
        <v>163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夏祭り木兎光太郎ICONIC</v>
      </c>
    </row>
    <row r="809" spans="1:20" x14ac:dyDescent="0.3">
      <c r="A809">
        <f>VLOOKUP(Receive[[#This Row],[No用]],SetNo[[No.用]:[vlookup 用]],2,FALSE)</f>
        <v>141</v>
      </c>
      <c r="B809" s="9">
        <f>IF(ROW()=2,1,IF(A808&lt;&gt;Receive[[#This Row],[No]],1,B808+1))</f>
        <v>3</v>
      </c>
      <c r="C809" t="s">
        <v>150</v>
      </c>
      <c r="D809" t="s">
        <v>122</v>
      </c>
      <c r="E809" t="s">
        <v>77</v>
      </c>
      <c r="F809" t="s">
        <v>78</v>
      </c>
      <c r="G809" t="s">
        <v>128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29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夏祭り木兎光太郎ICONIC</v>
      </c>
    </row>
    <row r="810" spans="1:20" x14ac:dyDescent="0.3">
      <c r="A810">
        <f>VLOOKUP(Receive[[#This Row],[No用]],SetNo[[No.用]:[vlookup 用]],2,FALSE)</f>
        <v>141</v>
      </c>
      <c r="B810" s="9">
        <f>IF(ROW()=2,1,IF(A809&lt;&gt;Receive[[#This Row],[No]],1,B809+1))</f>
        <v>4</v>
      </c>
      <c r="C810" t="s">
        <v>150</v>
      </c>
      <c r="D810" t="s">
        <v>122</v>
      </c>
      <c r="E810" t="s">
        <v>77</v>
      </c>
      <c r="F810" t="s">
        <v>78</v>
      </c>
      <c r="G810" t="s">
        <v>128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夏祭り木兎光太郎ICONIC</v>
      </c>
    </row>
    <row r="811" spans="1:20" x14ac:dyDescent="0.3">
      <c r="A811">
        <f>VLOOKUP(Receive[[#This Row],[No用]],SetNo[[No.用]:[vlookup 用]],2,FALSE)</f>
        <v>141</v>
      </c>
      <c r="B811" s="9">
        <f>IF(ROW()=2,1,IF(A810&lt;&gt;Receive[[#This Row],[No]],1,B810+1))</f>
        <v>5</v>
      </c>
      <c r="C811" t="s">
        <v>150</v>
      </c>
      <c r="D811" t="s">
        <v>122</v>
      </c>
      <c r="E811" t="s">
        <v>77</v>
      </c>
      <c r="F811" t="s">
        <v>78</v>
      </c>
      <c r="G811" t="s">
        <v>128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夏祭り木兎光太郎ICONIC</v>
      </c>
    </row>
    <row r="812" spans="1:20" x14ac:dyDescent="0.3">
      <c r="A812">
        <f>VLOOKUP(Receive[[#This Row],[No用]],SetNo[[No.用]:[vlookup 用]],2,FALSE)</f>
        <v>142</v>
      </c>
      <c r="B812" s="9">
        <f>IF(ROW()=2,1,IF(A811&lt;&gt;Receive[[#This Row],[No]],1,B811+1))</f>
        <v>1</v>
      </c>
      <c r="C812" s="1" t="s">
        <v>918</v>
      </c>
      <c r="D812" t="s">
        <v>122</v>
      </c>
      <c r="E812" s="1" t="s">
        <v>73</v>
      </c>
      <c r="F812" t="s">
        <v>78</v>
      </c>
      <c r="G812" t="s">
        <v>128</v>
      </c>
      <c r="H812" t="s">
        <v>71</v>
      </c>
      <c r="I812">
        <v>1</v>
      </c>
      <c r="J812" t="s">
        <v>16</v>
      </c>
      <c r="K812" s="1" t="s">
        <v>119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Xmas木兎光太郎ICONIC</v>
      </c>
    </row>
    <row r="813" spans="1:20" x14ac:dyDescent="0.3">
      <c r="A813">
        <f>VLOOKUP(Receive[[#This Row],[No用]],SetNo[[No.用]:[vlookup 用]],2,FALSE)</f>
        <v>142</v>
      </c>
      <c r="B813" s="9">
        <f>IF(ROW()=2,1,IF(A812&lt;&gt;Receive[[#This Row],[No]],1,B812+1))</f>
        <v>2</v>
      </c>
      <c r="C813" s="1" t="s">
        <v>918</v>
      </c>
      <c r="D813" t="s">
        <v>122</v>
      </c>
      <c r="E813" s="1" t="s">
        <v>73</v>
      </c>
      <c r="F813" t="s">
        <v>78</v>
      </c>
      <c r="G813" t="s">
        <v>128</v>
      </c>
      <c r="H813" t="s">
        <v>71</v>
      </c>
      <c r="I813">
        <v>1</v>
      </c>
      <c r="J813" t="s">
        <v>16</v>
      </c>
      <c r="K813" s="1" t="s">
        <v>163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Xmas木兎光太郎ICONIC</v>
      </c>
    </row>
    <row r="814" spans="1:20" x14ac:dyDescent="0.3">
      <c r="A814">
        <f>VLOOKUP(Receive[[#This Row],[No用]],SetNo[[No.用]:[vlookup 用]],2,FALSE)</f>
        <v>142</v>
      </c>
      <c r="B814" s="9">
        <f>IF(ROW()=2,1,IF(A813&lt;&gt;Receive[[#This Row],[No]],1,B813+1))</f>
        <v>3</v>
      </c>
      <c r="C814" s="1" t="s">
        <v>918</v>
      </c>
      <c r="D814" t="s">
        <v>122</v>
      </c>
      <c r="E814" s="1" t="s">
        <v>73</v>
      </c>
      <c r="F814" t="s">
        <v>78</v>
      </c>
      <c r="G814" t="s">
        <v>128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Xmas木兎光太郎ICONIC</v>
      </c>
    </row>
    <row r="815" spans="1:20" x14ac:dyDescent="0.3">
      <c r="A815">
        <f>VLOOKUP(Receive[[#This Row],[No用]],SetNo[[No.用]:[vlookup 用]],2,FALSE)</f>
        <v>142</v>
      </c>
      <c r="B815" s="9">
        <f>IF(ROW()=2,1,IF(A814&lt;&gt;Receive[[#This Row],[No]],1,B814+1))</f>
        <v>4</v>
      </c>
      <c r="C815" s="1" t="s">
        <v>918</v>
      </c>
      <c r="D815" t="s">
        <v>122</v>
      </c>
      <c r="E815" s="1" t="s">
        <v>73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Xmas木兎光太郎ICONIC</v>
      </c>
    </row>
    <row r="816" spans="1:20" x14ac:dyDescent="0.3">
      <c r="A816">
        <f>VLOOKUP(Receive[[#This Row],[No用]],SetNo[[No.用]:[vlookup 用]],2,FALSE)</f>
        <v>142</v>
      </c>
      <c r="B816" s="9">
        <f>IF(ROW()=2,1,IF(A815&lt;&gt;Receive[[#This Row],[No]],1,B815+1))</f>
        <v>5</v>
      </c>
      <c r="C816" s="1" t="s">
        <v>918</v>
      </c>
      <c r="D816" t="s">
        <v>122</v>
      </c>
      <c r="E816" s="1" t="s">
        <v>73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Xmas木兎光太郎ICONIC</v>
      </c>
    </row>
    <row r="817" spans="1:20" x14ac:dyDescent="0.3">
      <c r="A817">
        <f>VLOOKUP(Receive[[#This Row],[No用]],SetNo[[No.用]:[vlookup 用]],2,FALSE)</f>
        <v>143</v>
      </c>
      <c r="B817" s="9">
        <f>IF(ROW()=2,1,IF(A816&lt;&gt;Receive[[#This Row],[No]],1,B816+1))</f>
        <v>1</v>
      </c>
      <c r="C817" t="s">
        <v>108</v>
      </c>
      <c r="D817" t="s">
        <v>123</v>
      </c>
      <c r="E817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119</v>
      </c>
      <c r="L817" s="1" t="s">
        <v>173</v>
      </c>
      <c r="M817">
        <v>33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ユニフォーム木葉秋紀ICONIC</v>
      </c>
    </row>
    <row r="818" spans="1:20" x14ac:dyDescent="0.3">
      <c r="A818">
        <f>VLOOKUP(Receive[[#This Row],[No用]],SetNo[[No.用]:[vlookup 用]],2,FALSE)</f>
        <v>143</v>
      </c>
      <c r="B818" s="9">
        <f>IF(ROW()=2,1,IF(A817&lt;&gt;Receive[[#This Row],[No]],1,B817+1))</f>
        <v>2</v>
      </c>
      <c r="C818" t="s">
        <v>108</v>
      </c>
      <c r="D818" t="s">
        <v>123</v>
      </c>
      <c r="E818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30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ユニフォーム木葉秋紀ICONIC</v>
      </c>
    </row>
    <row r="819" spans="1:20" x14ac:dyDescent="0.3">
      <c r="A819">
        <f>VLOOKUP(Receive[[#This Row],[No用]],SetNo[[No.用]:[vlookup 用]],2,FALSE)</f>
        <v>143</v>
      </c>
      <c r="B819" s="9">
        <f>IF(ROW()=2,1,IF(A818&lt;&gt;Receive[[#This Row],[No]],1,B818+1))</f>
        <v>3</v>
      </c>
      <c r="C819" t="s">
        <v>108</v>
      </c>
      <c r="D819" t="s">
        <v>123</v>
      </c>
      <c r="E819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30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ユニフォーム木葉秋紀ICONIC</v>
      </c>
    </row>
    <row r="820" spans="1:20" x14ac:dyDescent="0.3">
      <c r="A820">
        <f>VLOOKUP(Receive[[#This Row],[No用]],SetNo[[No.用]:[vlookup 用]],2,FALSE)</f>
        <v>143</v>
      </c>
      <c r="B820" s="9">
        <f>IF(ROW()=2,1,IF(A819&lt;&gt;Receive[[#This Row],[No]],1,B819+1))</f>
        <v>4</v>
      </c>
      <c r="C820" t="s">
        <v>108</v>
      </c>
      <c r="D820" t="s">
        <v>123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120</v>
      </c>
      <c r="L820" s="1" t="s">
        <v>173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ユニフォーム木葉秋紀ICONIC</v>
      </c>
    </row>
    <row r="821" spans="1:20" x14ac:dyDescent="0.3">
      <c r="A821">
        <f>VLOOKUP(Receive[[#This Row],[No用]],SetNo[[No.用]:[vlookup 用]],2,FALSE)</f>
        <v>143</v>
      </c>
      <c r="B821" s="9">
        <f>IF(ROW()=2,1,IF(A820&lt;&gt;Receive[[#This Row],[No]],1,B820+1))</f>
        <v>5</v>
      </c>
      <c r="C821" t="s">
        <v>108</v>
      </c>
      <c r="D821" t="s">
        <v>123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30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ユニフォーム木葉秋紀ICONIC</v>
      </c>
    </row>
    <row r="822" spans="1:20" x14ac:dyDescent="0.3">
      <c r="A822">
        <f>VLOOKUP(Receive[[#This Row],[No用]],SetNo[[No.用]:[vlookup 用]],2,FALSE)</f>
        <v>143</v>
      </c>
      <c r="B822" s="9">
        <f>IF(ROW()=2,1,IF(A821&lt;&gt;Receive[[#This Row],[No]],1,B821+1))</f>
        <v>6</v>
      </c>
      <c r="C822" t="s">
        <v>108</v>
      </c>
      <c r="D822" t="s">
        <v>123</v>
      </c>
      <c r="E822" t="s">
        <v>90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ユニフォーム木葉秋紀ICONIC</v>
      </c>
    </row>
    <row r="823" spans="1:20" x14ac:dyDescent="0.3">
      <c r="A823">
        <f>VLOOKUP(Receive[[#This Row],[No用]],SetNo[[No.用]:[vlookup 用]],2,FALSE)</f>
        <v>144</v>
      </c>
      <c r="B823" s="9">
        <f>IF(ROW()=2,1,IF(A822&lt;&gt;Receive[[#This Row],[No]],1,B822+1))</f>
        <v>1</v>
      </c>
      <c r="C823" s="1" t="s">
        <v>387</v>
      </c>
      <c r="D823" t="s">
        <v>123</v>
      </c>
      <c r="E823" s="1" t="s">
        <v>77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173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探偵木葉秋紀ICONIC</v>
      </c>
    </row>
    <row r="824" spans="1:20" x14ac:dyDescent="0.3">
      <c r="A824">
        <f>VLOOKUP(Receive[[#This Row],[No用]],SetNo[[No.用]:[vlookup 用]],2,FALSE)</f>
        <v>144</v>
      </c>
      <c r="B824" s="9">
        <f>IF(ROW()=2,1,IF(A823&lt;&gt;Receive[[#This Row],[No]],1,B823+1))</f>
        <v>2</v>
      </c>
      <c r="C824" s="1" t="s">
        <v>387</v>
      </c>
      <c r="D824" t="s">
        <v>123</v>
      </c>
      <c r="E824" s="1" t="s">
        <v>77</v>
      </c>
      <c r="F824" t="s">
        <v>78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30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探偵木葉秋紀ICONIC</v>
      </c>
    </row>
    <row r="825" spans="1:20" x14ac:dyDescent="0.3">
      <c r="A825">
        <f>VLOOKUP(Receive[[#This Row],[No用]],SetNo[[No.用]:[vlookup 用]],2,FALSE)</f>
        <v>144</v>
      </c>
      <c r="B825" s="9">
        <f>IF(ROW()=2,1,IF(A824&lt;&gt;Receive[[#This Row],[No]],1,B824+1))</f>
        <v>3</v>
      </c>
      <c r="C825" s="1" t="s">
        <v>387</v>
      </c>
      <c r="D825" t="s">
        <v>123</v>
      </c>
      <c r="E825" s="1" t="s">
        <v>77</v>
      </c>
      <c r="F825" t="s">
        <v>78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30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探偵木葉秋紀ICONIC</v>
      </c>
    </row>
    <row r="826" spans="1:20" x14ac:dyDescent="0.3">
      <c r="A826">
        <f>VLOOKUP(Receive[[#This Row],[No用]],SetNo[[No.用]:[vlookup 用]],2,FALSE)</f>
        <v>144</v>
      </c>
      <c r="B826" s="9">
        <f>IF(ROW()=2,1,IF(A825&lt;&gt;Receive[[#This Row],[No]],1,B825+1))</f>
        <v>4</v>
      </c>
      <c r="C826" s="1" t="s">
        <v>387</v>
      </c>
      <c r="D826" t="s">
        <v>123</v>
      </c>
      <c r="E826" s="1" t="s">
        <v>77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探偵木葉秋紀ICONIC</v>
      </c>
    </row>
    <row r="827" spans="1:20" x14ac:dyDescent="0.3">
      <c r="A827">
        <f>VLOOKUP(Receive[[#This Row],[No用]],SetNo[[No.用]:[vlookup 用]],2,FALSE)</f>
        <v>144</v>
      </c>
      <c r="B827" s="9">
        <f>IF(ROW()=2,1,IF(A826&lt;&gt;Receive[[#This Row],[No]],1,B826+1))</f>
        <v>5</v>
      </c>
      <c r="C827" s="1" t="s">
        <v>387</v>
      </c>
      <c r="D827" t="s">
        <v>123</v>
      </c>
      <c r="E827" s="1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30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探偵木葉秋紀ICONIC</v>
      </c>
    </row>
    <row r="828" spans="1:20" x14ac:dyDescent="0.3">
      <c r="A828">
        <f>VLOOKUP(Receive[[#This Row],[No用]],SetNo[[No.用]:[vlookup 用]],2,FALSE)</f>
        <v>144</v>
      </c>
      <c r="B828" s="9">
        <f>IF(ROW()=2,1,IF(A827&lt;&gt;Receive[[#This Row],[No]],1,B827+1))</f>
        <v>6</v>
      </c>
      <c r="C828" s="1" t="s">
        <v>387</v>
      </c>
      <c r="D828" t="s">
        <v>123</v>
      </c>
      <c r="E828" s="1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探偵木葉秋紀ICONIC</v>
      </c>
    </row>
    <row r="829" spans="1:20" x14ac:dyDescent="0.3">
      <c r="A829">
        <f>VLOOKUP(Receive[[#This Row],[No用]],SetNo[[No.用]:[vlookup 用]],2,FALSE)</f>
        <v>144</v>
      </c>
      <c r="B829" s="9">
        <f>IF(ROW()=2,1,IF(A828&lt;&gt;Receive[[#This Row],[No]],1,B828+1))</f>
        <v>7</v>
      </c>
      <c r="C829" s="1" t="s">
        <v>387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183</v>
      </c>
      <c r="L829" s="1" t="s">
        <v>225</v>
      </c>
      <c r="M829">
        <v>49</v>
      </c>
      <c r="N829">
        <v>0</v>
      </c>
      <c r="O829">
        <v>59</v>
      </c>
      <c r="P829">
        <v>0</v>
      </c>
      <c r="T829" t="str">
        <f>Receive[[#This Row],[服装]]&amp;Receive[[#This Row],[名前]]&amp;Receive[[#This Row],[レアリティ]]</f>
        <v>探偵木葉秋紀ICONIC</v>
      </c>
    </row>
    <row r="830" spans="1:20" x14ac:dyDescent="0.3">
      <c r="A830">
        <f>VLOOKUP(Receive[[#This Row],[No用]],SetNo[[No.用]:[vlookup 用]],2,FALSE)</f>
        <v>145</v>
      </c>
      <c r="B830" s="9">
        <f>IF(ROW()=2,1,IF(A829&lt;&gt;Receive[[#This Row],[No]],1,B829+1))</f>
        <v>1</v>
      </c>
      <c r="C830" t="s">
        <v>108</v>
      </c>
      <c r="D830" t="s">
        <v>124</v>
      </c>
      <c r="E830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229</v>
      </c>
      <c r="K830" s="1" t="s">
        <v>119</v>
      </c>
      <c r="L830" s="1" t="s">
        <v>702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ユニフォーム猿杙大和ICONIC</v>
      </c>
    </row>
    <row r="831" spans="1:20" x14ac:dyDescent="0.3">
      <c r="A831">
        <f>VLOOKUP(Receive[[#This Row],[No用]],SetNo[[No.用]:[vlookup 用]],2,FALSE)</f>
        <v>145</v>
      </c>
      <c r="B831" s="9">
        <f>IF(ROW()=2,1,IF(A830&lt;&gt;Receive[[#This Row],[No]],1,B830+1))</f>
        <v>2</v>
      </c>
      <c r="C831" t="s">
        <v>108</v>
      </c>
      <c r="D831" t="s">
        <v>124</v>
      </c>
      <c r="E831" t="s">
        <v>90</v>
      </c>
      <c r="F831" t="s">
        <v>78</v>
      </c>
      <c r="G831" t="s">
        <v>128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ユニフォーム猿杙大和ICONIC</v>
      </c>
    </row>
    <row r="832" spans="1:20" x14ac:dyDescent="0.3">
      <c r="A832">
        <f>VLOOKUP(Receive[[#This Row],[No用]],SetNo[[No.用]:[vlookup 用]],2,FALSE)</f>
        <v>145</v>
      </c>
      <c r="B832" s="9">
        <f>IF(ROW()=2,1,IF(A831&lt;&gt;Receive[[#This Row],[No]],1,B831+1))</f>
        <v>3</v>
      </c>
      <c r="C832" t="s">
        <v>108</v>
      </c>
      <c r="D832" t="s">
        <v>124</v>
      </c>
      <c r="E832" t="s">
        <v>90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702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ユニフォーム猿杙大和ICONIC</v>
      </c>
    </row>
    <row r="833" spans="1:20" x14ac:dyDescent="0.3">
      <c r="A833">
        <f>VLOOKUP(Receive[[#This Row],[No用]],SetNo[[No.用]:[vlookup 用]],2,FALSE)</f>
        <v>145</v>
      </c>
      <c r="B833" s="9">
        <f>IF(ROW()=2,1,IF(A832&lt;&gt;Receive[[#This Row],[No]],1,B832+1))</f>
        <v>4</v>
      </c>
      <c r="C833" t="s">
        <v>108</v>
      </c>
      <c r="D833" t="s">
        <v>124</v>
      </c>
      <c r="E833" t="s">
        <v>90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ユニフォーム猿杙大和ICONIC</v>
      </c>
    </row>
    <row r="834" spans="1:20" x14ac:dyDescent="0.3">
      <c r="A834">
        <f>VLOOKUP(Receive[[#This Row],[No用]],SetNo[[No.用]:[vlookup 用]],2,FALSE)</f>
        <v>145</v>
      </c>
      <c r="B834" s="9">
        <f>IF(ROW()=2,1,IF(A833&lt;&gt;Receive[[#This Row],[No]],1,B833+1))</f>
        <v>5</v>
      </c>
      <c r="C834" t="s">
        <v>108</v>
      </c>
      <c r="D834" t="s">
        <v>124</v>
      </c>
      <c r="E834" t="s">
        <v>90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ユニフォーム猿杙大和ICONIC</v>
      </c>
    </row>
    <row r="835" spans="1:20" x14ac:dyDescent="0.3">
      <c r="A835">
        <f>VLOOKUP(Receive[[#This Row],[No用]],SetNo[[No.用]:[vlookup 用]],2,FALSE)</f>
        <v>146</v>
      </c>
      <c r="B835" s="9">
        <f>IF(ROW()=2,1,IF(A834&lt;&gt;Receive[[#This Row],[No]],1,B834+1))</f>
        <v>1</v>
      </c>
      <c r="C835" t="s">
        <v>108</v>
      </c>
      <c r="D835" t="s">
        <v>125</v>
      </c>
      <c r="E835" t="s">
        <v>90</v>
      </c>
      <c r="F835" t="s">
        <v>80</v>
      </c>
      <c r="G835" t="s">
        <v>128</v>
      </c>
      <c r="H835" t="s">
        <v>71</v>
      </c>
      <c r="I835">
        <v>1</v>
      </c>
      <c r="J835" t="s">
        <v>229</v>
      </c>
      <c r="K835" s="1" t="s">
        <v>119</v>
      </c>
      <c r="L835" s="1" t="s">
        <v>173</v>
      </c>
      <c r="M835">
        <v>35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ユニフォーム小見春樹ICONIC</v>
      </c>
    </row>
    <row r="836" spans="1:20" x14ac:dyDescent="0.3">
      <c r="A836">
        <f>VLOOKUP(Receive[[#This Row],[No用]],SetNo[[No.用]:[vlookup 用]],2,FALSE)</f>
        <v>146</v>
      </c>
      <c r="B836" s="9">
        <f>IF(ROW()=2,1,IF(A835&lt;&gt;Receive[[#This Row],[No]],1,B835+1))</f>
        <v>2</v>
      </c>
      <c r="C836" t="s">
        <v>108</v>
      </c>
      <c r="D836" t="s">
        <v>125</v>
      </c>
      <c r="E836" t="s">
        <v>90</v>
      </c>
      <c r="F836" t="s">
        <v>80</v>
      </c>
      <c r="G836" t="s">
        <v>128</v>
      </c>
      <c r="H836" t="s">
        <v>71</v>
      </c>
      <c r="I836">
        <v>1</v>
      </c>
      <c r="J836" t="s">
        <v>229</v>
      </c>
      <c r="K836" s="1" t="s">
        <v>195</v>
      </c>
      <c r="L836" s="1" t="s">
        <v>178</v>
      </c>
      <c r="M836">
        <v>41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ユニフォーム小見春樹ICONIC</v>
      </c>
    </row>
    <row r="837" spans="1:20" x14ac:dyDescent="0.3">
      <c r="A837">
        <f>VLOOKUP(Receive[[#This Row],[No用]],SetNo[[No.用]:[vlookup 用]],2,FALSE)</f>
        <v>146</v>
      </c>
      <c r="B837" s="9">
        <f>IF(ROW()=2,1,IF(A836&lt;&gt;Receive[[#This Row],[No]],1,B836+1))</f>
        <v>3</v>
      </c>
      <c r="C837" t="s">
        <v>108</v>
      </c>
      <c r="D837" t="s">
        <v>125</v>
      </c>
      <c r="E837" t="s">
        <v>90</v>
      </c>
      <c r="F837" t="s">
        <v>80</v>
      </c>
      <c r="G837" t="s">
        <v>128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32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ユニフォーム小見春樹ICONIC</v>
      </c>
    </row>
    <row r="838" spans="1:20" x14ac:dyDescent="0.3">
      <c r="A838">
        <f>VLOOKUP(Receive[[#This Row],[No用]],SetNo[[No.用]:[vlookup 用]],2,FALSE)</f>
        <v>146</v>
      </c>
      <c r="B838" s="9">
        <f>IF(ROW()=2,1,IF(A837&lt;&gt;Receive[[#This Row],[No]],1,B837+1))</f>
        <v>4</v>
      </c>
      <c r="C838" t="s">
        <v>108</v>
      </c>
      <c r="D838" t="s">
        <v>125</v>
      </c>
      <c r="E838" t="s">
        <v>90</v>
      </c>
      <c r="F838" t="s">
        <v>80</v>
      </c>
      <c r="G838" t="s">
        <v>128</v>
      </c>
      <c r="H838" t="s">
        <v>71</v>
      </c>
      <c r="I838">
        <v>1</v>
      </c>
      <c r="J838" t="s">
        <v>229</v>
      </c>
      <c r="K838" s="1" t="s">
        <v>231</v>
      </c>
      <c r="L838" s="1" t="s">
        <v>162</v>
      </c>
      <c r="M838">
        <v>32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ユニフォーム小見春樹ICONIC</v>
      </c>
    </row>
    <row r="839" spans="1:20" x14ac:dyDescent="0.3">
      <c r="A839">
        <f>VLOOKUP(Receive[[#This Row],[No用]],SetNo[[No.用]:[vlookup 用]],2,FALSE)</f>
        <v>146</v>
      </c>
      <c r="B839" s="9">
        <f>IF(ROW()=2,1,IF(A838&lt;&gt;Receive[[#This Row],[No]],1,B838+1))</f>
        <v>5</v>
      </c>
      <c r="C839" t="s">
        <v>108</v>
      </c>
      <c r="D839" t="s">
        <v>125</v>
      </c>
      <c r="E839" t="s">
        <v>90</v>
      </c>
      <c r="F839" t="s">
        <v>80</v>
      </c>
      <c r="G839" t="s">
        <v>128</v>
      </c>
      <c r="H839" t="s">
        <v>71</v>
      </c>
      <c r="I839">
        <v>1</v>
      </c>
      <c r="J839" t="s">
        <v>229</v>
      </c>
      <c r="K839" s="1" t="s">
        <v>120</v>
      </c>
      <c r="L839" s="1" t="s">
        <v>173</v>
      </c>
      <c r="M839">
        <v>35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ユニフォーム小見春樹ICONIC</v>
      </c>
    </row>
    <row r="840" spans="1:20" x14ac:dyDescent="0.3">
      <c r="A840">
        <f>VLOOKUP(Receive[[#This Row],[No用]],SetNo[[No.用]:[vlookup 用]],2,FALSE)</f>
        <v>146</v>
      </c>
      <c r="B840" s="9">
        <f>IF(ROW()=2,1,IF(A839&lt;&gt;Receive[[#This Row],[No]],1,B839+1))</f>
        <v>6</v>
      </c>
      <c r="C840" t="s">
        <v>108</v>
      </c>
      <c r="D840" t="s">
        <v>125</v>
      </c>
      <c r="E840" t="s">
        <v>90</v>
      </c>
      <c r="F840" t="s">
        <v>80</v>
      </c>
      <c r="G840" t="s">
        <v>128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32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ユニフォーム小見春樹ICONIC</v>
      </c>
    </row>
    <row r="841" spans="1:20" x14ac:dyDescent="0.3">
      <c r="A841">
        <f>VLOOKUP(Receive[[#This Row],[No用]],SetNo[[No.用]:[vlookup 用]],2,FALSE)</f>
        <v>146</v>
      </c>
      <c r="B841" s="9">
        <f>IF(ROW()=2,1,IF(A840&lt;&gt;Receive[[#This Row],[No]],1,B840+1))</f>
        <v>7</v>
      </c>
      <c r="C841" t="s">
        <v>108</v>
      </c>
      <c r="D841" t="s">
        <v>125</v>
      </c>
      <c r="E841" t="s">
        <v>90</v>
      </c>
      <c r="F841" t="s">
        <v>80</v>
      </c>
      <c r="G841" t="s">
        <v>128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32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ユニフォーム小見春樹ICONIC</v>
      </c>
    </row>
    <row r="842" spans="1:20" x14ac:dyDescent="0.3">
      <c r="A842">
        <f>VLOOKUP(Receive[[#This Row],[No用]],SetNo[[No.用]:[vlookup 用]],2,FALSE)</f>
        <v>146</v>
      </c>
      <c r="B842" s="9">
        <f>IF(ROW()=2,1,IF(A841&lt;&gt;Receive[[#This Row],[No]],1,B841+1))</f>
        <v>8</v>
      </c>
      <c r="C842" t="s">
        <v>108</v>
      </c>
      <c r="D842" t="s">
        <v>125</v>
      </c>
      <c r="E842" t="s">
        <v>90</v>
      </c>
      <c r="F842" t="s">
        <v>80</v>
      </c>
      <c r="G842" t="s">
        <v>128</v>
      </c>
      <c r="H842" t="s">
        <v>71</v>
      </c>
      <c r="I842">
        <v>1</v>
      </c>
      <c r="J842" t="s">
        <v>229</v>
      </c>
      <c r="K842" s="1" t="s">
        <v>183</v>
      </c>
      <c r="L842" s="1" t="s">
        <v>225</v>
      </c>
      <c r="M842">
        <v>45</v>
      </c>
      <c r="N842">
        <v>0</v>
      </c>
      <c r="O842">
        <v>55</v>
      </c>
      <c r="P842">
        <v>0</v>
      </c>
      <c r="T842" t="str">
        <f>Receive[[#This Row],[服装]]&amp;Receive[[#This Row],[名前]]&amp;Receive[[#This Row],[レアリティ]]</f>
        <v>ユニフォーム小見春樹ICONIC</v>
      </c>
    </row>
    <row r="843" spans="1:20" x14ac:dyDescent="0.3">
      <c r="A843">
        <f>VLOOKUP(Receive[[#This Row],[No用]],SetNo[[No.用]:[vlookup 用]],2,FALSE)</f>
        <v>147</v>
      </c>
      <c r="B843" s="9">
        <f>IF(ROW()=2,1,IF(A842&lt;&gt;Receive[[#This Row],[No]],1,B842+1))</f>
        <v>1</v>
      </c>
      <c r="C843" t="s">
        <v>108</v>
      </c>
      <c r="D843" t="s">
        <v>126</v>
      </c>
      <c r="E843" t="s">
        <v>90</v>
      </c>
      <c r="F843" t="s">
        <v>82</v>
      </c>
      <c r="G843" t="s">
        <v>128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25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ユニフォーム尾長渉ICONIC</v>
      </c>
    </row>
    <row r="844" spans="1:20" x14ac:dyDescent="0.3">
      <c r="A844">
        <f>VLOOKUP(Receive[[#This Row],[No用]],SetNo[[No.用]:[vlookup 用]],2,FALSE)</f>
        <v>147</v>
      </c>
      <c r="B844" s="9">
        <f>IF(ROW()=2,1,IF(A843&lt;&gt;Receive[[#This Row],[No]],1,B843+1))</f>
        <v>2</v>
      </c>
      <c r="C844" t="s">
        <v>108</v>
      </c>
      <c r="D844" t="s">
        <v>126</v>
      </c>
      <c r="E844" t="s">
        <v>90</v>
      </c>
      <c r="F844" t="s">
        <v>82</v>
      </c>
      <c r="G844" t="s">
        <v>128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25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ユニフォーム尾長渉ICONIC</v>
      </c>
    </row>
    <row r="845" spans="1:20" x14ac:dyDescent="0.3">
      <c r="A845">
        <f>VLOOKUP(Receive[[#This Row],[No用]],SetNo[[No.用]:[vlookup 用]],2,FALSE)</f>
        <v>147</v>
      </c>
      <c r="B845" s="9">
        <f>IF(ROW()=2,1,IF(A844&lt;&gt;Receive[[#This Row],[No]],1,B844+1))</f>
        <v>3</v>
      </c>
      <c r="C845" t="s">
        <v>108</v>
      </c>
      <c r="D845" t="s">
        <v>126</v>
      </c>
      <c r="E845" t="s">
        <v>90</v>
      </c>
      <c r="F845" t="s">
        <v>82</v>
      </c>
      <c r="G845" t="s">
        <v>128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ユニフォーム尾長渉ICONIC</v>
      </c>
    </row>
    <row r="846" spans="1:20" x14ac:dyDescent="0.3">
      <c r="A846">
        <f>VLOOKUP(Receive[[#This Row],[No用]],SetNo[[No.用]:[vlookup 用]],2,FALSE)</f>
        <v>147</v>
      </c>
      <c r="B846" s="9">
        <f>IF(ROW()=2,1,IF(A845&lt;&gt;Receive[[#This Row],[No]],1,B845+1))</f>
        <v>4</v>
      </c>
      <c r="C846" t="s">
        <v>108</v>
      </c>
      <c r="D846" t="s">
        <v>126</v>
      </c>
      <c r="E846" t="s">
        <v>90</v>
      </c>
      <c r="F846" t="s">
        <v>82</v>
      </c>
      <c r="G846" t="s">
        <v>128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ユニフォーム尾長渉ICONIC</v>
      </c>
    </row>
    <row r="847" spans="1:20" x14ac:dyDescent="0.3">
      <c r="A847">
        <f>VLOOKUP(Receive[[#This Row],[No用]],SetNo[[No.用]:[vlookup 用]],2,FALSE)</f>
        <v>147</v>
      </c>
      <c r="B847" s="9">
        <f>IF(ROW()=2,1,IF(A846&lt;&gt;Receive[[#This Row],[No]],1,B846+1))</f>
        <v>5</v>
      </c>
      <c r="C847" t="s">
        <v>108</v>
      </c>
      <c r="D847" t="s">
        <v>126</v>
      </c>
      <c r="E847" t="s">
        <v>90</v>
      </c>
      <c r="F847" t="s">
        <v>82</v>
      </c>
      <c r="G847" t="s">
        <v>128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ユニフォーム尾長渉ICONIC</v>
      </c>
    </row>
    <row r="848" spans="1:20" x14ac:dyDescent="0.3">
      <c r="A848">
        <f>VLOOKUP(Receive[[#This Row],[No用]],SetNo[[No.用]:[vlookup 用]],2,FALSE)</f>
        <v>148</v>
      </c>
      <c r="B848" s="9">
        <f>IF(ROW()=2,1,IF(A847&lt;&gt;Receive[[#This Row],[No]],1,B847+1))</f>
        <v>1</v>
      </c>
      <c r="C848" t="s">
        <v>108</v>
      </c>
      <c r="D848" t="s">
        <v>127</v>
      </c>
      <c r="E848" t="s">
        <v>90</v>
      </c>
      <c r="F848" t="s">
        <v>82</v>
      </c>
      <c r="G848" t="s">
        <v>128</v>
      </c>
      <c r="H848" t="s">
        <v>71</v>
      </c>
      <c r="I848">
        <v>1</v>
      </c>
      <c r="J848" t="s">
        <v>16</v>
      </c>
      <c r="K848" s="1" t="s">
        <v>119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ユニフォーム鷲尾辰生ICONIC</v>
      </c>
    </row>
    <row r="849" spans="1:20" x14ac:dyDescent="0.3">
      <c r="A849">
        <f>VLOOKUP(Receive[[#This Row],[No用]],SetNo[[No.用]:[vlookup 用]],2,FALSE)</f>
        <v>148</v>
      </c>
      <c r="B849" s="9">
        <f>IF(ROW()=2,1,IF(A848&lt;&gt;Receive[[#This Row],[No]],1,B848+1))</f>
        <v>2</v>
      </c>
      <c r="C849" t="s">
        <v>108</v>
      </c>
      <c r="D849" t="s">
        <v>127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ユニフォーム鷲尾辰生ICONIC</v>
      </c>
    </row>
    <row r="850" spans="1:20" x14ac:dyDescent="0.3">
      <c r="A850">
        <f>VLOOKUP(Receive[[#This Row],[No用]],SetNo[[No.用]:[vlookup 用]],2,FALSE)</f>
        <v>148</v>
      </c>
      <c r="B850" s="9">
        <f>IF(ROW()=2,1,IF(A849&lt;&gt;Receive[[#This Row],[No]],1,B849+1))</f>
        <v>3</v>
      </c>
      <c r="C850" t="s">
        <v>108</v>
      </c>
      <c r="D850" t="s">
        <v>127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ユニフォーム鷲尾辰生ICONIC</v>
      </c>
    </row>
    <row r="851" spans="1:20" x14ac:dyDescent="0.3">
      <c r="A851">
        <f>VLOOKUP(Receive[[#This Row],[No用]],SetNo[[No.用]:[vlookup 用]],2,FALSE)</f>
        <v>148</v>
      </c>
      <c r="B851" s="9">
        <f>IF(ROW()=2,1,IF(A850&lt;&gt;Receive[[#This Row],[No]],1,B850+1))</f>
        <v>4</v>
      </c>
      <c r="C851" t="s">
        <v>108</v>
      </c>
      <c r="D851" t="s">
        <v>127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ユニフォーム鷲尾辰生ICONIC</v>
      </c>
    </row>
    <row r="852" spans="1:20" x14ac:dyDescent="0.3">
      <c r="A852">
        <f>VLOOKUP(Receive[[#This Row],[No用]],SetNo[[No.用]:[vlookup 用]],2,FALSE)</f>
        <v>148</v>
      </c>
      <c r="B852" s="9">
        <f>IF(ROW()=2,1,IF(A851&lt;&gt;Receive[[#This Row],[No]],1,B851+1))</f>
        <v>5</v>
      </c>
      <c r="C852" t="s">
        <v>108</v>
      </c>
      <c r="D852" t="s">
        <v>127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ユニフォーム鷲尾辰生ICONIC</v>
      </c>
    </row>
    <row r="853" spans="1:20" x14ac:dyDescent="0.3">
      <c r="A853">
        <f>VLOOKUP(Receive[[#This Row],[No用]],SetNo[[No.用]:[vlookup 用]],2,FALSE)</f>
        <v>149</v>
      </c>
      <c r="B853" s="9">
        <f>IF(ROW()=2,1,IF(A852&lt;&gt;Receive[[#This Row],[No]],1,B852+1))</f>
        <v>1</v>
      </c>
      <c r="C853" t="s">
        <v>108</v>
      </c>
      <c r="D853" t="s">
        <v>129</v>
      </c>
      <c r="E853" t="s">
        <v>73</v>
      </c>
      <c r="F853" t="s">
        <v>74</v>
      </c>
      <c r="G853" t="s">
        <v>128</v>
      </c>
      <c r="H853" t="s">
        <v>71</v>
      </c>
      <c r="I853">
        <v>1</v>
      </c>
      <c r="J853" t="s">
        <v>229</v>
      </c>
      <c r="K853" s="1" t="s">
        <v>119</v>
      </c>
      <c r="L853" s="1" t="s">
        <v>178</v>
      </c>
      <c r="M853">
        <v>34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ユニフォーム赤葦京治ICONIC</v>
      </c>
    </row>
    <row r="854" spans="1:20" x14ac:dyDescent="0.3">
      <c r="A854">
        <f>VLOOKUP(Receive[[#This Row],[No用]],SetNo[[No.用]:[vlookup 用]],2,FALSE)</f>
        <v>149</v>
      </c>
      <c r="B854" s="9">
        <f>IF(ROW()=2,1,IF(A853&lt;&gt;Receive[[#This Row],[No]],1,B853+1))</f>
        <v>2</v>
      </c>
      <c r="C854" t="s">
        <v>108</v>
      </c>
      <c r="D854" t="s">
        <v>129</v>
      </c>
      <c r="E854" t="s">
        <v>73</v>
      </c>
      <c r="F854" t="s">
        <v>74</v>
      </c>
      <c r="G854" t="s">
        <v>128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31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ユニフォーム赤葦京治ICONIC</v>
      </c>
    </row>
    <row r="855" spans="1:20" x14ac:dyDescent="0.3">
      <c r="A855">
        <f>VLOOKUP(Receive[[#This Row],[No用]],SetNo[[No.用]:[vlookup 用]],2,FALSE)</f>
        <v>149</v>
      </c>
      <c r="B855" s="9">
        <f>IF(ROW()=2,1,IF(A854&lt;&gt;Receive[[#This Row],[No]],1,B854+1))</f>
        <v>3</v>
      </c>
      <c r="C855" t="s">
        <v>108</v>
      </c>
      <c r="D855" t="s">
        <v>129</v>
      </c>
      <c r="E855" t="s">
        <v>73</v>
      </c>
      <c r="F855" t="s">
        <v>74</v>
      </c>
      <c r="G855" t="s">
        <v>128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31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ユニフォーム赤葦京治ICONIC</v>
      </c>
    </row>
    <row r="856" spans="1:20" x14ac:dyDescent="0.3">
      <c r="A856">
        <f>VLOOKUP(Receive[[#This Row],[No用]],SetNo[[No.用]:[vlookup 用]],2,FALSE)</f>
        <v>149</v>
      </c>
      <c r="B856" s="9">
        <f>IF(ROW()=2,1,IF(A855&lt;&gt;Receive[[#This Row],[No]],1,B855+1))</f>
        <v>4</v>
      </c>
      <c r="C856" t="s">
        <v>108</v>
      </c>
      <c r="D856" t="s">
        <v>129</v>
      </c>
      <c r="E856" t="s">
        <v>73</v>
      </c>
      <c r="F856" t="s">
        <v>74</v>
      </c>
      <c r="G856" t="s">
        <v>128</v>
      </c>
      <c r="H856" t="s">
        <v>71</v>
      </c>
      <c r="I856">
        <v>1</v>
      </c>
      <c r="J856" t="s">
        <v>229</v>
      </c>
      <c r="K856" s="1" t="s">
        <v>120</v>
      </c>
      <c r="L856" s="1" t="s">
        <v>178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ユニフォーム赤葦京治ICONIC</v>
      </c>
    </row>
    <row r="857" spans="1:20" x14ac:dyDescent="0.3">
      <c r="A857">
        <f>VLOOKUP(Receive[[#This Row],[No用]],SetNo[[No.用]:[vlookup 用]],2,FALSE)</f>
        <v>149</v>
      </c>
      <c r="B857" s="9">
        <f>IF(ROW()=2,1,IF(A856&lt;&gt;Receive[[#This Row],[No]],1,B856+1))</f>
        <v>5</v>
      </c>
      <c r="C857" t="s">
        <v>108</v>
      </c>
      <c r="D857" t="s">
        <v>129</v>
      </c>
      <c r="E857" t="s">
        <v>73</v>
      </c>
      <c r="F857" t="s">
        <v>74</v>
      </c>
      <c r="G857" t="s">
        <v>128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ユニフォーム赤葦京治ICONIC</v>
      </c>
    </row>
    <row r="858" spans="1:20" x14ac:dyDescent="0.3">
      <c r="A858">
        <f>VLOOKUP(Receive[[#This Row],[No用]],SetNo[[No.用]:[vlookup 用]],2,FALSE)</f>
        <v>149</v>
      </c>
      <c r="B858" s="9">
        <f>IF(ROW()=2,1,IF(A857&lt;&gt;Receive[[#This Row],[No]],1,B857+1))</f>
        <v>6</v>
      </c>
      <c r="C858" t="s">
        <v>108</v>
      </c>
      <c r="D858" t="s">
        <v>129</v>
      </c>
      <c r="E858" t="s">
        <v>73</v>
      </c>
      <c r="F858" t="s">
        <v>74</v>
      </c>
      <c r="G858" t="s">
        <v>128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ユニフォーム赤葦京治ICONIC</v>
      </c>
    </row>
    <row r="859" spans="1:20" x14ac:dyDescent="0.3">
      <c r="A859">
        <f>VLOOKUP(Receive[[#This Row],[No用]],SetNo[[No.用]:[vlookup 用]],2,FALSE)</f>
        <v>150</v>
      </c>
      <c r="B859" s="9">
        <f>IF(ROW()=2,1,IF(A858&lt;&gt;Receive[[#This Row],[No]],1,B858+1))</f>
        <v>1</v>
      </c>
      <c r="C859" t="s">
        <v>150</v>
      </c>
      <c r="D859" t="s">
        <v>129</v>
      </c>
      <c r="E859" t="s">
        <v>90</v>
      </c>
      <c r="F859" t="s">
        <v>74</v>
      </c>
      <c r="G859" t="s">
        <v>128</v>
      </c>
      <c r="H859" t="s">
        <v>71</v>
      </c>
      <c r="I859">
        <v>1</v>
      </c>
      <c r="J859" t="s">
        <v>229</v>
      </c>
      <c r="K859" s="1" t="s">
        <v>119</v>
      </c>
      <c r="L859" s="1" t="s">
        <v>178</v>
      </c>
      <c r="M859">
        <v>34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夏祭り赤葦京治ICONIC</v>
      </c>
    </row>
    <row r="860" spans="1:20" x14ac:dyDescent="0.3">
      <c r="A860">
        <f>VLOOKUP(Receive[[#This Row],[No用]],SetNo[[No.用]:[vlookup 用]],2,FALSE)</f>
        <v>150</v>
      </c>
      <c r="B860" s="9">
        <f>IF(ROW()=2,1,IF(A859&lt;&gt;Receive[[#This Row],[No]],1,B859+1))</f>
        <v>2</v>
      </c>
      <c r="C860" t="s">
        <v>150</v>
      </c>
      <c r="D860" t="s">
        <v>129</v>
      </c>
      <c r="E860" t="s">
        <v>90</v>
      </c>
      <c r="F860" t="s">
        <v>74</v>
      </c>
      <c r="G860" t="s">
        <v>128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夏祭り赤葦京治ICONIC</v>
      </c>
    </row>
    <row r="861" spans="1:20" x14ac:dyDescent="0.3">
      <c r="A861">
        <f>VLOOKUP(Receive[[#This Row],[No用]],SetNo[[No.用]:[vlookup 用]],2,FALSE)</f>
        <v>150</v>
      </c>
      <c r="B861" s="9">
        <f>IF(ROW()=2,1,IF(A860&lt;&gt;Receive[[#This Row],[No]],1,B860+1))</f>
        <v>3</v>
      </c>
      <c r="C861" t="s">
        <v>150</v>
      </c>
      <c r="D861" t="s">
        <v>129</v>
      </c>
      <c r="E861" t="s">
        <v>90</v>
      </c>
      <c r="F861" t="s">
        <v>74</v>
      </c>
      <c r="G861" t="s">
        <v>128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31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夏祭り赤葦京治ICONIC</v>
      </c>
    </row>
    <row r="862" spans="1:20" x14ac:dyDescent="0.3">
      <c r="A862">
        <f>VLOOKUP(Receive[[#This Row],[No用]],SetNo[[No.用]:[vlookup 用]],2,FALSE)</f>
        <v>150</v>
      </c>
      <c r="B862" s="9">
        <f>IF(ROW()=2,1,IF(A861&lt;&gt;Receive[[#This Row],[No]],1,B861+1))</f>
        <v>4</v>
      </c>
      <c r="C862" t="s">
        <v>150</v>
      </c>
      <c r="D862" t="s">
        <v>129</v>
      </c>
      <c r="E862" t="s">
        <v>90</v>
      </c>
      <c r="F862" t="s">
        <v>74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178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夏祭り赤葦京治ICONIC</v>
      </c>
    </row>
    <row r="863" spans="1:20" x14ac:dyDescent="0.3">
      <c r="A863">
        <f>VLOOKUP(Receive[[#This Row],[No用]],SetNo[[No.用]:[vlookup 用]],2,FALSE)</f>
        <v>150</v>
      </c>
      <c r="B863" s="9">
        <f>IF(ROW()=2,1,IF(A862&lt;&gt;Receive[[#This Row],[No]],1,B862+1))</f>
        <v>5</v>
      </c>
      <c r="C863" t="s">
        <v>150</v>
      </c>
      <c r="D863" t="s">
        <v>129</v>
      </c>
      <c r="E863" t="s">
        <v>90</v>
      </c>
      <c r="F863" t="s">
        <v>74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夏祭り赤葦京治ICONIC</v>
      </c>
    </row>
    <row r="864" spans="1:20" x14ac:dyDescent="0.3">
      <c r="A864">
        <f>VLOOKUP(Receive[[#This Row],[No用]],SetNo[[No.用]:[vlookup 用]],2,FALSE)</f>
        <v>150</v>
      </c>
      <c r="B864" s="9">
        <f>IF(ROW()=2,1,IF(A863&lt;&gt;Receive[[#This Row],[No]],1,B863+1))</f>
        <v>6</v>
      </c>
      <c r="C864" t="s">
        <v>150</v>
      </c>
      <c r="D864" t="s">
        <v>129</v>
      </c>
      <c r="E864" t="s">
        <v>90</v>
      </c>
      <c r="F864" t="s">
        <v>74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夏祭り赤葦京治ICONIC</v>
      </c>
    </row>
    <row r="865" spans="1:20" x14ac:dyDescent="0.3">
      <c r="A865">
        <f>VLOOKUP(Receive[[#This Row],[No用]],SetNo[[No.用]:[vlookup 用]],2,FALSE)</f>
        <v>151</v>
      </c>
      <c r="B865" s="9">
        <f>IF(ROW()=2,1,IF(A864&lt;&gt;Receive[[#This Row],[No]],1,B864+1))</f>
        <v>1</v>
      </c>
      <c r="C865" t="s">
        <v>108</v>
      </c>
      <c r="D865" t="s">
        <v>284</v>
      </c>
      <c r="E865" t="s">
        <v>77</v>
      </c>
      <c r="F865" t="s">
        <v>78</v>
      </c>
      <c r="G865" t="s">
        <v>134</v>
      </c>
      <c r="H865" t="s">
        <v>71</v>
      </c>
      <c r="I865">
        <v>1</v>
      </c>
      <c r="J865" t="s">
        <v>229</v>
      </c>
      <c r="K865" s="1" t="s">
        <v>119</v>
      </c>
      <c r="L865" s="1" t="s">
        <v>162</v>
      </c>
      <c r="M865">
        <v>33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ユニフォーム星海光来ICONIC</v>
      </c>
    </row>
    <row r="866" spans="1:20" x14ac:dyDescent="0.3">
      <c r="A866">
        <f>VLOOKUP(Receive[[#This Row],[No用]],SetNo[[No.用]:[vlookup 用]],2,FALSE)</f>
        <v>151</v>
      </c>
      <c r="B866" s="9">
        <f>IF(ROW()=2,1,IF(A865&lt;&gt;Receive[[#This Row],[No]],1,B865+1))</f>
        <v>2</v>
      </c>
      <c r="C866" t="s">
        <v>108</v>
      </c>
      <c r="D866" t="s">
        <v>284</v>
      </c>
      <c r="E866" t="s">
        <v>77</v>
      </c>
      <c r="F866" t="s">
        <v>78</v>
      </c>
      <c r="G866" t="s">
        <v>134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ユニフォーム星海光来ICONIC</v>
      </c>
    </row>
    <row r="867" spans="1:20" x14ac:dyDescent="0.3">
      <c r="A867">
        <f>VLOOKUP(Receive[[#This Row],[No用]],SetNo[[No.用]:[vlookup 用]],2,FALSE)</f>
        <v>151</v>
      </c>
      <c r="B867" s="9">
        <f>IF(ROW()=2,1,IF(A866&lt;&gt;Receive[[#This Row],[No]],1,B866+1))</f>
        <v>3</v>
      </c>
      <c r="C867" t="s">
        <v>108</v>
      </c>
      <c r="D867" t="s">
        <v>284</v>
      </c>
      <c r="E867" t="s">
        <v>77</v>
      </c>
      <c r="F867" t="s">
        <v>78</v>
      </c>
      <c r="G867" t="s">
        <v>134</v>
      </c>
      <c r="H867" t="s">
        <v>71</v>
      </c>
      <c r="I867">
        <v>1</v>
      </c>
      <c r="J867" t="s">
        <v>229</v>
      </c>
      <c r="K867" s="1" t="s">
        <v>231</v>
      </c>
      <c r="L867" s="1" t="s">
        <v>162</v>
      </c>
      <c r="M867">
        <v>32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ユニフォーム星海光来ICONIC</v>
      </c>
    </row>
    <row r="868" spans="1:20" x14ac:dyDescent="0.3">
      <c r="A868">
        <f>VLOOKUP(Receive[[#This Row],[No用]],SetNo[[No.用]:[vlookup 用]],2,FALSE)</f>
        <v>151</v>
      </c>
      <c r="B868" s="9">
        <f>IF(ROW()=2,1,IF(A867&lt;&gt;Receive[[#This Row],[No]],1,B867+1))</f>
        <v>4</v>
      </c>
      <c r="C868" t="s">
        <v>108</v>
      </c>
      <c r="D868" t="s">
        <v>284</v>
      </c>
      <c r="E868" t="s">
        <v>77</v>
      </c>
      <c r="F868" t="s">
        <v>78</v>
      </c>
      <c r="G868" t="s">
        <v>134</v>
      </c>
      <c r="H868" t="s">
        <v>71</v>
      </c>
      <c r="I868">
        <v>1</v>
      </c>
      <c r="J868" t="s">
        <v>229</v>
      </c>
      <c r="K868" s="1" t="s">
        <v>120</v>
      </c>
      <c r="L868" s="1" t="s">
        <v>178</v>
      </c>
      <c r="M868">
        <v>35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ユニフォーム星海光来ICONIC</v>
      </c>
    </row>
    <row r="869" spans="1:20" x14ac:dyDescent="0.3">
      <c r="A869">
        <f>VLOOKUP(Receive[[#This Row],[No用]],SetNo[[No.用]:[vlookup 用]],2,FALSE)</f>
        <v>151</v>
      </c>
      <c r="B869" s="9">
        <f>IF(ROW()=2,1,IF(A868&lt;&gt;Receive[[#This Row],[No]],1,B868+1))</f>
        <v>5</v>
      </c>
      <c r="C869" t="s">
        <v>108</v>
      </c>
      <c r="D869" t="s">
        <v>284</v>
      </c>
      <c r="E869" t="s">
        <v>77</v>
      </c>
      <c r="F869" t="s">
        <v>78</v>
      </c>
      <c r="G869" t="s">
        <v>134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ユニフォーム星海光来ICONIC</v>
      </c>
    </row>
    <row r="870" spans="1:20" x14ac:dyDescent="0.3">
      <c r="A870">
        <f>VLOOKUP(Receive[[#This Row],[No用]],SetNo[[No.用]:[vlookup 用]],2,FALSE)</f>
        <v>151</v>
      </c>
      <c r="B870" s="9">
        <f>IF(ROW()=2,1,IF(A869&lt;&gt;Receive[[#This Row],[No]],1,B869+1))</f>
        <v>6</v>
      </c>
      <c r="C870" t="s">
        <v>108</v>
      </c>
      <c r="D870" t="s">
        <v>284</v>
      </c>
      <c r="E870" t="s">
        <v>77</v>
      </c>
      <c r="F870" t="s">
        <v>78</v>
      </c>
      <c r="G870" t="s">
        <v>134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ユニフォーム星海光来ICONIC</v>
      </c>
    </row>
    <row r="871" spans="1:20" x14ac:dyDescent="0.3">
      <c r="A871">
        <f>VLOOKUP(Receive[[#This Row],[No用]],SetNo[[No.用]:[vlookup 用]],2,FALSE)</f>
        <v>152</v>
      </c>
      <c r="B871" s="9">
        <f>IF(ROW()=2,1,IF(A870&lt;&gt;Receive[[#This Row],[No]],1,B870+1))</f>
        <v>1</v>
      </c>
      <c r="C871" s="1" t="s">
        <v>898</v>
      </c>
      <c r="D871" t="s">
        <v>284</v>
      </c>
      <c r="E871" s="1" t="s">
        <v>73</v>
      </c>
      <c r="F871" t="s">
        <v>78</v>
      </c>
      <c r="G871" t="s">
        <v>134</v>
      </c>
      <c r="H871" t="s">
        <v>71</v>
      </c>
      <c r="I871">
        <v>1</v>
      </c>
      <c r="J871" t="s">
        <v>229</v>
      </c>
      <c r="K871" s="1" t="s">
        <v>119</v>
      </c>
      <c r="L871" s="1" t="s">
        <v>178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文化祭星海光来ICONIC</v>
      </c>
    </row>
    <row r="872" spans="1:20" x14ac:dyDescent="0.3">
      <c r="A872">
        <f>VLOOKUP(Receive[[#This Row],[No用]],SetNo[[No.用]:[vlookup 用]],2,FALSE)</f>
        <v>152</v>
      </c>
      <c r="B872" s="9">
        <f>IF(ROW()=2,1,IF(A871&lt;&gt;Receive[[#This Row],[No]],1,B871+1))</f>
        <v>2</v>
      </c>
      <c r="C872" s="1" t="s">
        <v>898</v>
      </c>
      <c r="D872" t="s">
        <v>284</v>
      </c>
      <c r="E872" s="1" t="s">
        <v>73</v>
      </c>
      <c r="F872" t="s">
        <v>78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文化祭星海光来ICONIC</v>
      </c>
    </row>
    <row r="873" spans="1:20" x14ac:dyDescent="0.3">
      <c r="A873">
        <f>VLOOKUP(Receive[[#This Row],[No用]],SetNo[[No.用]:[vlookup 用]],2,FALSE)</f>
        <v>152</v>
      </c>
      <c r="B873" s="9">
        <f>IF(ROW()=2,1,IF(A872&lt;&gt;Receive[[#This Row],[No]],1,B872+1))</f>
        <v>3</v>
      </c>
      <c r="C873" s="1" t="s">
        <v>898</v>
      </c>
      <c r="D873" t="s">
        <v>284</v>
      </c>
      <c r="E873" s="1" t="s">
        <v>73</v>
      </c>
      <c r="F873" t="s">
        <v>78</v>
      </c>
      <c r="G873" t="s">
        <v>134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32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文化祭星海光来ICONIC</v>
      </c>
    </row>
    <row r="874" spans="1:20" x14ac:dyDescent="0.3">
      <c r="A874">
        <f>VLOOKUP(Receive[[#This Row],[No用]],SetNo[[No.用]:[vlookup 用]],2,FALSE)</f>
        <v>152</v>
      </c>
      <c r="B874" s="9">
        <f>IF(ROW()=2,1,IF(A873&lt;&gt;Receive[[#This Row],[No]],1,B873+1))</f>
        <v>4</v>
      </c>
      <c r="C874" s="1" t="s">
        <v>898</v>
      </c>
      <c r="D874" t="s">
        <v>284</v>
      </c>
      <c r="E874" s="1" t="s">
        <v>73</v>
      </c>
      <c r="F874" t="s">
        <v>78</v>
      </c>
      <c r="G874" t="s">
        <v>134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文化祭星海光来ICONIC</v>
      </c>
    </row>
    <row r="875" spans="1:20" x14ac:dyDescent="0.3">
      <c r="A875">
        <f>VLOOKUP(Receive[[#This Row],[No用]],SetNo[[No.用]:[vlookup 用]],2,FALSE)</f>
        <v>152</v>
      </c>
      <c r="B875" s="9">
        <f>IF(ROW()=2,1,IF(A874&lt;&gt;Receive[[#This Row],[No]],1,B874+1))</f>
        <v>5</v>
      </c>
      <c r="C875" s="1" t="s">
        <v>898</v>
      </c>
      <c r="D875" t="s">
        <v>284</v>
      </c>
      <c r="E875" s="1" t="s">
        <v>73</v>
      </c>
      <c r="F875" t="s">
        <v>78</v>
      </c>
      <c r="G875" t="s">
        <v>134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文化祭星海光来ICONIC</v>
      </c>
    </row>
    <row r="876" spans="1:20" x14ac:dyDescent="0.3">
      <c r="A876">
        <f>VLOOKUP(Receive[[#This Row],[No用]],SetNo[[No.用]:[vlookup 用]],2,FALSE)</f>
        <v>152</v>
      </c>
      <c r="B876" s="9">
        <f>IF(ROW()=2,1,IF(A875&lt;&gt;Receive[[#This Row],[No]],1,B875+1))</f>
        <v>6</v>
      </c>
      <c r="C876" s="1" t="s">
        <v>898</v>
      </c>
      <c r="D876" t="s">
        <v>284</v>
      </c>
      <c r="E876" s="1" t="s">
        <v>73</v>
      </c>
      <c r="F876" t="s">
        <v>78</v>
      </c>
      <c r="G876" t="s">
        <v>134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文化祭星海光来ICONIC</v>
      </c>
    </row>
    <row r="877" spans="1:20" x14ac:dyDescent="0.3">
      <c r="A877">
        <f>VLOOKUP(Receive[[#This Row],[No用]],SetNo[[No.用]:[vlookup 用]],2,FALSE)</f>
        <v>153</v>
      </c>
      <c r="B877" s="9">
        <f>IF(ROW()=2,1,IF(A876&lt;&gt;Receive[[#This Row],[No]],1,B876+1))</f>
        <v>1</v>
      </c>
      <c r="C877" t="s">
        <v>108</v>
      </c>
      <c r="D877" t="s">
        <v>133</v>
      </c>
      <c r="E877" t="s">
        <v>77</v>
      </c>
      <c r="F877" t="s">
        <v>82</v>
      </c>
      <c r="G877" t="s">
        <v>134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ユニフォーム昼神幸郎ICONIC</v>
      </c>
    </row>
    <row r="878" spans="1:20" x14ac:dyDescent="0.3">
      <c r="A878">
        <f>VLOOKUP(Receive[[#This Row],[No用]],SetNo[[No.用]:[vlookup 用]],2,FALSE)</f>
        <v>153</v>
      </c>
      <c r="B878" s="9">
        <f>IF(ROW()=2,1,IF(A877&lt;&gt;Receive[[#This Row],[No]],1,B877+1))</f>
        <v>2</v>
      </c>
      <c r="C878" t="s">
        <v>108</v>
      </c>
      <c r="D878" t="s">
        <v>133</v>
      </c>
      <c r="E878" t="s">
        <v>77</v>
      </c>
      <c r="F878" t="s">
        <v>82</v>
      </c>
      <c r="G878" t="s">
        <v>134</v>
      </c>
      <c r="H878" t="s">
        <v>71</v>
      </c>
      <c r="I878">
        <v>1</v>
      </c>
      <c r="J878" t="s">
        <v>229</v>
      </c>
      <c r="K878" s="1" t="s">
        <v>195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ユニフォーム昼神幸郎ICONIC</v>
      </c>
    </row>
    <row r="879" spans="1:20" x14ac:dyDescent="0.3">
      <c r="A879">
        <f>VLOOKUP(Receive[[#This Row],[No用]],SetNo[[No.用]:[vlookup 用]],2,FALSE)</f>
        <v>153</v>
      </c>
      <c r="B879" s="9">
        <f>IF(ROW()=2,1,IF(A878&lt;&gt;Receive[[#This Row],[No]],1,B878+1))</f>
        <v>3</v>
      </c>
      <c r="C879" t="s">
        <v>108</v>
      </c>
      <c r="D879" t="s">
        <v>133</v>
      </c>
      <c r="E879" t="s">
        <v>77</v>
      </c>
      <c r="F879" t="s">
        <v>82</v>
      </c>
      <c r="G879" t="s">
        <v>134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ユニフォーム昼神幸郎ICONIC</v>
      </c>
    </row>
    <row r="880" spans="1:20" x14ac:dyDescent="0.3">
      <c r="A880">
        <f>VLOOKUP(Receive[[#This Row],[No用]],SetNo[[No.用]:[vlookup 用]],2,FALSE)</f>
        <v>153</v>
      </c>
      <c r="B880" s="9">
        <f>IF(ROW()=2,1,IF(A879&lt;&gt;Receive[[#This Row],[No]],1,B879+1))</f>
        <v>4</v>
      </c>
      <c r="C880" t="s">
        <v>108</v>
      </c>
      <c r="D880" t="s">
        <v>133</v>
      </c>
      <c r="E880" t="s">
        <v>77</v>
      </c>
      <c r="F880" t="s">
        <v>82</v>
      </c>
      <c r="G880" t="s">
        <v>134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ユニフォーム昼神幸郎ICONIC</v>
      </c>
    </row>
    <row r="881" spans="1:20" x14ac:dyDescent="0.3">
      <c r="A881">
        <f>VLOOKUP(Receive[[#This Row],[No用]],SetNo[[No.用]:[vlookup 用]],2,FALSE)</f>
        <v>153</v>
      </c>
      <c r="B881" s="9">
        <f>IF(ROW()=2,1,IF(A880&lt;&gt;Receive[[#This Row],[No]],1,B880+1))</f>
        <v>5</v>
      </c>
      <c r="C881" t="s">
        <v>108</v>
      </c>
      <c r="D881" t="s">
        <v>133</v>
      </c>
      <c r="E881" t="s">
        <v>77</v>
      </c>
      <c r="F881" t="s">
        <v>82</v>
      </c>
      <c r="G881" t="s">
        <v>134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ユニフォーム昼神幸郎ICONIC</v>
      </c>
    </row>
    <row r="882" spans="1:20" x14ac:dyDescent="0.3">
      <c r="A882">
        <f>VLOOKUP(Receive[[#This Row],[No用]],SetNo[[No.用]:[vlookup 用]],2,FALSE)</f>
        <v>153</v>
      </c>
      <c r="B882" s="9">
        <f>IF(ROW()=2,1,IF(A881&lt;&gt;Receive[[#This Row],[No]],1,B881+1))</f>
        <v>6</v>
      </c>
      <c r="C882" t="s">
        <v>108</v>
      </c>
      <c r="D882" t="s">
        <v>133</v>
      </c>
      <c r="E882" t="s">
        <v>77</v>
      </c>
      <c r="F882" t="s">
        <v>82</v>
      </c>
      <c r="G882" t="s">
        <v>134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ユニフォーム昼神幸郎ICONIC</v>
      </c>
    </row>
    <row r="883" spans="1:20" x14ac:dyDescent="0.3">
      <c r="A883">
        <f>VLOOKUP(Receive[[#This Row],[No用]],SetNo[[No.用]:[vlookup 用]],2,FALSE)</f>
        <v>154</v>
      </c>
      <c r="B883" s="9">
        <f>IF(ROW()=2,1,IF(A882&lt;&gt;Receive[[#This Row],[No]],1,B882+1))</f>
        <v>1</v>
      </c>
      <c r="C883" s="1" t="s">
        <v>918</v>
      </c>
      <c r="D883" t="s">
        <v>133</v>
      </c>
      <c r="E883" s="1" t="s">
        <v>73</v>
      </c>
      <c r="F883" t="s">
        <v>82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Xmas昼神幸郎ICONIC</v>
      </c>
    </row>
    <row r="884" spans="1:20" x14ac:dyDescent="0.3">
      <c r="A884">
        <f>VLOOKUP(Receive[[#This Row],[No用]],SetNo[[No.用]:[vlookup 用]],2,FALSE)</f>
        <v>154</v>
      </c>
      <c r="B884" s="9">
        <f>IF(ROW()=2,1,IF(A883&lt;&gt;Receive[[#This Row],[No]],1,B883+1))</f>
        <v>2</v>
      </c>
      <c r="C884" s="1" t="s">
        <v>918</v>
      </c>
      <c r="D884" t="s">
        <v>133</v>
      </c>
      <c r="E884" s="1" t="s">
        <v>73</v>
      </c>
      <c r="F884" t="s">
        <v>82</v>
      </c>
      <c r="G884" t="s">
        <v>134</v>
      </c>
      <c r="H884" t="s">
        <v>71</v>
      </c>
      <c r="I884">
        <v>1</v>
      </c>
      <c r="J884" t="s">
        <v>229</v>
      </c>
      <c r="K884" s="1" t="s">
        <v>195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Xmas昼神幸郎ICONIC</v>
      </c>
    </row>
    <row r="885" spans="1:20" x14ac:dyDescent="0.3">
      <c r="A885">
        <f>VLOOKUP(Receive[[#This Row],[No用]],SetNo[[No.用]:[vlookup 用]],2,FALSE)</f>
        <v>154</v>
      </c>
      <c r="B885" s="9">
        <f>IF(ROW()=2,1,IF(A884&lt;&gt;Receive[[#This Row],[No]],1,B884+1))</f>
        <v>3</v>
      </c>
      <c r="C885" s="1" t="s">
        <v>918</v>
      </c>
      <c r="D885" t="s">
        <v>133</v>
      </c>
      <c r="E885" s="1" t="s">
        <v>73</v>
      </c>
      <c r="F885" t="s">
        <v>82</v>
      </c>
      <c r="G885" t="s">
        <v>134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Xmas昼神幸郎ICONIC</v>
      </c>
    </row>
    <row r="886" spans="1:20" x14ac:dyDescent="0.3">
      <c r="A886">
        <f>VLOOKUP(Receive[[#This Row],[No用]],SetNo[[No.用]:[vlookup 用]],2,FALSE)</f>
        <v>154</v>
      </c>
      <c r="B886" s="9">
        <f>IF(ROW()=2,1,IF(A885&lt;&gt;Receive[[#This Row],[No]],1,B885+1))</f>
        <v>4</v>
      </c>
      <c r="C886" s="1" t="s">
        <v>918</v>
      </c>
      <c r="D886" t="s">
        <v>133</v>
      </c>
      <c r="E886" s="1" t="s">
        <v>73</v>
      </c>
      <c r="F886" t="s">
        <v>82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Xmas昼神幸郎ICONIC</v>
      </c>
    </row>
    <row r="887" spans="1:20" x14ac:dyDescent="0.3">
      <c r="A887">
        <f>VLOOKUP(Receive[[#This Row],[No用]],SetNo[[No.用]:[vlookup 用]],2,FALSE)</f>
        <v>154</v>
      </c>
      <c r="B887" s="9">
        <f>IF(ROW()=2,1,IF(A886&lt;&gt;Receive[[#This Row],[No]],1,B886+1))</f>
        <v>5</v>
      </c>
      <c r="C887" s="1" t="s">
        <v>918</v>
      </c>
      <c r="D887" t="s">
        <v>133</v>
      </c>
      <c r="E887" s="1" t="s">
        <v>73</v>
      </c>
      <c r="F887" t="s">
        <v>82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Xmas昼神幸郎ICONIC</v>
      </c>
    </row>
    <row r="888" spans="1:20" x14ac:dyDescent="0.3">
      <c r="A888">
        <f>VLOOKUP(Receive[[#This Row],[No用]],SetNo[[No.用]:[vlookup 用]],2,FALSE)</f>
        <v>154</v>
      </c>
      <c r="B888" s="9">
        <f>IF(ROW()=2,1,IF(A887&lt;&gt;Receive[[#This Row],[No]],1,B887+1))</f>
        <v>6</v>
      </c>
      <c r="C888" s="1" t="s">
        <v>918</v>
      </c>
      <c r="D888" t="s">
        <v>133</v>
      </c>
      <c r="E888" s="1" t="s">
        <v>73</v>
      </c>
      <c r="F888" t="s">
        <v>82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Xmas昼神幸郎ICONIC</v>
      </c>
    </row>
    <row r="889" spans="1:20" x14ac:dyDescent="0.3">
      <c r="A889">
        <f>VLOOKUP(Receive[[#This Row],[No用]],SetNo[[No.用]:[vlookup 用]],2,FALSE)</f>
        <v>155</v>
      </c>
      <c r="B889" s="9">
        <f>IF(ROW()=2,1,IF(A888&lt;&gt;Receive[[#This Row],[No]],1,B888+1))</f>
        <v>1</v>
      </c>
      <c r="C889" t="s">
        <v>108</v>
      </c>
      <c r="D889" t="s">
        <v>131</v>
      </c>
      <c r="E889" t="s">
        <v>77</v>
      </c>
      <c r="F889" t="s">
        <v>78</v>
      </c>
      <c r="G889" t="s">
        <v>135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33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ユニフォーム佐久早聖臣ICONIC</v>
      </c>
    </row>
    <row r="890" spans="1:20" x14ac:dyDescent="0.3">
      <c r="A890">
        <f>VLOOKUP(Receive[[#This Row],[No用]],SetNo[[No.用]:[vlookup 用]],2,FALSE)</f>
        <v>155</v>
      </c>
      <c r="B890" s="9">
        <f>IF(ROW()=2,1,IF(A889&lt;&gt;Receive[[#This Row],[No]],1,B889+1))</f>
        <v>2</v>
      </c>
      <c r="C890" t="s">
        <v>108</v>
      </c>
      <c r="D890" t="s">
        <v>131</v>
      </c>
      <c r="E890" t="s">
        <v>77</v>
      </c>
      <c r="F890" t="s">
        <v>78</v>
      </c>
      <c r="G890" t="s">
        <v>135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ユニフォーム佐久早聖臣ICONIC</v>
      </c>
    </row>
    <row r="891" spans="1:20" x14ac:dyDescent="0.3">
      <c r="A891">
        <f>VLOOKUP(Receive[[#This Row],[No用]],SetNo[[No.用]:[vlookup 用]],2,FALSE)</f>
        <v>155</v>
      </c>
      <c r="B891" s="9">
        <f>IF(ROW()=2,1,IF(A890&lt;&gt;Receive[[#This Row],[No]],1,B890+1))</f>
        <v>3</v>
      </c>
      <c r="C891" t="s">
        <v>108</v>
      </c>
      <c r="D891" t="s">
        <v>131</v>
      </c>
      <c r="E891" t="s">
        <v>77</v>
      </c>
      <c r="F891" t="s">
        <v>78</v>
      </c>
      <c r="G891" t="s">
        <v>135</v>
      </c>
      <c r="H891" t="s">
        <v>71</v>
      </c>
      <c r="I891">
        <v>1</v>
      </c>
      <c r="J891" t="s">
        <v>229</v>
      </c>
      <c r="K891" s="1" t="s">
        <v>120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ユニフォーム佐久早聖臣ICONIC</v>
      </c>
    </row>
    <row r="892" spans="1:20" x14ac:dyDescent="0.3">
      <c r="A892">
        <f>VLOOKUP(Receive[[#This Row],[No用]],SetNo[[No.用]:[vlookup 用]],2,FALSE)</f>
        <v>155</v>
      </c>
      <c r="B892" s="9">
        <f>IF(ROW()=2,1,IF(A891&lt;&gt;Receive[[#This Row],[No]],1,B891+1))</f>
        <v>4</v>
      </c>
      <c r="C892" t="s">
        <v>108</v>
      </c>
      <c r="D892" t="s">
        <v>131</v>
      </c>
      <c r="E892" t="s">
        <v>77</v>
      </c>
      <c r="F892" t="s">
        <v>78</v>
      </c>
      <c r="G892" t="s">
        <v>135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ユニフォーム佐久早聖臣ICONIC</v>
      </c>
    </row>
    <row r="893" spans="1:20" x14ac:dyDescent="0.3">
      <c r="A893">
        <f>VLOOKUP(Receive[[#This Row],[No用]],SetNo[[No.用]:[vlookup 用]],2,FALSE)</f>
        <v>155</v>
      </c>
      <c r="B893" s="9">
        <f>IF(ROW()=2,1,IF(A892&lt;&gt;Receive[[#This Row],[No]],1,B892+1))</f>
        <v>5</v>
      </c>
      <c r="C893" t="s">
        <v>108</v>
      </c>
      <c r="D893" t="s">
        <v>131</v>
      </c>
      <c r="E893" t="s">
        <v>77</v>
      </c>
      <c r="F893" t="s">
        <v>78</v>
      </c>
      <c r="G893" t="s">
        <v>135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ユニフォーム佐久早聖臣ICONIC</v>
      </c>
    </row>
    <row r="894" spans="1:20" x14ac:dyDescent="0.3">
      <c r="A894">
        <f>VLOOKUP(Receive[[#This Row],[No用]],SetNo[[No.用]:[vlookup 用]],2,FALSE)</f>
        <v>156</v>
      </c>
      <c r="B894" s="9">
        <f>IF(ROW()=2,1,IF(A893&lt;&gt;Receive[[#This Row],[No]],1,B893+1))</f>
        <v>1</v>
      </c>
      <c r="C894" t="s">
        <v>108</v>
      </c>
      <c r="D894" t="s">
        <v>132</v>
      </c>
      <c r="E894" t="s">
        <v>77</v>
      </c>
      <c r="F894" t="s">
        <v>80</v>
      </c>
      <c r="G894" t="s">
        <v>135</v>
      </c>
      <c r="H894" t="s">
        <v>71</v>
      </c>
      <c r="I894">
        <v>1</v>
      </c>
      <c r="J894" t="s">
        <v>229</v>
      </c>
      <c r="K894" s="1" t="s">
        <v>119</v>
      </c>
      <c r="L894" s="1" t="s">
        <v>173</v>
      </c>
      <c r="M894">
        <v>38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ユニフォーム小森元也ICONIC</v>
      </c>
    </row>
    <row r="895" spans="1:20" x14ac:dyDescent="0.3">
      <c r="A895">
        <f>VLOOKUP(Receive[[#This Row],[No用]],SetNo[[No.用]:[vlookup 用]],2,FALSE)</f>
        <v>156</v>
      </c>
      <c r="B895" s="9">
        <f>IF(ROW()=2,1,IF(A894&lt;&gt;Receive[[#This Row],[No]],1,B894+1))</f>
        <v>2</v>
      </c>
      <c r="C895" t="s">
        <v>108</v>
      </c>
      <c r="D895" t="s">
        <v>132</v>
      </c>
      <c r="E895" t="s">
        <v>77</v>
      </c>
      <c r="F895" t="s">
        <v>80</v>
      </c>
      <c r="G895" t="s">
        <v>135</v>
      </c>
      <c r="H895" t="s">
        <v>71</v>
      </c>
      <c r="I895">
        <v>1</v>
      </c>
      <c r="J895" t="s">
        <v>229</v>
      </c>
      <c r="K895" s="1" t="s">
        <v>195</v>
      </c>
      <c r="L895" s="1" t="s">
        <v>178</v>
      </c>
      <c r="M895">
        <v>38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ユニフォーム小森元也ICONIC</v>
      </c>
    </row>
    <row r="896" spans="1:20" x14ac:dyDescent="0.3">
      <c r="A896">
        <f>VLOOKUP(Receive[[#This Row],[No用]],SetNo[[No.用]:[vlookup 用]],2,FALSE)</f>
        <v>156</v>
      </c>
      <c r="B896" s="9">
        <f>IF(ROW()=2,1,IF(A895&lt;&gt;Receive[[#This Row],[No]],1,B895+1))</f>
        <v>3</v>
      </c>
      <c r="C896" t="s">
        <v>108</v>
      </c>
      <c r="D896" t="s">
        <v>132</v>
      </c>
      <c r="E896" t="s">
        <v>77</v>
      </c>
      <c r="F896" t="s">
        <v>80</v>
      </c>
      <c r="G896" t="s">
        <v>135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35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ユニフォーム小森元也ICONIC</v>
      </c>
    </row>
    <row r="897" spans="1:20" x14ac:dyDescent="0.3">
      <c r="A897">
        <f>VLOOKUP(Receive[[#This Row],[No用]],SetNo[[No.用]:[vlookup 用]],2,FALSE)</f>
        <v>156</v>
      </c>
      <c r="B897" s="9">
        <f>IF(ROW()=2,1,IF(A896&lt;&gt;Receive[[#This Row],[No]],1,B896+1))</f>
        <v>4</v>
      </c>
      <c r="C897" t="s">
        <v>108</v>
      </c>
      <c r="D897" t="s">
        <v>132</v>
      </c>
      <c r="E897" t="s">
        <v>77</v>
      </c>
      <c r="F897" t="s">
        <v>80</v>
      </c>
      <c r="G897" t="s">
        <v>135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35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ユニフォーム小森元也ICONIC</v>
      </c>
    </row>
    <row r="898" spans="1:20" x14ac:dyDescent="0.3">
      <c r="A898">
        <f>VLOOKUP(Receive[[#This Row],[No用]],SetNo[[No.用]:[vlookup 用]],2,FALSE)</f>
        <v>156</v>
      </c>
      <c r="B898" s="9">
        <f>IF(ROW()=2,1,IF(A897&lt;&gt;Receive[[#This Row],[No]],1,B897+1))</f>
        <v>5</v>
      </c>
      <c r="C898" t="s">
        <v>108</v>
      </c>
      <c r="D898" t="s">
        <v>132</v>
      </c>
      <c r="E898" t="s">
        <v>77</v>
      </c>
      <c r="F898" t="s">
        <v>80</v>
      </c>
      <c r="G898" t="s">
        <v>135</v>
      </c>
      <c r="H898" t="s">
        <v>71</v>
      </c>
      <c r="I898">
        <v>1</v>
      </c>
      <c r="J898" t="s">
        <v>229</v>
      </c>
      <c r="K898" s="1" t="s">
        <v>120</v>
      </c>
      <c r="L898" s="1" t="s">
        <v>173</v>
      </c>
      <c r="M898">
        <v>38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ユニフォーム小森元也ICONIC</v>
      </c>
    </row>
    <row r="899" spans="1:20" x14ac:dyDescent="0.3">
      <c r="A899">
        <f>VLOOKUP(Receive[[#This Row],[No用]],SetNo[[No.用]:[vlookup 用]],2,FALSE)</f>
        <v>156</v>
      </c>
      <c r="B899" s="9">
        <f>IF(ROW()=2,1,IF(A898&lt;&gt;Receive[[#This Row],[No]],1,B898+1))</f>
        <v>6</v>
      </c>
      <c r="C899" t="s">
        <v>108</v>
      </c>
      <c r="D899" t="s">
        <v>132</v>
      </c>
      <c r="E899" t="s">
        <v>77</v>
      </c>
      <c r="F899" t="s">
        <v>80</v>
      </c>
      <c r="G899" t="s">
        <v>135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35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ユニフォーム小森元也ICONIC</v>
      </c>
    </row>
    <row r="900" spans="1:20" x14ac:dyDescent="0.3">
      <c r="A900">
        <f>VLOOKUP(Receive[[#This Row],[No用]],SetNo[[No.用]:[vlookup 用]],2,FALSE)</f>
        <v>156</v>
      </c>
      <c r="B900" s="9">
        <f>IF(ROW()=2,1,IF(A899&lt;&gt;Receive[[#This Row],[No]],1,B899+1))</f>
        <v>7</v>
      </c>
      <c r="C900" t="s">
        <v>108</v>
      </c>
      <c r="D900" t="s">
        <v>132</v>
      </c>
      <c r="E900" t="s">
        <v>77</v>
      </c>
      <c r="F900" t="s">
        <v>80</v>
      </c>
      <c r="G900" t="s">
        <v>135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33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ユニフォーム小森元也ICONIC</v>
      </c>
    </row>
    <row r="901" spans="1:20" x14ac:dyDescent="0.3">
      <c r="A901">
        <f>VLOOKUP(Receive[[#This Row],[No用]],SetNo[[No.用]:[vlookup 用]],2,FALSE)</f>
        <v>156</v>
      </c>
      <c r="B901" s="9">
        <f>IF(ROW()=2,1,IF(A900&lt;&gt;Receive[[#This Row],[No]],1,B900+1))</f>
        <v>8</v>
      </c>
      <c r="C901" t="s">
        <v>108</v>
      </c>
      <c r="D901" t="s">
        <v>132</v>
      </c>
      <c r="E901" t="s">
        <v>77</v>
      </c>
      <c r="F901" t="s">
        <v>80</v>
      </c>
      <c r="G901" t="s">
        <v>135</v>
      </c>
      <c r="H901" t="s">
        <v>71</v>
      </c>
      <c r="I901">
        <v>1</v>
      </c>
      <c r="J901" t="s">
        <v>229</v>
      </c>
      <c r="K901" s="1" t="s">
        <v>183</v>
      </c>
      <c r="L901" s="1" t="s">
        <v>225</v>
      </c>
      <c r="M901">
        <v>47</v>
      </c>
      <c r="N901">
        <v>0</v>
      </c>
      <c r="O901" s="1">
        <v>57</v>
      </c>
      <c r="P901">
        <v>0</v>
      </c>
      <c r="R901" s="1" t="s">
        <v>703</v>
      </c>
      <c r="T901" t="str">
        <f>Receive[[#This Row],[服装]]&amp;Receive[[#This Row],[名前]]&amp;Receive[[#This Row],[レアリティ]]</f>
        <v>ユニフォーム小森元也ICONIC</v>
      </c>
    </row>
    <row r="902" spans="1:20" x14ac:dyDescent="0.3">
      <c r="A902">
        <f>VLOOKUP(Receive[[#This Row],[No用]],SetNo[[No.用]:[vlookup 用]],2,FALSE)</f>
        <v>157</v>
      </c>
      <c r="B902" s="9">
        <f>IF(ROW()=2,1,IF(A901&lt;&gt;Receive[[#This Row],[No]],1,B901+1))</f>
        <v>1</v>
      </c>
      <c r="C902" t="s">
        <v>108</v>
      </c>
      <c r="D902" s="1" t="s">
        <v>689</v>
      </c>
      <c r="E902" s="1" t="s">
        <v>90</v>
      </c>
      <c r="F902" s="1" t="s">
        <v>78</v>
      </c>
      <c r="G902" s="1" t="s">
        <v>691</v>
      </c>
      <c r="H902" t="s">
        <v>71</v>
      </c>
      <c r="I902">
        <v>1</v>
      </c>
      <c r="J902" t="s">
        <v>229</v>
      </c>
      <c r="K902" s="1" t="s">
        <v>119</v>
      </c>
      <c r="L902" s="1" t="s">
        <v>702</v>
      </c>
      <c r="M902">
        <v>36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ユニフォーム大将優ICONIC</v>
      </c>
    </row>
    <row r="903" spans="1:20" x14ac:dyDescent="0.3">
      <c r="A903">
        <f>VLOOKUP(Receive[[#This Row],[No用]],SetNo[[No.用]:[vlookup 用]],2,FALSE)</f>
        <v>157</v>
      </c>
      <c r="B903" s="9">
        <f>IF(ROW()=2,1,IF(A902&lt;&gt;Receive[[#This Row],[No]],1,B902+1))</f>
        <v>2</v>
      </c>
      <c r="C903" t="s">
        <v>108</v>
      </c>
      <c r="D903" s="1" t="s">
        <v>689</v>
      </c>
      <c r="E903" s="1" t="s">
        <v>90</v>
      </c>
      <c r="F903" s="1" t="s">
        <v>78</v>
      </c>
      <c r="G903" s="1" t="s">
        <v>691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33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ユニフォーム大将優ICONIC</v>
      </c>
    </row>
    <row r="904" spans="1:20" x14ac:dyDescent="0.3">
      <c r="A904">
        <f>VLOOKUP(Receive[[#This Row],[No用]],SetNo[[No.用]:[vlookup 用]],2,FALSE)</f>
        <v>157</v>
      </c>
      <c r="B904" s="9">
        <f>IF(ROW()=2,1,IF(A903&lt;&gt;Receive[[#This Row],[No]],1,B903+1))</f>
        <v>3</v>
      </c>
      <c r="C904" t="s">
        <v>108</v>
      </c>
      <c r="D904" s="1" t="s">
        <v>689</v>
      </c>
      <c r="E904" s="1" t="s">
        <v>90</v>
      </c>
      <c r="F904" s="1" t="s">
        <v>78</v>
      </c>
      <c r="G904" s="1" t="s">
        <v>691</v>
      </c>
      <c r="H904" t="s">
        <v>71</v>
      </c>
      <c r="I904">
        <v>1</v>
      </c>
      <c r="J904" t="s">
        <v>229</v>
      </c>
      <c r="K904" s="1" t="s">
        <v>231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ユニフォーム大将優ICONIC</v>
      </c>
    </row>
    <row r="905" spans="1:20" x14ac:dyDescent="0.3">
      <c r="A905">
        <f>VLOOKUP(Receive[[#This Row],[No用]],SetNo[[No.用]:[vlookup 用]],2,FALSE)</f>
        <v>157</v>
      </c>
      <c r="B905" s="9">
        <f>IF(ROW()=2,1,IF(A904&lt;&gt;Receive[[#This Row],[No]],1,B904+1))</f>
        <v>4</v>
      </c>
      <c r="C905" t="s">
        <v>108</v>
      </c>
      <c r="D905" s="1" t="s">
        <v>689</v>
      </c>
      <c r="E905" s="1" t="s">
        <v>90</v>
      </c>
      <c r="F905" s="1" t="s">
        <v>78</v>
      </c>
      <c r="G905" s="1" t="s">
        <v>691</v>
      </c>
      <c r="H905" t="s">
        <v>71</v>
      </c>
      <c r="I905">
        <v>1</v>
      </c>
      <c r="J905" t="s">
        <v>229</v>
      </c>
      <c r="K905" s="1" t="s">
        <v>120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ユニフォーム大将優ICONIC</v>
      </c>
    </row>
    <row r="906" spans="1:20" x14ac:dyDescent="0.3">
      <c r="A906">
        <f>VLOOKUP(Receive[[#This Row],[No用]],SetNo[[No.用]:[vlookup 用]],2,FALSE)</f>
        <v>157</v>
      </c>
      <c r="B906" s="9">
        <f>IF(ROW()=2,1,IF(A905&lt;&gt;Receive[[#This Row],[No]],1,B905+1))</f>
        <v>5</v>
      </c>
      <c r="C906" t="s">
        <v>108</v>
      </c>
      <c r="D906" s="1" t="s">
        <v>689</v>
      </c>
      <c r="E906" s="1" t="s">
        <v>90</v>
      </c>
      <c r="F906" s="1" t="s">
        <v>78</v>
      </c>
      <c r="G906" s="1" t="s">
        <v>691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ユニフォーム大将優ICONIC</v>
      </c>
    </row>
    <row r="907" spans="1:20" x14ac:dyDescent="0.3">
      <c r="A907">
        <f>VLOOKUP(Receive[[#This Row],[No用]],SetNo[[No.用]:[vlookup 用]],2,FALSE)</f>
        <v>157</v>
      </c>
      <c r="B907" s="9">
        <f>IF(ROW()=2,1,IF(A906&lt;&gt;Receive[[#This Row],[No]],1,B906+1))</f>
        <v>6</v>
      </c>
      <c r="C907" t="s">
        <v>108</v>
      </c>
      <c r="D907" s="1" t="s">
        <v>689</v>
      </c>
      <c r="E907" s="1" t="s">
        <v>90</v>
      </c>
      <c r="F907" s="1" t="s">
        <v>78</v>
      </c>
      <c r="G907" s="1" t="s">
        <v>691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ユニフォーム大将優ICONIC</v>
      </c>
    </row>
    <row r="908" spans="1:20" x14ac:dyDescent="0.3">
      <c r="A908">
        <f>VLOOKUP(Receive[[#This Row],[No用]],SetNo[[No.用]:[vlookup 用]],2,FALSE)</f>
        <v>158</v>
      </c>
      <c r="B908" s="9">
        <f>IF(ROW()=2,1,IF(A907&lt;&gt;Receive[[#This Row],[No]],1,B907+1))</f>
        <v>1</v>
      </c>
      <c r="C908" s="1" t="s">
        <v>939</v>
      </c>
      <c r="D908" s="1" t="s">
        <v>689</v>
      </c>
      <c r="E908" s="1" t="s">
        <v>77</v>
      </c>
      <c r="F908" s="1" t="s">
        <v>78</v>
      </c>
      <c r="G908" s="1" t="s">
        <v>691</v>
      </c>
      <c r="H908" s="1" t="s">
        <v>692</v>
      </c>
      <c r="I908">
        <v>1</v>
      </c>
      <c r="J908" t="s">
        <v>229</v>
      </c>
      <c r="K908" s="1" t="s">
        <v>119</v>
      </c>
      <c r="L908" s="1" t="s">
        <v>702</v>
      </c>
      <c r="M908">
        <v>36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新年大将優ICONIC</v>
      </c>
    </row>
    <row r="909" spans="1:20" x14ac:dyDescent="0.3">
      <c r="A909">
        <f>VLOOKUP(Receive[[#This Row],[No用]],SetNo[[No.用]:[vlookup 用]],2,FALSE)</f>
        <v>158</v>
      </c>
      <c r="B909" s="9">
        <f>IF(ROW()=2,1,IF(A908&lt;&gt;Receive[[#This Row],[No]],1,B908+1))</f>
        <v>2</v>
      </c>
      <c r="C909" s="1" t="s">
        <v>939</v>
      </c>
      <c r="D909" s="1" t="s">
        <v>689</v>
      </c>
      <c r="E909" s="1" t="s">
        <v>77</v>
      </c>
      <c r="F909" s="1" t="s">
        <v>78</v>
      </c>
      <c r="G909" s="1" t="s">
        <v>691</v>
      </c>
      <c r="H909" s="1" t="s">
        <v>692</v>
      </c>
      <c r="I909">
        <v>1</v>
      </c>
      <c r="J909" t="s">
        <v>229</v>
      </c>
      <c r="K909" s="1" t="s">
        <v>163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新年大将優ICONIC</v>
      </c>
    </row>
    <row r="910" spans="1:20" x14ac:dyDescent="0.3">
      <c r="A910">
        <f>VLOOKUP(Receive[[#This Row],[No用]],SetNo[[No.用]:[vlookup 用]],2,FALSE)</f>
        <v>158</v>
      </c>
      <c r="B910" s="9">
        <f>IF(ROW()=2,1,IF(A909&lt;&gt;Receive[[#This Row],[No]],1,B909+1))</f>
        <v>3</v>
      </c>
      <c r="C910" s="1" t="s">
        <v>939</v>
      </c>
      <c r="D910" s="1" t="s">
        <v>689</v>
      </c>
      <c r="E910" s="1" t="s">
        <v>77</v>
      </c>
      <c r="F910" s="1" t="s">
        <v>78</v>
      </c>
      <c r="G910" s="1" t="s">
        <v>691</v>
      </c>
      <c r="H910" s="1" t="s">
        <v>692</v>
      </c>
      <c r="I910">
        <v>1</v>
      </c>
      <c r="J910" t="s">
        <v>229</v>
      </c>
      <c r="K910" s="1" t="s">
        <v>231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新年大将優ICONIC</v>
      </c>
    </row>
    <row r="911" spans="1:20" x14ac:dyDescent="0.3">
      <c r="A911">
        <f>VLOOKUP(Receive[[#This Row],[No用]],SetNo[[No.用]:[vlookup 用]],2,FALSE)</f>
        <v>158</v>
      </c>
      <c r="B911" s="9">
        <f>IF(ROW()=2,1,IF(A910&lt;&gt;Receive[[#This Row],[No]],1,B910+1))</f>
        <v>4</v>
      </c>
      <c r="C911" s="1" t="s">
        <v>939</v>
      </c>
      <c r="D911" s="1" t="s">
        <v>689</v>
      </c>
      <c r="E911" s="1" t="s">
        <v>77</v>
      </c>
      <c r="F911" s="1" t="s">
        <v>78</v>
      </c>
      <c r="G911" s="1" t="s">
        <v>691</v>
      </c>
      <c r="H911" s="1" t="s">
        <v>692</v>
      </c>
      <c r="I911">
        <v>1</v>
      </c>
      <c r="J911" t="s">
        <v>229</v>
      </c>
      <c r="K911" s="1" t="s">
        <v>120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新年大将優ICONIC</v>
      </c>
    </row>
    <row r="912" spans="1:20" x14ac:dyDescent="0.3">
      <c r="A912">
        <f>VLOOKUP(Receive[[#This Row],[No用]],SetNo[[No.用]:[vlookup 用]],2,FALSE)</f>
        <v>158</v>
      </c>
      <c r="B912" s="9">
        <f>IF(ROW()=2,1,IF(A911&lt;&gt;Receive[[#This Row],[No]],1,B911+1))</f>
        <v>5</v>
      </c>
      <c r="C912" s="1" t="s">
        <v>939</v>
      </c>
      <c r="D912" s="1" t="s">
        <v>689</v>
      </c>
      <c r="E912" s="1" t="s">
        <v>77</v>
      </c>
      <c r="F912" s="1" t="s">
        <v>78</v>
      </c>
      <c r="G912" s="1" t="s">
        <v>691</v>
      </c>
      <c r="H912" s="1" t="s">
        <v>692</v>
      </c>
      <c r="I912">
        <v>1</v>
      </c>
      <c r="J912" t="s">
        <v>229</v>
      </c>
      <c r="K912" s="1" t="s">
        <v>164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新年大将優ICONIC</v>
      </c>
    </row>
    <row r="913" spans="1:20" x14ac:dyDescent="0.3">
      <c r="A913">
        <f>VLOOKUP(Receive[[#This Row],[No用]],SetNo[[No.用]:[vlookup 用]],2,FALSE)</f>
        <v>158</v>
      </c>
      <c r="B913" s="9">
        <f>IF(ROW()=2,1,IF(A912&lt;&gt;Receive[[#This Row],[No]],1,B912+1))</f>
        <v>6</v>
      </c>
      <c r="C913" s="1" t="s">
        <v>939</v>
      </c>
      <c r="D913" s="1" t="s">
        <v>689</v>
      </c>
      <c r="E913" s="1" t="s">
        <v>77</v>
      </c>
      <c r="F913" s="1" t="s">
        <v>78</v>
      </c>
      <c r="G913" s="1" t="s">
        <v>691</v>
      </c>
      <c r="H913" s="1" t="s">
        <v>692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新年大将優ICONIC</v>
      </c>
    </row>
    <row r="914" spans="1:20" x14ac:dyDescent="0.3">
      <c r="A914">
        <f>VLOOKUP(Receive[[#This Row],[No用]],SetNo[[No.用]:[vlookup 用]],2,FALSE)</f>
        <v>159</v>
      </c>
      <c r="B914" s="9">
        <f>IF(ROW()=2,1,IF(A913&lt;&gt;Receive[[#This Row],[No]],1,B913+1))</f>
        <v>1</v>
      </c>
      <c r="C914" t="s">
        <v>108</v>
      </c>
      <c r="D914" s="1" t="s">
        <v>694</v>
      </c>
      <c r="E914" s="1" t="s">
        <v>90</v>
      </c>
      <c r="F914" s="1" t="s">
        <v>78</v>
      </c>
      <c r="G914" s="1" t="s">
        <v>691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29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ユニフォーム沼井和馬ICONIC</v>
      </c>
    </row>
    <row r="915" spans="1:20" x14ac:dyDescent="0.3">
      <c r="A915">
        <f>VLOOKUP(Receive[[#This Row],[No用]],SetNo[[No.用]:[vlookup 用]],2,FALSE)</f>
        <v>159</v>
      </c>
      <c r="B915" s="9">
        <f>IF(ROW()=2,1,IF(A914&lt;&gt;Receive[[#This Row],[No]],1,B914+1))</f>
        <v>2</v>
      </c>
      <c r="C915" t="s">
        <v>108</v>
      </c>
      <c r="D915" s="1" t="s">
        <v>694</v>
      </c>
      <c r="E915" s="1" t="s">
        <v>90</v>
      </c>
      <c r="F915" s="1" t="s">
        <v>78</v>
      </c>
      <c r="G915" s="1" t="s">
        <v>691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ユニフォーム沼井和馬ICONIC</v>
      </c>
    </row>
    <row r="916" spans="1:20" x14ac:dyDescent="0.3">
      <c r="A916">
        <f>VLOOKUP(Receive[[#This Row],[No用]],SetNo[[No.用]:[vlookup 用]],2,FALSE)</f>
        <v>159</v>
      </c>
      <c r="B916" s="9">
        <f>IF(ROW()=2,1,IF(A915&lt;&gt;Receive[[#This Row],[No]],1,B915+1))</f>
        <v>3</v>
      </c>
      <c r="C916" t="s">
        <v>108</v>
      </c>
      <c r="D916" s="1" t="s">
        <v>694</v>
      </c>
      <c r="E916" s="1" t="s">
        <v>90</v>
      </c>
      <c r="F916" s="1" t="s">
        <v>78</v>
      </c>
      <c r="G916" s="1" t="s">
        <v>691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ユニフォーム沼井和馬ICONIC</v>
      </c>
    </row>
    <row r="917" spans="1:20" x14ac:dyDescent="0.3">
      <c r="A917">
        <f>VLOOKUP(Receive[[#This Row],[No用]],SetNo[[No.用]:[vlookup 用]],2,FALSE)</f>
        <v>159</v>
      </c>
      <c r="B917" s="9">
        <f>IF(ROW()=2,1,IF(A916&lt;&gt;Receive[[#This Row],[No]],1,B916+1))</f>
        <v>4</v>
      </c>
      <c r="C917" t="s">
        <v>108</v>
      </c>
      <c r="D917" s="1" t="s">
        <v>694</v>
      </c>
      <c r="E917" s="1" t="s">
        <v>90</v>
      </c>
      <c r="F917" s="1" t="s">
        <v>78</v>
      </c>
      <c r="G917" s="1" t="s">
        <v>691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29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ユニフォーム沼井和馬ICONIC</v>
      </c>
    </row>
    <row r="918" spans="1:20" x14ac:dyDescent="0.3">
      <c r="A918">
        <f>VLOOKUP(Receive[[#This Row],[No用]],SetNo[[No.用]:[vlookup 用]],2,FALSE)</f>
        <v>159</v>
      </c>
      <c r="B918" s="9">
        <f>IF(ROW()=2,1,IF(A917&lt;&gt;Receive[[#This Row],[No]],1,B917+1))</f>
        <v>5</v>
      </c>
      <c r="C918" t="s">
        <v>108</v>
      </c>
      <c r="D918" s="1" t="s">
        <v>694</v>
      </c>
      <c r="E918" s="1" t="s">
        <v>90</v>
      </c>
      <c r="F918" s="1" t="s">
        <v>78</v>
      </c>
      <c r="G918" s="1" t="s">
        <v>691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ユニフォーム沼井和馬ICONIC</v>
      </c>
    </row>
    <row r="919" spans="1:20" x14ac:dyDescent="0.3">
      <c r="A919">
        <f>VLOOKUP(Receive[[#This Row],[No用]],SetNo[[No.用]:[vlookup 用]],2,FALSE)</f>
        <v>160</v>
      </c>
      <c r="B919" s="9">
        <f>IF(ROW()=2,1,IF(A918&lt;&gt;Receive[[#This Row],[No]],1,B918+1))</f>
        <v>1</v>
      </c>
      <c r="C919" t="s">
        <v>108</v>
      </c>
      <c r="D919" s="1" t="s">
        <v>861</v>
      </c>
      <c r="E919" s="1" t="s">
        <v>90</v>
      </c>
      <c r="F919" s="1" t="s">
        <v>78</v>
      </c>
      <c r="G919" s="1" t="s">
        <v>691</v>
      </c>
      <c r="H919" t="s">
        <v>71</v>
      </c>
      <c r="I919">
        <v>1</v>
      </c>
      <c r="J919" t="s">
        <v>229</v>
      </c>
      <c r="K919" s="1" t="s">
        <v>119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ユニフォーム潜尚保ICONIC</v>
      </c>
    </row>
    <row r="920" spans="1:20" x14ac:dyDescent="0.3">
      <c r="A920">
        <f>VLOOKUP(Receive[[#This Row],[No用]],SetNo[[No.用]:[vlookup 用]],2,FALSE)</f>
        <v>160</v>
      </c>
      <c r="B920" s="9">
        <f>IF(ROW()=2,1,IF(A919&lt;&gt;Receive[[#This Row],[No]],1,B919+1))</f>
        <v>2</v>
      </c>
      <c r="C920" t="s">
        <v>108</v>
      </c>
      <c r="D920" s="1" t="s">
        <v>861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ユニフォーム潜尚保ICONIC</v>
      </c>
    </row>
    <row r="921" spans="1:20" x14ac:dyDescent="0.3">
      <c r="A921">
        <f>VLOOKUP(Receive[[#This Row],[No用]],SetNo[[No.用]:[vlookup 用]],2,FALSE)</f>
        <v>160</v>
      </c>
      <c r="B921" s="9">
        <f>IF(ROW()=2,1,IF(A920&lt;&gt;Receive[[#This Row],[No]],1,B920+1))</f>
        <v>3</v>
      </c>
      <c r="C921" t="s">
        <v>108</v>
      </c>
      <c r="D921" s="1" t="s">
        <v>861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120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ユニフォーム潜尚保ICONIC</v>
      </c>
    </row>
    <row r="922" spans="1:20" x14ac:dyDescent="0.3">
      <c r="A922">
        <f>VLOOKUP(Receive[[#This Row],[No用]],SetNo[[No.用]:[vlookup 用]],2,FALSE)</f>
        <v>160</v>
      </c>
      <c r="B922" s="9">
        <f>IF(ROW()=2,1,IF(A921&lt;&gt;Receive[[#This Row],[No]],1,B921+1))</f>
        <v>4</v>
      </c>
      <c r="C922" t="s">
        <v>108</v>
      </c>
      <c r="D922" s="1" t="s">
        <v>861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ユニフォーム潜尚保ICONIC</v>
      </c>
    </row>
    <row r="923" spans="1:20" x14ac:dyDescent="0.3">
      <c r="A923">
        <f>VLOOKUP(Receive[[#This Row],[No用]],SetNo[[No.用]:[vlookup 用]],2,FALSE)</f>
        <v>160</v>
      </c>
      <c r="B923" s="9">
        <f>IF(ROW()=2,1,IF(A922&lt;&gt;Receive[[#This Row],[No]],1,B922+1))</f>
        <v>5</v>
      </c>
      <c r="C923" t="s">
        <v>108</v>
      </c>
      <c r="D923" s="1" t="s">
        <v>861</v>
      </c>
      <c r="E923" s="1" t="s">
        <v>90</v>
      </c>
      <c r="F923" s="1" t="s">
        <v>78</v>
      </c>
      <c r="G923" s="1" t="s">
        <v>691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ユニフォーム潜尚保ICONIC</v>
      </c>
    </row>
    <row r="924" spans="1:20" x14ac:dyDescent="0.3">
      <c r="A924">
        <f>VLOOKUP(Receive[[#This Row],[No用]],SetNo[[No.用]:[vlookup 用]],2,FALSE)</f>
        <v>161</v>
      </c>
      <c r="B924" s="9">
        <f>IF(ROW()=2,1,IF(A923&lt;&gt;Receive[[#This Row],[No]],1,B923+1))</f>
        <v>1</v>
      </c>
      <c r="C924" t="s">
        <v>108</v>
      </c>
      <c r="D924" s="1" t="s">
        <v>863</v>
      </c>
      <c r="E924" s="1" t="s">
        <v>90</v>
      </c>
      <c r="F924" s="1" t="s">
        <v>78</v>
      </c>
      <c r="G924" s="1" t="s">
        <v>691</v>
      </c>
      <c r="H924" t="s">
        <v>71</v>
      </c>
      <c r="I924">
        <v>1</v>
      </c>
      <c r="J924" t="s">
        <v>229</v>
      </c>
      <c r="K924" s="1" t="s">
        <v>119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ユニフォーム高千穂恵也ICONIC</v>
      </c>
    </row>
    <row r="925" spans="1:20" x14ac:dyDescent="0.3">
      <c r="A925">
        <f>VLOOKUP(Receive[[#This Row],[No用]],SetNo[[No.用]:[vlookup 用]],2,FALSE)</f>
        <v>161</v>
      </c>
      <c r="B925" s="9">
        <f>IF(ROW()=2,1,IF(A924&lt;&gt;Receive[[#This Row],[No]],1,B924+1))</f>
        <v>2</v>
      </c>
      <c r="C925" t="s">
        <v>108</v>
      </c>
      <c r="D925" s="1" t="s">
        <v>863</v>
      </c>
      <c r="E925" s="1" t="s">
        <v>90</v>
      </c>
      <c r="F925" s="1" t="s">
        <v>78</v>
      </c>
      <c r="G925" s="1" t="s">
        <v>691</v>
      </c>
      <c r="H925" t="s">
        <v>71</v>
      </c>
      <c r="I925">
        <v>1</v>
      </c>
      <c r="J925" t="s">
        <v>229</v>
      </c>
      <c r="K925" s="1" t="s">
        <v>195</v>
      </c>
      <c r="L925" s="1" t="s">
        <v>178</v>
      </c>
      <c r="M925">
        <v>29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ユニフォーム高千穂恵也ICONIC</v>
      </c>
    </row>
    <row r="926" spans="1:20" x14ac:dyDescent="0.3">
      <c r="A926">
        <f>VLOOKUP(Receive[[#This Row],[No用]],SetNo[[No.用]:[vlookup 用]],2,FALSE)</f>
        <v>161</v>
      </c>
      <c r="B926" s="9">
        <f>IF(ROW()=2,1,IF(A925&lt;&gt;Receive[[#This Row],[No]],1,B925+1))</f>
        <v>3</v>
      </c>
      <c r="C926" t="s">
        <v>108</v>
      </c>
      <c r="D926" s="1" t="s">
        <v>863</v>
      </c>
      <c r="E926" s="1" t="s">
        <v>90</v>
      </c>
      <c r="F926" s="1" t="s">
        <v>78</v>
      </c>
      <c r="G926" s="1" t="s">
        <v>691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ユニフォーム高千穂恵也ICONIC</v>
      </c>
    </row>
    <row r="927" spans="1:20" x14ac:dyDescent="0.3">
      <c r="A927">
        <f>VLOOKUP(Receive[[#This Row],[No用]],SetNo[[No.用]:[vlookup 用]],2,FALSE)</f>
        <v>161</v>
      </c>
      <c r="B927" s="9">
        <f>IF(ROW()=2,1,IF(A926&lt;&gt;Receive[[#This Row],[No]],1,B926+1))</f>
        <v>4</v>
      </c>
      <c r="C927" t="s">
        <v>108</v>
      </c>
      <c r="D927" s="1" t="s">
        <v>863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ユニフォーム高千穂恵也ICONIC</v>
      </c>
    </row>
    <row r="928" spans="1:20" x14ac:dyDescent="0.3">
      <c r="A928">
        <f>VLOOKUP(Receive[[#This Row],[No用]],SetNo[[No.用]:[vlookup 用]],2,FALSE)</f>
        <v>161</v>
      </c>
      <c r="B928" s="9">
        <f>IF(ROW()=2,1,IF(A927&lt;&gt;Receive[[#This Row],[No]],1,B927+1))</f>
        <v>5</v>
      </c>
      <c r="C928" t="s">
        <v>108</v>
      </c>
      <c r="D928" s="1" t="s">
        <v>863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ユニフォーム高千穂恵也ICONIC</v>
      </c>
    </row>
    <row r="929" spans="1:20" x14ac:dyDescent="0.3">
      <c r="A929">
        <f>VLOOKUP(Receive[[#This Row],[No用]],SetNo[[No.用]:[vlookup 用]],2,FALSE)</f>
        <v>161</v>
      </c>
      <c r="B929" s="9">
        <f>IF(ROW()=2,1,IF(A928&lt;&gt;Receive[[#This Row],[No]],1,B928+1))</f>
        <v>6</v>
      </c>
      <c r="C929" t="s">
        <v>108</v>
      </c>
      <c r="D929" s="1" t="s">
        <v>863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ユニフォーム高千穂恵也ICONIC</v>
      </c>
    </row>
    <row r="930" spans="1:20" x14ac:dyDescent="0.3">
      <c r="A930">
        <f>VLOOKUP(Receive[[#This Row],[No用]],SetNo[[No.用]:[vlookup 用]],2,FALSE)</f>
        <v>162</v>
      </c>
      <c r="B930" s="9">
        <f>IF(ROW()=2,1,IF(A929&lt;&gt;Receive[[#This Row],[No]],1,B929+1))</f>
        <v>1</v>
      </c>
      <c r="C930" t="s">
        <v>108</v>
      </c>
      <c r="D930" s="1" t="s">
        <v>865</v>
      </c>
      <c r="E930" s="1" t="s">
        <v>90</v>
      </c>
      <c r="F930" s="1" t="s">
        <v>82</v>
      </c>
      <c r="G930" s="1" t="s">
        <v>691</v>
      </c>
      <c r="H930" t="s">
        <v>71</v>
      </c>
      <c r="I930">
        <v>1</v>
      </c>
      <c r="J930" t="s">
        <v>229</v>
      </c>
      <c r="K930" s="1" t="s">
        <v>119</v>
      </c>
      <c r="L930" s="1" t="s">
        <v>178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ユニフォーム広尾倖児ICONIC</v>
      </c>
    </row>
    <row r="931" spans="1:20" x14ac:dyDescent="0.3">
      <c r="A931">
        <f>VLOOKUP(Receive[[#This Row],[No用]],SetNo[[No.用]:[vlookup 用]],2,FALSE)</f>
        <v>162</v>
      </c>
      <c r="B931" s="9">
        <f>IF(ROW()=2,1,IF(A930&lt;&gt;Receive[[#This Row],[No]],1,B930+1))</f>
        <v>2</v>
      </c>
      <c r="C931" t="s">
        <v>108</v>
      </c>
      <c r="D931" s="1" t="s">
        <v>865</v>
      </c>
      <c r="E931" s="1" t="s">
        <v>90</v>
      </c>
      <c r="F931" s="1" t="s">
        <v>82</v>
      </c>
      <c r="G931" s="1" t="s">
        <v>691</v>
      </c>
      <c r="H93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ユニフォーム広尾倖児ICONIC</v>
      </c>
    </row>
    <row r="932" spans="1:20" x14ac:dyDescent="0.3">
      <c r="A932">
        <f>VLOOKUP(Receive[[#This Row],[No用]],SetNo[[No.用]:[vlookup 用]],2,FALSE)</f>
        <v>162</v>
      </c>
      <c r="B932" s="9">
        <f>IF(ROW()=2,1,IF(A931&lt;&gt;Receive[[#This Row],[No]],1,B931+1))</f>
        <v>3</v>
      </c>
      <c r="C932" t="s">
        <v>108</v>
      </c>
      <c r="D932" s="1" t="s">
        <v>865</v>
      </c>
      <c r="E932" s="1" t="s">
        <v>90</v>
      </c>
      <c r="F932" s="1" t="s">
        <v>82</v>
      </c>
      <c r="G932" s="1" t="s">
        <v>691</v>
      </c>
      <c r="H932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ユニフォーム広尾倖児ICONIC</v>
      </c>
    </row>
    <row r="933" spans="1:20" x14ac:dyDescent="0.3">
      <c r="A933">
        <f>VLOOKUP(Receive[[#This Row],[No用]],SetNo[[No.用]:[vlookup 用]],2,FALSE)</f>
        <v>162</v>
      </c>
      <c r="B933" s="9">
        <f>IF(ROW()=2,1,IF(A932&lt;&gt;Receive[[#This Row],[No]],1,B932+1))</f>
        <v>4</v>
      </c>
      <c r="C933" t="s">
        <v>108</v>
      </c>
      <c r="D933" s="1" t="s">
        <v>865</v>
      </c>
      <c r="E933" s="1" t="s">
        <v>90</v>
      </c>
      <c r="F933" s="1" t="s">
        <v>82</v>
      </c>
      <c r="G933" s="1" t="s">
        <v>691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ユニフォーム広尾倖児ICONIC</v>
      </c>
    </row>
    <row r="934" spans="1:20" x14ac:dyDescent="0.3">
      <c r="A934">
        <f>VLOOKUP(Receive[[#This Row],[No用]],SetNo[[No.用]:[vlookup 用]],2,FALSE)</f>
        <v>162</v>
      </c>
      <c r="B934" s="9">
        <f>IF(ROW()=2,1,IF(A933&lt;&gt;Receive[[#This Row],[No]],1,B933+1))</f>
        <v>5</v>
      </c>
      <c r="C934" t="s">
        <v>108</v>
      </c>
      <c r="D934" s="1" t="s">
        <v>865</v>
      </c>
      <c r="E934" s="1" t="s">
        <v>90</v>
      </c>
      <c r="F934" s="1" t="s">
        <v>82</v>
      </c>
      <c r="G934" s="1" t="s">
        <v>691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ユニフォーム広尾倖児ICONIC</v>
      </c>
    </row>
    <row r="935" spans="1:20" x14ac:dyDescent="0.3">
      <c r="A935">
        <f>VLOOKUP(Receive[[#This Row],[No用]],SetNo[[No.用]:[vlookup 用]],2,FALSE)</f>
        <v>163</v>
      </c>
      <c r="B935" s="9">
        <f>IF(ROW()=2,1,IF(A934&lt;&gt;Receive[[#This Row],[No]],1,B934+1))</f>
        <v>1</v>
      </c>
      <c r="C935" t="s">
        <v>108</v>
      </c>
      <c r="D935" s="1" t="s">
        <v>867</v>
      </c>
      <c r="E935" s="1" t="s">
        <v>90</v>
      </c>
      <c r="F935" s="1" t="s">
        <v>74</v>
      </c>
      <c r="G935" s="1" t="s">
        <v>691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ユニフォーム先島伊澄ICONIC</v>
      </c>
    </row>
    <row r="936" spans="1:20" x14ac:dyDescent="0.3">
      <c r="A936">
        <f>VLOOKUP(Receive[[#This Row],[No用]],SetNo[[No.用]:[vlookup 用]],2,FALSE)</f>
        <v>163</v>
      </c>
      <c r="B936" s="9">
        <f>IF(ROW()=2,1,IF(A935&lt;&gt;Receive[[#This Row],[No]],1,B935+1))</f>
        <v>2</v>
      </c>
      <c r="C936" t="s">
        <v>108</v>
      </c>
      <c r="D936" s="1" t="s">
        <v>867</v>
      </c>
      <c r="E936" s="1" t="s">
        <v>90</v>
      </c>
      <c r="F936" s="1" t="s">
        <v>74</v>
      </c>
      <c r="G936" s="1" t="s">
        <v>691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ユニフォーム先島伊澄ICONIC</v>
      </c>
    </row>
    <row r="937" spans="1:20" x14ac:dyDescent="0.3">
      <c r="A937">
        <f>VLOOKUP(Receive[[#This Row],[No用]],SetNo[[No.用]:[vlookup 用]],2,FALSE)</f>
        <v>163</v>
      </c>
      <c r="B937" s="9">
        <f>IF(ROW()=2,1,IF(A936&lt;&gt;Receive[[#This Row],[No]],1,B936+1))</f>
        <v>3</v>
      </c>
      <c r="C937" t="s">
        <v>108</v>
      </c>
      <c r="D937" s="1" t="s">
        <v>867</v>
      </c>
      <c r="E937" s="1" t="s">
        <v>90</v>
      </c>
      <c r="F937" s="1" t="s">
        <v>74</v>
      </c>
      <c r="G937" s="1" t="s">
        <v>691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ユニフォーム先島伊澄ICONIC</v>
      </c>
    </row>
    <row r="938" spans="1:20" x14ac:dyDescent="0.3">
      <c r="A938">
        <f>VLOOKUP(Receive[[#This Row],[No用]],SetNo[[No.用]:[vlookup 用]],2,FALSE)</f>
        <v>163</v>
      </c>
      <c r="B938" s="9">
        <f>IF(ROW()=2,1,IF(A937&lt;&gt;Receive[[#This Row],[No]],1,B937+1))</f>
        <v>4</v>
      </c>
      <c r="C938" t="s">
        <v>108</v>
      </c>
      <c r="D938" s="1" t="s">
        <v>867</v>
      </c>
      <c r="E938" s="1" t="s">
        <v>90</v>
      </c>
      <c r="F938" s="1" t="s">
        <v>74</v>
      </c>
      <c r="G938" s="1" t="s">
        <v>691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ユニフォーム先島伊澄ICONIC</v>
      </c>
    </row>
    <row r="939" spans="1:20" x14ac:dyDescent="0.3">
      <c r="A939">
        <f>VLOOKUP(Receive[[#This Row],[No用]],SetNo[[No.用]:[vlookup 用]],2,FALSE)</f>
        <v>163</v>
      </c>
      <c r="B939" s="9">
        <f>IF(ROW()=2,1,IF(A938&lt;&gt;Receive[[#This Row],[No]],1,B938+1))</f>
        <v>5</v>
      </c>
      <c r="C939" t="s">
        <v>108</v>
      </c>
      <c r="D939" s="1" t="s">
        <v>867</v>
      </c>
      <c r="E939" s="1" t="s">
        <v>90</v>
      </c>
      <c r="F939" s="1" t="s">
        <v>74</v>
      </c>
      <c r="G939" s="1" t="s">
        <v>691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ユニフォーム先島伊澄ICONIC</v>
      </c>
    </row>
    <row r="940" spans="1:20" x14ac:dyDescent="0.3">
      <c r="A940">
        <f>VLOOKUP(Receive[[#This Row],[No用]],SetNo[[No.用]:[vlookup 用]],2,FALSE)</f>
        <v>164</v>
      </c>
      <c r="B940" s="9">
        <f>IF(ROW()=2,1,IF(A939&lt;&gt;Receive[[#This Row],[No]],1,B939+1))</f>
        <v>1</v>
      </c>
      <c r="C940" t="s">
        <v>108</v>
      </c>
      <c r="D940" s="1" t="s">
        <v>869</v>
      </c>
      <c r="E940" s="1" t="s">
        <v>90</v>
      </c>
      <c r="F940" s="1" t="s">
        <v>82</v>
      </c>
      <c r="G940" s="1" t="s">
        <v>691</v>
      </c>
      <c r="H940" t="s">
        <v>71</v>
      </c>
      <c r="I940">
        <v>1</v>
      </c>
      <c r="J940" t="s">
        <v>229</v>
      </c>
      <c r="K940" s="1" t="s">
        <v>119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ユニフォーム背黒晃彦ICONIC</v>
      </c>
    </row>
    <row r="941" spans="1:20" x14ac:dyDescent="0.3">
      <c r="A941">
        <f>VLOOKUP(Receive[[#This Row],[No用]],SetNo[[No.用]:[vlookup 用]],2,FALSE)</f>
        <v>164</v>
      </c>
      <c r="B941" s="9">
        <f>IF(ROW()=2,1,IF(A940&lt;&gt;Receive[[#This Row],[No]],1,B940+1))</f>
        <v>2</v>
      </c>
      <c r="C941" t="s">
        <v>108</v>
      </c>
      <c r="D941" s="1" t="s">
        <v>869</v>
      </c>
      <c r="E941" s="1" t="s">
        <v>90</v>
      </c>
      <c r="F941" s="1" t="s">
        <v>82</v>
      </c>
      <c r="G941" s="1" t="s">
        <v>691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26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ユニフォーム背黒晃彦ICONIC</v>
      </c>
    </row>
    <row r="942" spans="1:20" x14ac:dyDescent="0.3">
      <c r="A942">
        <f>VLOOKUP(Receive[[#This Row],[No用]],SetNo[[No.用]:[vlookup 用]],2,FALSE)</f>
        <v>164</v>
      </c>
      <c r="B942" s="9">
        <f>IF(ROW()=2,1,IF(A941&lt;&gt;Receive[[#This Row],[No]],1,B941+1))</f>
        <v>3</v>
      </c>
      <c r="C942" t="s">
        <v>108</v>
      </c>
      <c r="D942" s="1" t="s">
        <v>869</v>
      </c>
      <c r="E942" s="1" t="s">
        <v>90</v>
      </c>
      <c r="F942" s="1" t="s">
        <v>82</v>
      </c>
      <c r="G942" s="1" t="s">
        <v>691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ユニフォーム背黒晃彦ICONIC</v>
      </c>
    </row>
    <row r="943" spans="1:20" x14ac:dyDescent="0.3">
      <c r="A943">
        <f>VLOOKUP(Receive[[#This Row],[No用]],SetNo[[No.用]:[vlookup 用]],2,FALSE)</f>
        <v>164</v>
      </c>
      <c r="B943" s="9">
        <f>IF(ROW()=2,1,IF(A942&lt;&gt;Receive[[#This Row],[No]],1,B942+1))</f>
        <v>4</v>
      </c>
      <c r="C943" t="s">
        <v>108</v>
      </c>
      <c r="D943" s="1" t="s">
        <v>869</v>
      </c>
      <c r="E943" s="1" t="s">
        <v>90</v>
      </c>
      <c r="F943" s="1" t="s">
        <v>82</v>
      </c>
      <c r="G943" s="1" t="s">
        <v>691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ユニフォーム背黒晃彦ICONIC</v>
      </c>
    </row>
    <row r="944" spans="1:20" x14ac:dyDescent="0.3">
      <c r="A944">
        <f>VLOOKUP(Receive[[#This Row],[No用]],SetNo[[No.用]:[vlookup 用]],2,FALSE)</f>
        <v>164</v>
      </c>
      <c r="B944" s="9">
        <f>IF(ROW()=2,1,IF(A943&lt;&gt;Receive[[#This Row],[No]],1,B943+1))</f>
        <v>5</v>
      </c>
      <c r="C944" t="s">
        <v>108</v>
      </c>
      <c r="D944" s="1" t="s">
        <v>869</v>
      </c>
      <c r="E944" s="1" t="s">
        <v>90</v>
      </c>
      <c r="F944" s="1" t="s">
        <v>82</v>
      </c>
      <c r="G944" s="1" t="s">
        <v>691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ユニフォーム背黒晃彦ICONIC</v>
      </c>
    </row>
    <row r="945" spans="1:20" x14ac:dyDescent="0.3">
      <c r="A945">
        <f>VLOOKUP(Receive[[#This Row],[No用]],SetNo[[No.用]:[vlookup 用]],2,FALSE)</f>
        <v>165</v>
      </c>
      <c r="B945" s="9">
        <f>IF(ROW()=2,1,IF(A944&lt;&gt;Receive[[#This Row],[No]],1,B944+1))</f>
        <v>1</v>
      </c>
      <c r="C945" t="s">
        <v>108</v>
      </c>
      <c r="D945" s="1" t="s">
        <v>871</v>
      </c>
      <c r="E945" s="1" t="s">
        <v>90</v>
      </c>
      <c r="F945" s="1" t="s">
        <v>80</v>
      </c>
      <c r="G945" s="1" t="s">
        <v>691</v>
      </c>
      <c r="H945" t="s">
        <v>71</v>
      </c>
      <c r="I945">
        <v>1</v>
      </c>
      <c r="J945" t="s">
        <v>229</v>
      </c>
      <c r="K945" s="1" t="s">
        <v>119</v>
      </c>
      <c r="L945" s="1" t="s">
        <v>173</v>
      </c>
      <c r="M945">
        <v>37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ユニフォーム赤間颯ICONIC</v>
      </c>
    </row>
    <row r="946" spans="1:20" x14ac:dyDescent="0.3">
      <c r="A946">
        <f>VLOOKUP(Receive[[#This Row],[No用]],SetNo[[No.用]:[vlookup 用]],2,FALSE)</f>
        <v>165</v>
      </c>
      <c r="B946" s="9">
        <f>IF(ROW()=2,1,IF(A945&lt;&gt;Receive[[#This Row],[No]],1,B945+1))</f>
        <v>2</v>
      </c>
      <c r="C946" t="s">
        <v>108</v>
      </c>
      <c r="D946" s="1" t="s">
        <v>871</v>
      </c>
      <c r="E946" s="1" t="s">
        <v>90</v>
      </c>
      <c r="F946" s="1" t="s">
        <v>80</v>
      </c>
      <c r="G946" s="1" t="s">
        <v>691</v>
      </c>
      <c r="H946" t="s">
        <v>71</v>
      </c>
      <c r="I946">
        <v>1</v>
      </c>
      <c r="J946" t="s">
        <v>229</v>
      </c>
      <c r="K946" s="1" t="s">
        <v>195</v>
      </c>
      <c r="L946" s="1" t="s">
        <v>178</v>
      </c>
      <c r="M946">
        <v>39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ユニフォーム赤間颯ICONIC</v>
      </c>
    </row>
    <row r="947" spans="1:20" x14ac:dyDescent="0.3">
      <c r="A947">
        <f>VLOOKUP(Receive[[#This Row],[No用]],SetNo[[No.用]:[vlookup 用]],2,FALSE)</f>
        <v>165</v>
      </c>
      <c r="B947" s="9">
        <f>IF(ROW()=2,1,IF(A946&lt;&gt;Receive[[#This Row],[No]],1,B946+1))</f>
        <v>3</v>
      </c>
      <c r="C947" t="s">
        <v>108</v>
      </c>
      <c r="D947" s="1" t="s">
        <v>871</v>
      </c>
      <c r="E947" s="1" t="s">
        <v>90</v>
      </c>
      <c r="F947" s="1" t="s">
        <v>80</v>
      </c>
      <c r="G947" s="1" t="s">
        <v>691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34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ユニフォーム赤間颯ICONIC</v>
      </c>
    </row>
    <row r="948" spans="1:20" x14ac:dyDescent="0.3">
      <c r="A948">
        <f>VLOOKUP(Receive[[#This Row],[No用]],SetNo[[No.用]:[vlookup 用]],2,FALSE)</f>
        <v>165</v>
      </c>
      <c r="B948" s="9">
        <f>IF(ROW()=2,1,IF(A947&lt;&gt;Receive[[#This Row],[No]],1,B947+1))</f>
        <v>4</v>
      </c>
      <c r="C948" t="s">
        <v>108</v>
      </c>
      <c r="D948" s="1" t="s">
        <v>871</v>
      </c>
      <c r="E948" s="1" t="s">
        <v>90</v>
      </c>
      <c r="F948" s="1" t="s">
        <v>80</v>
      </c>
      <c r="G948" s="1" t="s">
        <v>691</v>
      </c>
      <c r="H948" t="s">
        <v>71</v>
      </c>
      <c r="I948">
        <v>1</v>
      </c>
      <c r="J948" t="s">
        <v>229</v>
      </c>
      <c r="K948" s="1" t="s">
        <v>231</v>
      </c>
      <c r="L948" s="1" t="s">
        <v>162</v>
      </c>
      <c r="M948">
        <v>34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ユニフォーム赤間颯ICONIC</v>
      </c>
    </row>
    <row r="949" spans="1:20" x14ac:dyDescent="0.3">
      <c r="A949">
        <f>VLOOKUP(Receive[[#This Row],[No用]],SetNo[[No.用]:[vlookup 用]],2,FALSE)</f>
        <v>165</v>
      </c>
      <c r="B949" s="9">
        <f>IF(ROW()=2,1,IF(A948&lt;&gt;Receive[[#This Row],[No]],1,B948+1))</f>
        <v>5</v>
      </c>
      <c r="C949" t="s">
        <v>108</v>
      </c>
      <c r="D949" s="1" t="s">
        <v>871</v>
      </c>
      <c r="E949" s="1" t="s">
        <v>90</v>
      </c>
      <c r="F949" s="1" t="s">
        <v>80</v>
      </c>
      <c r="G949" s="1" t="s">
        <v>691</v>
      </c>
      <c r="H949" t="s">
        <v>71</v>
      </c>
      <c r="I949">
        <v>1</v>
      </c>
      <c r="J949" t="s">
        <v>229</v>
      </c>
      <c r="K949" s="1" t="s">
        <v>120</v>
      </c>
      <c r="L949" s="1" t="s">
        <v>173</v>
      </c>
      <c r="M949">
        <v>37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ユニフォーム赤間颯ICONIC</v>
      </c>
    </row>
    <row r="950" spans="1:20" x14ac:dyDescent="0.3">
      <c r="A950">
        <f>VLOOKUP(Receive[[#This Row],[No用]],SetNo[[No.用]:[vlookup 用]],2,FALSE)</f>
        <v>165</v>
      </c>
      <c r="B950" s="9">
        <f>IF(ROW()=2,1,IF(A949&lt;&gt;Receive[[#This Row],[No]],1,B949+1))</f>
        <v>6</v>
      </c>
      <c r="C950" t="s">
        <v>108</v>
      </c>
      <c r="D950" s="1" t="s">
        <v>871</v>
      </c>
      <c r="E950" s="1" t="s">
        <v>90</v>
      </c>
      <c r="F950" s="1" t="s">
        <v>80</v>
      </c>
      <c r="G950" s="1" t="s">
        <v>691</v>
      </c>
      <c r="H950" t="s">
        <v>71</v>
      </c>
      <c r="I950">
        <v>1</v>
      </c>
      <c r="J950" t="s">
        <v>229</v>
      </c>
      <c r="K950" s="1" t="s">
        <v>164</v>
      </c>
      <c r="L950" s="1" t="s">
        <v>162</v>
      </c>
      <c r="M950">
        <v>34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ユニフォーム赤間颯ICONIC</v>
      </c>
    </row>
    <row r="951" spans="1:20" x14ac:dyDescent="0.3">
      <c r="A951">
        <f>VLOOKUP(Receive[[#This Row],[No用]],SetNo[[No.用]:[vlookup 用]],2,FALSE)</f>
        <v>165</v>
      </c>
      <c r="B951" s="9">
        <f>IF(ROW()=2,1,IF(A950&lt;&gt;Receive[[#This Row],[No]],1,B950+1))</f>
        <v>7</v>
      </c>
      <c r="C951" t="s">
        <v>108</v>
      </c>
      <c r="D951" s="1" t="s">
        <v>871</v>
      </c>
      <c r="E951" s="1" t="s">
        <v>90</v>
      </c>
      <c r="F951" s="1" t="s">
        <v>80</v>
      </c>
      <c r="G951" s="1" t="s">
        <v>691</v>
      </c>
      <c r="H951" t="s">
        <v>71</v>
      </c>
      <c r="I951">
        <v>1</v>
      </c>
      <c r="J951" t="s">
        <v>229</v>
      </c>
      <c r="K951" s="1" t="s">
        <v>165</v>
      </c>
      <c r="L951" s="1" t="s">
        <v>162</v>
      </c>
      <c r="M951">
        <v>13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ユニフォーム赤間颯ICONIC</v>
      </c>
    </row>
    <row r="952" spans="1:20" x14ac:dyDescent="0.3">
      <c r="A952">
        <f>VLOOKUP(Receive[[#This Row],[No用]],SetNo[[No.用]:[vlookup 用]],2,FALSE)</f>
        <v>165</v>
      </c>
      <c r="B952" s="9">
        <f>IF(ROW()=2,1,IF(A951&lt;&gt;Receive[[#This Row],[No]],1,B951+1))</f>
        <v>8</v>
      </c>
      <c r="C952" t="s">
        <v>108</v>
      </c>
      <c r="D952" s="1" t="s">
        <v>871</v>
      </c>
      <c r="E952" s="1" t="s">
        <v>90</v>
      </c>
      <c r="F952" s="1" t="s">
        <v>80</v>
      </c>
      <c r="G952" s="1" t="s">
        <v>691</v>
      </c>
      <c r="H952" t="s">
        <v>71</v>
      </c>
      <c r="I952">
        <v>1</v>
      </c>
      <c r="J952" t="s">
        <v>229</v>
      </c>
      <c r="K952" s="1" t="s">
        <v>183</v>
      </c>
      <c r="L952" s="1" t="s">
        <v>225</v>
      </c>
      <c r="M952">
        <v>50</v>
      </c>
      <c r="N952">
        <v>0</v>
      </c>
      <c r="O952">
        <v>61</v>
      </c>
      <c r="P952">
        <v>0</v>
      </c>
      <c r="T95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56"/>
  <sheetViews>
    <sheetView topLeftCell="A167" workbookViewId="0">
      <selection activeCell="A215" sqref="A215:XFD216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t="s">
        <v>206</v>
      </c>
      <c r="D275" t="s">
        <v>76</v>
      </c>
      <c r="E275" t="s">
        <v>28</v>
      </c>
      <c r="F275" t="s">
        <v>25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ユニフォーム浅虫快人ICONIC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2</v>
      </c>
      <c r="C276" t="s">
        <v>206</v>
      </c>
      <c r="D276" t="s">
        <v>76</v>
      </c>
      <c r="E276" t="s">
        <v>28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ユニフォーム浅虫快人ICONIC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1</v>
      </c>
      <c r="C277" t="s">
        <v>206</v>
      </c>
      <c r="D277" t="s">
        <v>79</v>
      </c>
      <c r="E277" t="s">
        <v>23</v>
      </c>
      <c r="F277" t="s">
        <v>21</v>
      </c>
      <c r="G277" t="s">
        <v>75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ユニフォーム南田大志ICONIC</v>
      </c>
    </row>
    <row r="278" spans="1:20" x14ac:dyDescent="0.3">
      <c r="A278">
        <f>VLOOKUP(Toss[[#This Row],[No用]],SetNo[[No.用]:[vlookup 用]],2,FALSE)</f>
        <v>95</v>
      </c>
      <c r="B278">
        <f>IF(ROW()=2,1,IF(A277&lt;&gt;Toss[[#This Row],[No]],1,B277+1))</f>
        <v>1</v>
      </c>
      <c r="C278" t="s">
        <v>206</v>
      </c>
      <c r="D278" t="s">
        <v>81</v>
      </c>
      <c r="E278" t="s">
        <v>23</v>
      </c>
      <c r="F278" t="s">
        <v>26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 s="1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ユニフォーム湯川良明ICONIC</v>
      </c>
    </row>
    <row r="279" spans="1:20" x14ac:dyDescent="0.3">
      <c r="A279">
        <f>VLOOKUP(Toss[[#This Row],[No用]],SetNo[[No.用]:[vlookup 用]],2,FALSE)</f>
        <v>95</v>
      </c>
      <c r="B279">
        <f>IF(ROW()=2,1,IF(A278&lt;&gt;Toss[[#This Row],[No]],1,B278+1))</f>
        <v>2</v>
      </c>
      <c r="C279" t="s">
        <v>206</v>
      </c>
      <c r="D279" t="s">
        <v>81</v>
      </c>
      <c r="E279" t="s">
        <v>23</v>
      </c>
      <c r="F279" t="s">
        <v>26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ユニフォーム湯川良明ICONIC</v>
      </c>
    </row>
    <row r="280" spans="1:20" x14ac:dyDescent="0.3">
      <c r="A280">
        <f>VLOOKUP(Toss[[#This Row],[No用]],SetNo[[No.用]:[vlookup 用]],2,FALSE)</f>
        <v>96</v>
      </c>
      <c r="B280">
        <f>IF(ROW()=2,1,IF(A279&lt;&gt;Toss[[#This Row],[No]],1,B279+1))</f>
        <v>1</v>
      </c>
      <c r="C280" t="s">
        <v>206</v>
      </c>
      <c r="D280" t="s">
        <v>83</v>
      </c>
      <c r="E280" t="s">
        <v>23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ユニフォーム稲垣功ICONIC</v>
      </c>
    </row>
    <row r="281" spans="1:20" x14ac:dyDescent="0.3">
      <c r="A281">
        <f>VLOOKUP(Toss[[#This Row],[No用]],SetNo[[No.用]:[vlookup 用]],2,FALSE)</f>
        <v>96</v>
      </c>
      <c r="B281">
        <f>IF(ROW()=2,1,IF(A280&lt;&gt;Toss[[#This Row],[No]],1,B280+1))</f>
        <v>2</v>
      </c>
      <c r="C281" t="s">
        <v>206</v>
      </c>
      <c r="D281" t="s">
        <v>83</v>
      </c>
      <c r="E281" t="s">
        <v>23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ユニフォーム稲垣功ICONIC</v>
      </c>
    </row>
    <row r="282" spans="1:20" x14ac:dyDescent="0.3">
      <c r="A282">
        <f>VLOOKUP(Toss[[#This Row],[No用]],SetNo[[No.用]:[vlookup 用]],2,FALSE)</f>
        <v>97</v>
      </c>
      <c r="B282">
        <f>IF(ROW()=2,1,IF(A281&lt;&gt;Toss[[#This Row],[No]],1,B281+1))</f>
        <v>1</v>
      </c>
      <c r="C282" t="s">
        <v>206</v>
      </c>
      <c r="D282" t="s">
        <v>86</v>
      </c>
      <c r="E282" t="s">
        <v>23</v>
      </c>
      <c r="F282" t="s">
        <v>26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ユニフォーム馬門英治ICONIC</v>
      </c>
    </row>
    <row r="283" spans="1:20" x14ac:dyDescent="0.3">
      <c r="A283">
        <f>VLOOKUP(Toss[[#This Row],[No用]],SetNo[[No.用]:[vlookup 用]],2,FALSE)</f>
        <v>97</v>
      </c>
      <c r="B283">
        <f>IF(ROW()=2,1,IF(A282&lt;&gt;Toss[[#This Row],[No]],1,B282+1))</f>
        <v>2</v>
      </c>
      <c r="C283" t="s">
        <v>206</v>
      </c>
      <c r="D283" t="s">
        <v>86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ユニフォーム馬門英治ICONIC</v>
      </c>
    </row>
    <row r="284" spans="1:20" x14ac:dyDescent="0.3">
      <c r="A284">
        <f>VLOOKUP(Toss[[#This Row],[No用]],SetNo[[No.用]:[vlookup 用]],2,FALSE)</f>
        <v>98</v>
      </c>
      <c r="B284">
        <f>IF(ROW()=2,1,IF(A283&lt;&gt;Toss[[#This Row],[No]],1,B283+1))</f>
        <v>1</v>
      </c>
      <c r="C284" t="s">
        <v>206</v>
      </c>
      <c r="D284" t="s">
        <v>88</v>
      </c>
      <c r="E284" t="s">
        <v>23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ユニフォーム百沢雄大ICONIC</v>
      </c>
    </row>
    <row r="285" spans="1:20" x14ac:dyDescent="0.3">
      <c r="A285">
        <f>VLOOKUP(Toss[[#This Row],[No用]],SetNo[[No.用]:[vlookup 用]],2,FALSE)</f>
        <v>98</v>
      </c>
      <c r="B285">
        <f>IF(ROW()=2,1,IF(A284&lt;&gt;Toss[[#This Row],[No]],1,B284+1))</f>
        <v>2</v>
      </c>
      <c r="C285" t="s">
        <v>206</v>
      </c>
      <c r="D285" t="s">
        <v>88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ユニフォーム百沢雄大ICONIC</v>
      </c>
    </row>
    <row r="286" spans="1:20" x14ac:dyDescent="0.3">
      <c r="A286">
        <f>VLOOKUP(Toss[[#This Row],[No用]],SetNo[[No.用]:[vlookup 用]],2,FALSE)</f>
        <v>99</v>
      </c>
      <c r="B286">
        <f>IF(ROW()=2,1,IF(A285&lt;&gt;Toss[[#This Row],[No]],1,B285+1))</f>
        <v>1</v>
      </c>
      <c r="C286" s="1" t="s">
        <v>705</v>
      </c>
      <c r="D286" t="s">
        <v>88</v>
      </c>
      <c r="E286" s="1" t="s">
        <v>90</v>
      </c>
      <c r="F286" t="s">
        <v>78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職業体験百沢雄大ICONIC</v>
      </c>
    </row>
    <row r="287" spans="1:20" x14ac:dyDescent="0.3">
      <c r="A287">
        <f>VLOOKUP(Toss[[#This Row],[No用]],SetNo[[No.用]:[vlookup 用]],2,FALSE)</f>
        <v>99</v>
      </c>
      <c r="B287">
        <f>IF(ROW()=2,1,IF(A286&lt;&gt;Toss[[#This Row],[No]],1,B286+1))</f>
        <v>2</v>
      </c>
      <c r="C287" s="1" t="s">
        <v>705</v>
      </c>
      <c r="D287" t="s">
        <v>88</v>
      </c>
      <c r="E287" s="1" t="s">
        <v>90</v>
      </c>
      <c r="F287" t="s">
        <v>78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29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職業体験百沢雄大ICONIC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1</v>
      </c>
      <c r="C288" t="s">
        <v>108</v>
      </c>
      <c r="D288" t="s">
        <v>89</v>
      </c>
      <c r="E288" t="s">
        <v>90</v>
      </c>
      <c r="F288" t="s">
        <v>78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ユニフォーム照島游児ICONIC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2</v>
      </c>
      <c r="C289" t="s">
        <v>108</v>
      </c>
      <c r="D289" t="s">
        <v>89</v>
      </c>
      <c r="E289" t="s">
        <v>90</v>
      </c>
      <c r="F289" t="s">
        <v>78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ユニフォーム照島游児ICONIC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1</v>
      </c>
      <c r="C290" t="s">
        <v>149</v>
      </c>
      <c r="D290" t="s">
        <v>89</v>
      </c>
      <c r="E290" t="s">
        <v>77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制服照島游児ICONIC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2</v>
      </c>
      <c r="C291" t="s">
        <v>149</v>
      </c>
      <c r="D291" t="s">
        <v>89</v>
      </c>
      <c r="E291" t="s">
        <v>77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制服照島游児ICONIC</v>
      </c>
    </row>
    <row r="292" spans="1:20" x14ac:dyDescent="0.3">
      <c r="A292">
        <f>VLOOKUP(Toss[[#This Row],[No用]],SetNo[[No.用]:[vlookup 用]],2,FALSE)</f>
        <v>102</v>
      </c>
      <c r="B292">
        <f>IF(ROW()=2,1,IF(A291&lt;&gt;Toss[[#This Row],[No]],1,B291+1))</f>
        <v>1</v>
      </c>
      <c r="C292" t="s">
        <v>108</v>
      </c>
      <c r="D292" t="s">
        <v>92</v>
      </c>
      <c r="E292" t="s">
        <v>90</v>
      </c>
      <c r="F292" t="s">
        <v>82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ユニフォーム母畑和馬ICONIC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2</v>
      </c>
      <c r="C293" t="s">
        <v>108</v>
      </c>
      <c r="D293" t="s">
        <v>92</v>
      </c>
      <c r="E293" t="s">
        <v>90</v>
      </c>
      <c r="F293" t="s">
        <v>82</v>
      </c>
      <c r="G293" t="s">
        <v>91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ユニフォーム母畑和馬ICONIC</v>
      </c>
    </row>
    <row r="294" spans="1:20" x14ac:dyDescent="0.3">
      <c r="A294">
        <f>VLOOKUP(Toss[[#This Row],[No用]],SetNo[[No.用]:[vlookup 用]],2,FALSE)</f>
        <v>103</v>
      </c>
      <c r="B294">
        <f>IF(ROW()=2,1,IF(A293&lt;&gt;Toss[[#This Row],[No]],1,B293+1))</f>
        <v>1</v>
      </c>
      <c r="C294" t="s">
        <v>108</v>
      </c>
      <c r="D294" t="s">
        <v>93</v>
      </c>
      <c r="E294" t="s">
        <v>73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166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ユニフォーム二岐丈晴ICONIC</v>
      </c>
    </row>
    <row r="295" spans="1:20" x14ac:dyDescent="0.3">
      <c r="A295">
        <f>VLOOKUP(Toss[[#This Row],[No用]],SetNo[[No.用]:[vlookup 用]],2,FALSE)</f>
        <v>103</v>
      </c>
      <c r="B295">
        <f>IF(ROW()=2,1,IF(A294&lt;&gt;Toss[[#This Row],[No]],1,B294+1))</f>
        <v>2</v>
      </c>
      <c r="C295" t="s">
        <v>108</v>
      </c>
      <c r="D295" t="s">
        <v>93</v>
      </c>
      <c r="E295" t="s">
        <v>73</v>
      </c>
      <c r="F295" t="s">
        <v>74</v>
      </c>
      <c r="G295" t="s">
        <v>91</v>
      </c>
      <c r="H295" t="s">
        <v>71</v>
      </c>
      <c r="I295">
        <v>1</v>
      </c>
      <c r="J295" t="s">
        <v>232</v>
      </c>
      <c r="K295" s="1" t="s">
        <v>169</v>
      </c>
      <c r="L295" s="1" t="s">
        <v>173</v>
      </c>
      <c r="M295">
        <v>35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ユニフォーム二岐丈晴ICONIC</v>
      </c>
    </row>
    <row r="296" spans="1:20" x14ac:dyDescent="0.3">
      <c r="A296">
        <f>VLOOKUP(Toss[[#This Row],[No用]],SetNo[[No.用]:[vlookup 用]],2,FALSE)</f>
        <v>103</v>
      </c>
      <c r="B296">
        <f>IF(ROW()=2,1,IF(A295&lt;&gt;Toss[[#This Row],[No]],1,B295+1))</f>
        <v>3</v>
      </c>
      <c r="C296" t="s">
        <v>108</v>
      </c>
      <c r="D296" t="s">
        <v>93</v>
      </c>
      <c r="E296" t="s">
        <v>73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181</v>
      </c>
      <c r="L296" s="1" t="s">
        <v>162</v>
      </c>
      <c r="M296">
        <v>31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ユニフォーム二岐丈晴ICONIC</v>
      </c>
    </row>
    <row r="297" spans="1:20" x14ac:dyDescent="0.3">
      <c r="A297">
        <f>VLOOKUP(Toss[[#This Row],[No用]],SetNo[[No.用]:[vlookup 用]],2,FALSE)</f>
        <v>103</v>
      </c>
      <c r="B297">
        <f>IF(ROW()=2,1,IF(A296&lt;&gt;Toss[[#This Row],[No]],1,B296+1))</f>
        <v>4</v>
      </c>
      <c r="C297" t="s">
        <v>108</v>
      </c>
      <c r="D297" t="s">
        <v>93</v>
      </c>
      <c r="E297" t="s">
        <v>73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386</v>
      </c>
      <c r="L297" s="1" t="s">
        <v>173</v>
      </c>
      <c r="M297">
        <v>43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ユニフォーム二岐丈晴ICONIC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5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233</v>
      </c>
      <c r="L298" s="1" t="s">
        <v>162</v>
      </c>
      <c r="M298">
        <v>34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ユニフォーム二岐丈晴ICONIC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6</v>
      </c>
      <c r="C299" t="s">
        <v>108</v>
      </c>
      <c r="D299" t="s">
        <v>93</v>
      </c>
      <c r="E299" t="s">
        <v>73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34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ユニフォーム二岐丈晴ICONIC</v>
      </c>
    </row>
    <row r="300" spans="1:20" x14ac:dyDescent="0.3">
      <c r="A300">
        <f>VLOOKUP(Toss[[#This Row],[No用]],SetNo[[No.用]:[vlookup 用]],2,FALSE)</f>
        <v>103</v>
      </c>
      <c r="B300">
        <f>IF(ROW()=2,1,IF(A299&lt;&gt;Toss[[#This Row],[No]],1,B299+1))</f>
        <v>7</v>
      </c>
      <c r="C300" t="s">
        <v>108</v>
      </c>
      <c r="D300" t="s">
        <v>93</v>
      </c>
      <c r="E300" t="s">
        <v>73</v>
      </c>
      <c r="F300" t="s">
        <v>74</v>
      </c>
      <c r="G300" t="s">
        <v>91</v>
      </c>
      <c r="H300" t="s">
        <v>71</v>
      </c>
      <c r="I300">
        <v>1</v>
      </c>
      <c r="J300" t="s">
        <v>232</v>
      </c>
      <c r="K300" s="1" t="s">
        <v>182</v>
      </c>
      <c r="L300" s="1" t="s">
        <v>225</v>
      </c>
      <c r="M300">
        <v>47</v>
      </c>
      <c r="N300">
        <v>0</v>
      </c>
      <c r="O300">
        <v>57</v>
      </c>
      <c r="P300">
        <v>0</v>
      </c>
      <c r="T300" t="str">
        <f>Toss[[#This Row],[服装]]&amp;Toss[[#This Row],[名前]]&amp;Toss[[#This Row],[レアリティ]]</f>
        <v>ユニフォーム二岐丈晴ICONIC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1</v>
      </c>
      <c r="C301" t="s">
        <v>149</v>
      </c>
      <c r="D301" t="s">
        <v>93</v>
      </c>
      <c r="E301" t="s">
        <v>90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制服二岐丈晴ICONIC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2</v>
      </c>
      <c r="C302" t="s">
        <v>149</v>
      </c>
      <c r="D302" t="s">
        <v>93</v>
      </c>
      <c r="E302" t="s">
        <v>90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制服二岐丈晴ICONIC</v>
      </c>
    </row>
    <row r="303" spans="1:20" x14ac:dyDescent="0.3">
      <c r="A303">
        <f>VLOOKUP(Toss[[#This Row],[No用]],SetNo[[No.用]:[vlookup 用]],2,FALSE)</f>
        <v>104</v>
      </c>
      <c r="B303">
        <f>IF(ROW()=2,1,IF(A302&lt;&gt;Toss[[#This Row],[No]],1,B302+1))</f>
        <v>3</v>
      </c>
      <c r="C303" t="s">
        <v>149</v>
      </c>
      <c r="D303" t="s">
        <v>93</v>
      </c>
      <c r="E303" t="s">
        <v>90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181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制服二岐丈晴ICONIC</v>
      </c>
    </row>
    <row r="304" spans="1:20" x14ac:dyDescent="0.3">
      <c r="A304">
        <f>VLOOKUP(Toss[[#This Row],[No用]],SetNo[[No.用]:[vlookup 用]],2,FALSE)</f>
        <v>104</v>
      </c>
      <c r="B304">
        <f>IF(ROW()=2,1,IF(A303&lt;&gt;Toss[[#This Row],[No]],1,B303+1))</f>
        <v>4</v>
      </c>
      <c r="C304" t="s">
        <v>149</v>
      </c>
      <c r="D304" t="s">
        <v>93</v>
      </c>
      <c r="E304" t="s">
        <v>90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386</v>
      </c>
      <c r="L304" s="1" t="s">
        <v>173</v>
      </c>
      <c r="M304">
        <v>43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制服二岐丈晴ICONIC</v>
      </c>
    </row>
    <row r="305" spans="1:20" x14ac:dyDescent="0.3">
      <c r="A305">
        <f>VLOOKUP(Toss[[#This Row],[No用]],SetNo[[No.用]:[vlookup 用]],2,FALSE)</f>
        <v>104</v>
      </c>
      <c r="B305">
        <f>IF(ROW()=2,1,IF(A304&lt;&gt;Toss[[#This Row],[No]],1,B304+1))</f>
        <v>5</v>
      </c>
      <c r="C305" t="s">
        <v>149</v>
      </c>
      <c r="D305" t="s">
        <v>93</v>
      </c>
      <c r="E305" t="s">
        <v>90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233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制服二岐丈晴ICONIC</v>
      </c>
    </row>
    <row r="306" spans="1:20" x14ac:dyDescent="0.3">
      <c r="A306">
        <f>VLOOKUP(Toss[[#This Row],[No用]],SetNo[[No.用]:[vlookup 用]],2,FALSE)</f>
        <v>104</v>
      </c>
      <c r="B306">
        <f>IF(ROW()=2,1,IF(A305&lt;&gt;Toss[[#This Row],[No]],1,B305+1))</f>
        <v>6</v>
      </c>
      <c r="C306" t="s">
        <v>149</v>
      </c>
      <c r="D306" t="s">
        <v>93</v>
      </c>
      <c r="E306" t="s">
        <v>90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386</v>
      </c>
      <c r="L306" s="1" t="s">
        <v>225</v>
      </c>
      <c r="M306">
        <v>47</v>
      </c>
      <c r="N306">
        <v>0</v>
      </c>
      <c r="O306">
        <v>57</v>
      </c>
      <c r="P306">
        <v>0</v>
      </c>
      <c r="T306" t="str">
        <f>Toss[[#This Row],[服装]]&amp;Toss[[#This Row],[名前]]&amp;Toss[[#This Row],[レアリティ]]</f>
        <v>制服二岐丈晴ICONIC</v>
      </c>
    </row>
    <row r="307" spans="1:20" x14ac:dyDescent="0.3">
      <c r="A307">
        <f>VLOOKUP(Toss[[#This Row],[No用]],SetNo[[No.用]:[vlookup 用]],2,FALSE)</f>
        <v>104</v>
      </c>
      <c r="B307">
        <f>IF(ROW()=2,1,IF(A306&lt;&gt;Toss[[#This Row],[No]],1,B306+1))</f>
        <v>7</v>
      </c>
      <c r="C307" t="s">
        <v>149</v>
      </c>
      <c r="D307" t="s">
        <v>93</v>
      </c>
      <c r="E307" t="s">
        <v>90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233</v>
      </c>
      <c r="L307" s="1" t="s">
        <v>225</v>
      </c>
      <c r="M307">
        <v>47</v>
      </c>
      <c r="N307">
        <v>0</v>
      </c>
      <c r="O307">
        <v>57</v>
      </c>
      <c r="P307">
        <v>0</v>
      </c>
      <c r="T307" t="str">
        <f>Toss[[#This Row],[服装]]&amp;Toss[[#This Row],[名前]]&amp;Toss[[#This Row],[レアリティ]]</f>
        <v>制服二岐丈晴ICONIC</v>
      </c>
    </row>
    <row r="308" spans="1:20" x14ac:dyDescent="0.3">
      <c r="A308">
        <f>VLOOKUP(Toss[[#This Row],[No用]],SetNo[[No.用]:[vlookup 用]],2,FALSE)</f>
        <v>105</v>
      </c>
      <c r="B308">
        <f>IF(ROW()=2,1,IF(A307&lt;&gt;Toss[[#This Row],[No]],1,B307+1))</f>
        <v>1</v>
      </c>
      <c r="C308" t="s">
        <v>108</v>
      </c>
      <c r="D308" t="s">
        <v>99</v>
      </c>
      <c r="E308" t="s">
        <v>73</v>
      </c>
      <c r="F308" t="s">
        <v>78</v>
      </c>
      <c r="G308" t="s">
        <v>91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ユニフォーム沼尻凛太郎ICONIC</v>
      </c>
    </row>
    <row r="309" spans="1:20" x14ac:dyDescent="0.3">
      <c r="A309">
        <f>VLOOKUP(Toss[[#This Row],[No用]],SetNo[[No.用]:[vlookup 用]],2,FALSE)</f>
        <v>105</v>
      </c>
      <c r="B309">
        <f>IF(ROW()=2,1,IF(A308&lt;&gt;Toss[[#This Row],[No]],1,B308+1))</f>
        <v>2</v>
      </c>
      <c r="C309" t="s">
        <v>108</v>
      </c>
      <c r="D309" t="s">
        <v>99</v>
      </c>
      <c r="E309" t="s">
        <v>73</v>
      </c>
      <c r="F309" t="s">
        <v>78</v>
      </c>
      <c r="G309" t="s">
        <v>91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ユニフォーム沼尻凛太郎ICONIC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1</v>
      </c>
      <c r="C310" t="s">
        <v>108</v>
      </c>
      <c r="D310" t="s">
        <v>94</v>
      </c>
      <c r="E310" t="s">
        <v>90</v>
      </c>
      <c r="F310" t="s">
        <v>82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ユニフォーム飯坂信義ICONIC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2</v>
      </c>
      <c r="C311" t="s">
        <v>108</v>
      </c>
      <c r="D311" t="s">
        <v>94</v>
      </c>
      <c r="E311" t="s">
        <v>90</v>
      </c>
      <c r="F311" t="s">
        <v>82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ユニフォーム飯坂信義ICONIC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1</v>
      </c>
      <c r="C312" t="s">
        <v>108</v>
      </c>
      <c r="D312" t="s">
        <v>95</v>
      </c>
      <c r="E312" t="s">
        <v>90</v>
      </c>
      <c r="F312" t="s">
        <v>78</v>
      </c>
      <c r="G312" t="s">
        <v>91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ユニフォーム東山勝道ICONIC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2</v>
      </c>
      <c r="C313" t="s">
        <v>108</v>
      </c>
      <c r="D313" t="s">
        <v>95</v>
      </c>
      <c r="E313" t="s">
        <v>90</v>
      </c>
      <c r="F313" t="s">
        <v>78</v>
      </c>
      <c r="G313" t="s">
        <v>91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ユニフォーム東山勝道ICONIC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1</v>
      </c>
      <c r="C314" t="s">
        <v>108</v>
      </c>
      <c r="D314" t="s">
        <v>96</v>
      </c>
      <c r="E314" t="s">
        <v>90</v>
      </c>
      <c r="F314" t="s">
        <v>80</v>
      </c>
      <c r="G314" t="s">
        <v>91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ユニフォーム土湯新ICONIC</v>
      </c>
    </row>
    <row r="315" spans="1:20" x14ac:dyDescent="0.3">
      <c r="A315">
        <f>VLOOKUP(Toss[[#This Row],[No用]],SetNo[[No.用]:[vlookup 用]],2,FALSE)</f>
        <v>109</v>
      </c>
      <c r="B315">
        <f>IF(ROW()=2,1,IF(A314&lt;&gt;Toss[[#This Row],[No]],1,B314+1))</f>
        <v>1</v>
      </c>
      <c r="C315" t="s">
        <v>206</v>
      </c>
      <c r="D315" t="s">
        <v>571</v>
      </c>
      <c r="E315" t="s">
        <v>28</v>
      </c>
      <c r="F315" t="s">
        <v>25</v>
      </c>
      <c r="G315" t="s">
        <v>156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ユニフォーム中島猛ICONIC</v>
      </c>
    </row>
    <row r="316" spans="1:20" x14ac:dyDescent="0.3">
      <c r="A316">
        <f>VLOOKUP(Toss[[#This Row],[No用]],SetNo[[No.用]:[vlookup 用]],2,FALSE)</f>
        <v>109</v>
      </c>
      <c r="B316">
        <f>IF(ROW()=2,1,IF(A315&lt;&gt;Toss[[#This Row],[No]],1,B315+1))</f>
        <v>2</v>
      </c>
      <c r="C316" t="s">
        <v>206</v>
      </c>
      <c r="D316" t="s">
        <v>571</v>
      </c>
      <c r="E316" t="s">
        <v>28</v>
      </c>
      <c r="F316" t="s">
        <v>25</v>
      </c>
      <c r="G316" t="s">
        <v>156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ユニフォーム中島猛ICONIC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1</v>
      </c>
      <c r="C317" t="s">
        <v>206</v>
      </c>
      <c r="D317" t="s">
        <v>574</v>
      </c>
      <c r="E317" t="s">
        <v>24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ユニフォーム白石優希ICONIC</v>
      </c>
    </row>
    <row r="318" spans="1:20" x14ac:dyDescent="0.3">
      <c r="A318">
        <f>VLOOKUP(Toss[[#This Row],[No用]],SetNo[[No.用]:[vlookup 用]],2,FALSE)</f>
        <v>110</v>
      </c>
      <c r="B318">
        <f>IF(ROW()=2,1,IF(A317&lt;&gt;Toss[[#This Row],[No]],1,B317+1))</f>
        <v>2</v>
      </c>
      <c r="C318" t="s">
        <v>206</v>
      </c>
      <c r="D318" t="s">
        <v>574</v>
      </c>
      <c r="E318" t="s">
        <v>24</v>
      </c>
      <c r="F318" t="s">
        <v>25</v>
      </c>
      <c r="G318" t="s">
        <v>156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29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ユニフォーム白石優希ICONIC</v>
      </c>
    </row>
    <row r="319" spans="1:20" x14ac:dyDescent="0.3">
      <c r="A319">
        <f>VLOOKUP(Toss[[#This Row],[No用]],SetNo[[No.用]:[vlookup 用]],2,FALSE)</f>
        <v>111</v>
      </c>
      <c r="B319">
        <f>IF(ROW()=2,1,IF(A318&lt;&gt;Toss[[#This Row],[No]],1,B318+1))</f>
        <v>1</v>
      </c>
      <c r="C319" t="s">
        <v>206</v>
      </c>
      <c r="D319" t="s">
        <v>577</v>
      </c>
      <c r="E319" t="s">
        <v>28</v>
      </c>
      <c r="F319" t="s">
        <v>31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173</v>
      </c>
      <c r="M319">
        <v>37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ユニフォーム花山一雅ICONIC</v>
      </c>
    </row>
    <row r="320" spans="1:20" x14ac:dyDescent="0.3">
      <c r="A320">
        <f>VLOOKUP(Toss[[#This Row],[No用]],SetNo[[No.用]:[vlookup 用]],2,FALSE)</f>
        <v>111</v>
      </c>
      <c r="B320">
        <f>IF(ROW()=2,1,IF(A319&lt;&gt;Toss[[#This Row],[No]],1,B319+1))</f>
        <v>2</v>
      </c>
      <c r="C320" t="s">
        <v>206</v>
      </c>
      <c r="D320" t="s">
        <v>577</v>
      </c>
      <c r="E320" t="s">
        <v>28</v>
      </c>
      <c r="F320" t="s">
        <v>31</v>
      </c>
      <c r="G320" t="s">
        <v>156</v>
      </c>
      <c r="H320" t="s">
        <v>71</v>
      </c>
      <c r="I320">
        <v>1</v>
      </c>
      <c r="J320" t="s">
        <v>232</v>
      </c>
      <c r="K320" s="1" t="s">
        <v>169</v>
      </c>
      <c r="L320" s="1" t="s">
        <v>173</v>
      </c>
      <c r="M320">
        <v>37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ユニフォーム花山一雅ICONIC</v>
      </c>
    </row>
    <row r="321" spans="1:20" x14ac:dyDescent="0.3">
      <c r="A321">
        <f>VLOOKUP(Toss[[#This Row],[No用]],SetNo[[No.用]:[vlookup 用]],2,FALSE)</f>
        <v>111</v>
      </c>
      <c r="B321">
        <f>IF(ROW()=2,1,IF(A320&lt;&gt;Toss[[#This Row],[No]],1,B320+1))</f>
        <v>3</v>
      </c>
      <c r="C321" t="s">
        <v>206</v>
      </c>
      <c r="D321" t="s">
        <v>577</v>
      </c>
      <c r="E321" t="s">
        <v>28</v>
      </c>
      <c r="F321" t="s">
        <v>31</v>
      </c>
      <c r="G321" t="s">
        <v>156</v>
      </c>
      <c r="H321" t="s">
        <v>71</v>
      </c>
      <c r="I321">
        <v>1</v>
      </c>
      <c r="J321" t="s">
        <v>232</v>
      </c>
      <c r="K321" s="1" t="s">
        <v>172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ユニフォーム花山一雅ICONIC</v>
      </c>
    </row>
    <row r="322" spans="1:20" x14ac:dyDescent="0.3">
      <c r="A322">
        <f>VLOOKUP(Toss[[#This Row],[No用]],SetNo[[No.用]:[vlookup 用]],2,FALSE)</f>
        <v>111</v>
      </c>
      <c r="B322">
        <f>IF(ROW()=2,1,IF(A321&lt;&gt;Toss[[#This Row],[No]],1,B321+1))</f>
        <v>4</v>
      </c>
      <c r="C322" t="s">
        <v>206</v>
      </c>
      <c r="D322" t="s">
        <v>577</v>
      </c>
      <c r="E322" t="s">
        <v>28</v>
      </c>
      <c r="F322" t="s">
        <v>31</v>
      </c>
      <c r="G322" t="s">
        <v>156</v>
      </c>
      <c r="H322" t="s">
        <v>71</v>
      </c>
      <c r="I322">
        <v>1</v>
      </c>
      <c r="J322" t="s">
        <v>232</v>
      </c>
      <c r="K322" s="1" t="s">
        <v>233</v>
      </c>
      <c r="L322" s="1" t="s">
        <v>162</v>
      </c>
      <c r="M322">
        <v>35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ユニフォーム花山一雅ICONIC</v>
      </c>
    </row>
    <row r="323" spans="1:20" x14ac:dyDescent="0.3">
      <c r="A323">
        <f>VLOOKUP(Toss[[#This Row],[No用]],SetNo[[No.用]:[vlookup 用]],2,FALSE)</f>
        <v>111</v>
      </c>
      <c r="B323">
        <f>IF(ROW()=2,1,IF(A322&lt;&gt;Toss[[#This Row],[No]],1,B322+1))</f>
        <v>5</v>
      </c>
      <c r="C323" t="s">
        <v>206</v>
      </c>
      <c r="D323" t="s">
        <v>577</v>
      </c>
      <c r="E323" t="s">
        <v>28</v>
      </c>
      <c r="F323" t="s">
        <v>31</v>
      </c>
      <c r="G323" t="s">
        <v>156</v>
      </c>
      <c r="H323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49</v>
      </c>
      <c r="N323">
        <v>0</v>
      </c>
      <c r="O323">
        <v>59</v>
      </c>
      <c r="P323">
        <v>0</v>
      </c>
      <c r="T323" t="str">
        <f>Toss[[#This Row],[服装]]&amp;Toss[[#This Row],[名前]]&amp;Toss[[#This Row],[レアリティ]]</f>
        <v>ユニフォーム花山一雅ICONIC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1</v>
      </c>
      <c r="C324" t="s">
        <v>206</v>
      </c>
      <c r="D324" t="s">
        <v>580</v>
      </c>
      <c r="E324" t="s">
        <v>28</v>
      </c>
      <c r="F324" t="s">
        <v>26</v>
      </c>
      <c r="G324" t="s">
        <v>156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ユニフォーム鳴子哲平ICONIC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2</v>
      </c>
      <c r="C325" t="s">
        <v>206</v>
      </c>
      <c r="D325" t="s">
        <v>580</v>
      </c>
      <c r="E325" t="s">
        <v>28</v>
      </c>
      <c r="F325" t="s">
        <v>26</v>
      </c>
      <c r="G325" t="s">
        <v>156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ユニフォーム鳴子哲平ICONIC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1</v>
      </c>
      <c r="C326" t="s">
        <v>206</v>
      </c>
      <c r="D326" t="s">
        <v>583</v>
      </c>
      <c r="E326" t="s">
        <v>28</v>
      </c>
      <c r="F326" t="s">
        <v>21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ユニフォーム秋保和光ICONIC</v>
      </c>
    </row>
    <row r="327" spans="1:20" x14ac:dyDescent="0.3">
      <c r="A327">
        <f>VLOOKUP(Toss[[#This Row],[No用]],SetNo[[No.用]:[vlookup 用]],2,FALSE)</f>
        <v>114</v>
      </c>
      <c r="B327">
        <f>IF(ROW()=2,1,IF(A326&lt;&gt;Toss[[#This Row],[No]],1,B326+1))</f>
        <v>1</v>
      </c>
      <c r="C327" t="s">
        <v>206</v>
      </c>
      <c r="D327" t="s">
        <v>586</v>
      </c>
      <c r="E327" t="s">
        <v>28</v>
      </c>
      <c r="F327" t="s">
        <v>26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ユニフォーム松島剛ICONIC</v>
      </c>
    </row>
    <row r="328" spans="1:20" x14ac:dyDescent="0.3">
      <c r="A328">
        <f>VLOOKUP(Toss[[#This Row],[No用]],SetNo[[No.用]:[vlookup 用]],2,FALSE)</f>
        <v>114</v>
      </c>
      <c r="B328">
        <f>IF(ROW()=2,1,IF(A327&lt;&gt;Toss[[#This Row],[No]],1,B327+1))</f>
        <v>2</v>
      </c>
      <c r="C328" t="s">
        <v>206</v>
      </c>
      <c r="D328" t="s">
        <v>586</v>
      </c>
      <c r="E328" t="s">
        <v>28</v>
      </c>
      <c r="F328" t="s">
        <v>26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ユニフォーム松島剛ICONIC</v>
      </c>
    </row>
    <row r="329" spans="1:20" x14ac:dyDescent="0.3">
      <c r="A329">
        <f>VLOOKUP(Toss[[#This Row],[No用]],SetNo[[No.用]:[vlookup 用]],2,FALSE)</f>
        <v>115</v>
      </c>
      <c r="B329">
        <f>IF(ROW()=2,1,IF(A328&lt;&gt;Toss[[#This Row],[No]],1,B328+1))</f>
        <v>1</v>
      </c>
      <c r="C329" t="s">
        <v>206</v>
      </c>
      <c r="D329" t="s">
        <v>589</v>
      </c>
      <c r="E329" t="s">
        <v>28</v>
      </c>
      <c r="F329" t="s">
        <v>25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ユニフォーム川渡瞬己ICONIC</v>
      </c>
    </row>
    <row r="330" spans="1:20" x14ac:dyDescent="0.3">
      <c r="A330">
        <f>VLOOKUP(Toss[[#This Row],[No用]],SetNo[[No.用]:[vlookup 用]],2,FALSE)</f>
        <v>115</v>
      </c>
      <c r="B330">
        <f>IF(ROW()=2,1,IF(A329&lt;&gt;Toss[[#This Row],[No]],1,B329+1))</f>
        <v>2</v>
      </c>
      <c r="C330" t="s">
        <v>206</v>
      </c>
      <c r="D330" t="s">
        <v>589</v>
      </c>
      <c r="E330" t="s">
        <v>28</v>
      </c>
      <c r="F330" t="s">
        <v>25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34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ユニフォーム川渡瞬己ICONIC</v>
      </c>
    </row>
    <row r="331" spans="1:20" x14ac:dyDescent="0.3">
      <c r="A331">
        <f>VLOOKUP(Toss[[#This Row],[No用]],SetNo[[No.用]:[vlookup 用]],2,FALSE)</f>
        <v>116</v>
      </c>
      <c r="B331">
        <f>IF(ROW()=2,1,IF(A330&lt;&gt;Toss[[#This Row],[No]],1,B330+1))</f>
        <v>1</v>
      </c>
      <c r="C331" t="s">
        <v>108</v>
      </c>
      <c r="D331" t="s">
        <v>109</v>
      </c>
      <c r="E331" t="s">
        <v>73</v>
      </c>
      <c r="F331" t="s">
        <v>78</v>
      </c>
      <c r="G331" t="s">
        <v>118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ユニフォーム牛島若利ICONIC</v>
      </c>
    </row>
    <row r="332" spans="1:20" x14ac:dyDescent="0.3">
      <c r="A332">
        <f>VLOOKUP(Toss[[#This Row],[No用]],SetNo[[No.用]:[vlookup 用]],2,FALSE)</f>
        <v>116</v>
      </c>
      <c r="B332">
        <f>IF(ROW()=2,1,IF(A331&lt;&gt;Toss[[#This Row],[No]],1,B331+1))</f>
        <v>2</v>
      </c>
      <c r="C332" t="s">
        <v>108</v>
      </c>
      <c r="D332" t="s">
        <v>109</v>
      </c>
      <c r="E332" t="s">
        <v>73</v>
      </c>
      <c r="F332" t="s">
        <v>78</v>
      </c>
      <c r="G332" t="s">
        <v>118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ユニフォーム牛島若利ICONIC</v>
      </c>
    </row>
    <row r="333" spans="1:20" x14ac:dyDescent="0.3">
      <c r="A333">
        <f>VLOOKUP(Toss[[#This Row],[No用]],SetNo[[No.用]:[vlookup 用]],2,FALSE)</f>
        <v>117</v>
      </c>
      <c r="B333">
        <f>IF(ROW()=2,1,IF(A332&lt;&gt;Toss[[#This Row],[No]],1,B332+1))</f>
        <v>1</v>
      </c>
      <c r="C333" t="s">
        <v>116</v>
      </c>
      <c r="D333" t="s">
        <v>109</v>
      </c>
      <c r="E333" t="s">
        <v>90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水着牛島若利ICONIC</v>
      </c>
    </row>
    <row r="334" spans="1:20" x14ac:dyDescent="0.3">
      <c r="A334">
        <f>VLOOKUP(Toss[[#This Row],[No用]],SetNo[[No.用]:[vlookup 用]],2,FALSE)</f>
        <v>117</v>
      </c>
      <c r="B334">
        <f>IF(ROW()=2,1,IF(A333&lt;&gt;Toss[[#This Row],[No]],1,B333+1))</f>
        <v>2</v>
      </c>
      <c r="C334" t="s">
        <v>116</v>
      </c>
      <c r="D334" t="s">
        <v>109</v>
      </c>
      <c r="E334" t="s">
        <v>90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水着牛島若利ICONIC</v>
      </c>
    </row>
    <row r="335" spans="1:20" x14ac:dyDescent="0.3">
      <c r="A335">
        <f>VLOOKUP(Toss[[#This Row],[No用]],SetNo[[No.用]:[vlookup 用]],2,FALSE)</f>
        <v>118</v>
      </c>
      <c r="B335">
        <f>IF(ROW()=2,1,IF(A334&lt;&gt;Toss[[#This Row],[No]],1,B334+1))</f>
        <v>1</v>
      </c>
      <c r="C335" s="1" t="s">
        <v>939</v>
      </c>
      <c r="D335" t="s">
        <v>109</v>
      </c>
      <c r="E335" s="1" t="s">
        <v>77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新年牛島若利ICONIC</v>
      </c>
    </row>
    <row r="336" spans="1:20" x14ac:dyDescent="0.3">
      <c r="A336">
        <f>VLOOKUP(Toss[[#This Row],[No用]],SetNo[[No.用]:[vlookup 用]],2,FALSE)</f>
        <v>118</v>
      </c>
      <c r="B336">
        <f>IF(ROW()=2,1,IF(A335&lt;&gt;Toss[[#This Row],[No]],1,B335+1))</f>
        <v>2</v>
      </c>
      <c r="C336" s="1" t="s">
        <v>939</v>
      </c>
      <c r="D336" t="s">
        <v>109</v>
      </c>
      <c r="E336" s="1" t="s">
        <v>77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178</v>
      </c>
      <c r="M336">
        <v>33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新年牛島若利ICONIC</v>
      </c>
    </row>
    <row r="337" spans="1:20" x14ac:dyDescent="0.3">
      <c r="A337">
        <f>VLOOKUP(Toss[[#This Row],[No用]],SetNo[[No.用]:[vlookup 用]],2,FALSE)</f>
        <v>119</v>
      </c>
      <c r="B337">
        <f>IF(ROW()=2,1,IF(A336&lt;&gt;Toss[[#This Row],[No]],1,B336+1))</f>
        <v>1</v>
      </c>
      <c r="C337" t="s">
        <v>108</v>
      </c>
      <c r="D337" t="s">
        <v>110</v>
      </c>
      <c r="E337" t="s">
        <v>73</v>
      </c>
      <c r="F337" t="s">
        <v>82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ユニフォーム天童覚ICONIC</v>
      </c>
    </row>
    <row r="338" spans="1:20" x14ac:dyDescent="0.3">
      <c r="A338">
        <f>VLOOKUP(Toss[[#This Row],[No用]],SetNo[[No.用]:[vlookup 用]],2,FALSE)</f>
        <v>119</v>
      </c>
      <c r="B338">
        <f>IF(ROW()=2,1,IF(A337&lt;&gt;Toss[[#This Row],[No]],1,B337+1))</f>
        <v>2</v>
      </c>
      <c r="C338" t="s">
        <v>108</v>
      </c>
      <c r="D338" t="s">
        <v>110</v>
      </c>
      <c r="E338" t="s">
        <v>73</v>
      </c>
      <c r="F338" t="s">
        <v>82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ユニフォーム天童覚ICONIC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1</v>
      </c>
      <c r="C339" t="s">
        <v>116</v>
      </c>
      <c r="D339" t="s">
        <v>110</v>
      </c>
      <c r="E339" t="s">
        <v>90</v>
      </c>
      <c r="F339" t="s">
        <v>82</v>
      </c>
      <c r="G339" t="s">
        <v>118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水着天童覚ICONIC</v>
      </c>
    </row>
    <row r="340" spans="1:20" x14ac:dyDescent="0.3">
      <c r="A340">
        <f>VLOOKUP(Toss[[#This Row],[No用]],SetNo[[No.用]:[vlookup 用]],2,FALSE)</f>
        <v>120</v>
      </c>
      <c r="B340">
        <f>IF(ROW()=2,1,IF(A339&lt;&gt;Toss[[#This Row],[No]],1,B339+1))</f>
        <v>2</v>
      </c>
      <c r="C340" t="s">
        <v>116</v>
      </c>
      <c r="D340" t="s">
        <v>110</v>
      </c>
      <c r="E340" t="s">
        <v>90</v>
      </c>
      <c r="F340" t="s">
        <v>82</v>
      </c>
      <c r="G340" t="s">
        <v>118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水着天童覚ICONIC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1</v>
      </c>
      <c r="C341" s="1" t="s">
        <v>898</v>
      </c>
      <c r="D341" t="s">
        <v>110</v>
      </c>
      <c r="E341" s="1" t="s">
        <v>77</v>
      </c>
      <c r="F341" t="s">
        <v>82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文化祭天童覚ICONIC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2</v>
      </c>
      <c r="C342" s="1" t="s">
        <v>898</v>
      </c>
      <c r="D342" t="s">
        <v>110</v>
      </c>
      <c r="E342" s="1" t="s">
        <v>77</v>
      </c>
      <c r="F342" t="s">
        <v>82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文化祭天童覚ICONIC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1</v>
      </c>
      <c r="C343" t="s">
        <v>108</v>
      </c>
      <c r="D343" t="s">
        <v>111</v>
      </c>
      <c r="E343" t="s">
        <v>77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ユニフォーム五色工ICONIC</v>
      </c>
    </row>
    <row r="344" spans="1:20" x14ac:dyDescent="0.3">
      <c r="A344">
        <f>VLOOKUP(Toss[[#This Row],[No用]],SetNo[[No.用]:[vlookup 用]],2,FALSE)</f>
        <v>122</v>
      </c>
      <c r="B344">
        <f>IF(ROW()=2,1,IF(A343&lt;&gt;Toss[[#This Row],[No]],1,B343+1))</f>
        <v>2</v>
      </c>
      <c r="C344" t="s">
        <v>108</v>
      </c>
      <c r="D344" t="s">
        <v>111</v>
      </c>
      <c r="E344" t="s">
        <v>77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ユニフォーム五色工ICONIC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1</v>
      </c>
      <c r="C345" s="1" t="s">
        <v>705</v>
      </c>
      <c r="D345" t="s">
        <v>111</v>
      </c>
      <c r="E345" s="1" t="s">
        <v>73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職業体験五色工ICONIC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2</v>
      </c>
      <c r="C346" s="1" t="s">
        <v>705</v>
      </c>
      <c r="D346" t="s">
        <v>111</v>
      </c>
      <c r="E346" s="1" t="s">
        <v>73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職業体験五色工ICONIC</v>
      </c>
    </row>
    <row r="347" spans="1:20" x14ac:dyDescent="0.3">
      <c r="A347">
        <f>VLOOKUP(Toss[[#This Row],[No用]],SetNo[[No.用]:[vlookup 用]],2,FALSE)</f>
        <v>124</v>
      </c>
      <c r="B347">
        <f>IF(ROW()=2,1,IF(A346&lt;&gt;Toss[[#This Row],[No]],1,B346+1))</f>
        <v>1</v>
      </c>
      <c r="C347" t="s">
        <v>108</v>
      </c>
      <c r="D347" t="s">
        <v>112</v>
      </c>
      <c r="E347" t="s">
        <v>73</v>
      </c>
      <c r="F347" t="s">
        <v>74</v>
      </c>
      <c r="G347" t="s">
        <v>118</v>
      </c>
      <c r="H347" t="s">
        <v>71</v>
      </c>
      <c r="I347">
        <v>1</v>
      </c>
      <c r="J347" t="s">
        <v>232</v>
      </c>
      <c r="K347" t="s">
        <v>397</v>
      </c>
      <c r="L347" t="s">
        <v>276</v>
      </c>
      <c r="M347">
        <v>34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ユニフォーム白布賢二郎ICONIC</v>
      </c>
    </row>
    <row r="348" spans="1:20" x14ac:dyDescent="0.3">
      <c r="A348">
        <f>VLOOKUP(Toss[[#This Row],[No用]],SetNo[[No.用]:[vlookup 用]],2,FALSE)</f>
        <v>124</v>
      </c>
      <c r="B348">
        <f>IF(ROW()=2,1,IF(A347&lt;&gt;Toss[[#This Row],[No]],1,B347+1))</f>
        <v>2</v>
      </c>
      <c r="C348" t="s">
        <v>108</v>
      </c>
      <c r="D348" t="s">
        <v>112</v>
      </c>
      <c r="E348" t="s">
        <v>73</v>
      </c>
      <c r="F348" t="s">
        <v>74</v>
      </c>
      <c r="G348" t="s">
        <v>118</v>
      </c>
      <c r="H348" t="s">
        <v>71</v>
      </c>
      <c r="I348">
        <v>1</v>
      </c>
      <c r="J348" t="s">
        <v>232</v>
      </c>
      <c r="K348" t="s">
        <v>398</v>
      </c>
      <c r="L348" t="s">
        <v>276</v>
      </c>
      <c r="M348">
        <v>34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ユニフォーム白布賢二郎ICONIC</v>
      </c>
    </row>
    <row r="349" spans="1:20" x14ac:dyDescent="0.3">
      <c r="A349">
        <f>VLOOKUP(Toss[[#This Row],[No用]],SetNo[[No.用]:[vlookup 用]],2,FALSE)</f>
        <v>124</v>
      </c>
      <c r="B349">
        <f>IF(ROW()=2,1,IF(A348&lt;&gt;Toss[[#This Row],[No]],1,B348+1))</f>
        <v>3</v>
      </c>
      <c r="C349" t="s">
        <v>108</v>
      </c>
      <c r="D349" t="s">
        <v>112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t="s">
        <v>401</v>
      </c>
      <c r="L349" t="s">
        <v>276</v>
      </c>
      <c r="M349">
        <v>36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ユニフォーム白布賢二郎ICONIC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4</v>
      </c>
      <c r="C350" t="s">
        <v>108</v>
      </c>
      <c r="D350" t="s">
        <v>112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t="s">
        <v>402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ユニフォーム白布賢二郎ICONIC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5</v>
      </c>
      <c r="C351" t="s">
        <v>108</v>
      </c>
      <c r="D351" t="s">
        <v>112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t="s">
        <v>403</v>
      </c>
      <c r="L351" t="s">
        <v>404</v>
      </c>
      <c r="M351">
        <v>49</v>
      </c>
      <c r="N351">
        <v>0</v>
      </c>
      <c r="O351">
        <v>59</v>
      </c>
      <c r="P351">
        <v>0</v>
      </c>
      <c r="T351" t="str">
        <f>Toss[[#This Row],[服装]]&amp;Toss[[#This Row],[名前]]&amp;Toss[[#This Row],[レアリティ]]</f>
        <v>ユニフォーム白布賢二郎ICONIC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1</v>
      </c>
      <c r="C352" t="s">
        <v>393</v>
      </c>
      <c r="D352" t="s">
        <v>394</v>
      </c>
      <c r="E352" t="s">
        <v>24</v>
      </c>
      <c r="F352" t="s">
        <v>31</v>
      </c>
      <c r="G352" t="s">
        <v>157</v>
      </c>
      <c r="H352" t="s">
        <v>71</v>
      </c>
      <c r="I352">
        <v>1</v>
      </c>
      <c r="J352" t="s">
        <v>232</v>
      </c>
      <c r="K352" t="s">
        <v>397</v>
      </c>
      <c r="L352" t="s">
        <v>276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探偵白布賢二郎ICONIC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2</v>
      </c>
      <c r="C353" t="s">
        <v>393</v>
      </c>
      <c r="D353" t="s">
        <v>394</v>
      </c>
      <c r="E353" t="s">
        <v>24</v>
      </c>
      <c r="F353" t="s">
        <v>31</v>
      </c>
      <c r="G353" t="s">
        <v>157</v>
      </c>
      <c r="H353" t="s">
        <v>71</v>
      </c>
      <c r="I353">
        <v>1</v>
      </c>
      <c r="J353" t="s">
        <v>232</v>
      </c>
      <c r="K353" t="s">
        <v>398</v>
      </c>
      <c r="L353" t="s">
        <v>276</v>
      </c>
      <c r="M353">
        <v>34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探偵白布賢二郎ICONIC</v>
      </c>
    </row>
    <row r="354" spans="1:20" x14ac:dyDescent="0.3">
      <c r="A354">
        <f>VLOOKUP(Toss[[#This Row],[No用]],SetNo[[No.用]:[vlookup 用]],2,FALSE)</f>
        <v>125</v>
      </c>
      <c r="B354">
        <f>IF(ROW()=2,1,IF(A353&lt;&gt;Toss[[#This Row],[No]],1,B353+1))</f>
        <v>3</v>
      </c>
      <c r="C354" t="s">
        <v>393</v>
      </c>
      <c r="D354" t="s">
        <v>394</v>
      </c>
      <c r="E354" t="s">
        <v>24</v>
      </c>
      <c r="F354" t="s">
        <v>31</v>
      </c>
      <c r="G354" t="s">
        <v>157</v>
      </c>
      <c r="H354" t="s">
        <v>71</v>
      </c>
      <c r="I354">
        <v>1</v>
      </c>
      <c r="J354" t="s">
        <v>232</v>
      </c>
      <c r="K354" t="s">
        <v>399</v>
      </c>
      <c r="L354" t="s">
        <v>400</v>
      </c>
      <c r="M354">
        <v>31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探偵白布賢二郎ICONIC</v>
      </c>
    </row>
    <row r="355" spans="1:20" x14ac:dyDescent="0.3">
      <c r="A355">
        <f>VLOOKUP(Toss[[#This Row],[No用]],SetNo[[No.用]:[vlookup 用]],2,FALSE)</f>
        <v>125</v>
      </c>
      <c r="B355">
        <f>IF(ROW()=2,1,IF(A354&lt;&gt;Toss[[#This Row],[No]],1,B354+1))</f>
        <v>4</v>
      </c>
      <c r="C355" t="s">
        <v>393</v>
      </c>
      <c r="D355" t="s">
        <v>394</v>
      </c>
      <c r="E355" t="s">
        <v>24</v>
      </c>
      <c r="F355" t="s">
        <v>31</v>
      </c>
      <c r="G355" t="s">
        <v>157</v>
      </c>
      <c r="H355" t="s">
        <v>71</v>
      </c>
      <c r="I355">
        <v>1</v>
      </c>
      <c r="J355" t="s">
        <v>396</v>
      </c>
      <c r="K355" t="s">
        <v>401</v>
      </c>
      <c r="L355" t="s">
        <v>276</v>
      </c>
      <c r="M355">
        <v>36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探偵白布賢二郎ICONIC</v>
      </c>
    </row>
    <row r="356" spans="1:20" x14ac:dyDescent="0.3">
      <c r="A356">
        <f>VLOOKUP(Toss[[#This Row],[No用]],SetNo[[No.用]:[vlookup 用]],2,FALSE)</f>
        <v>125</v>
      </c>
      <c r="B356">
        <f>IF(ROW()=2,1,IF(A355&lt;&gt;Toss[[#This Row],[No]],1,B355+1))</f>
        <v>5</v>
      </c>
      <c r="C356" t="s">
        <v>393</v>
      </c>
      <c r="D356" t="s">
        <v>394</v>
      </c>
      <c r="E356" t="s">
        <v>24</v>
      </c>
      <c r="F356" t="s">
        <v>31</v>
      </c>
      <c r="G356" t="s">
        <v>157</v>
      </c>
      <c r="H356" t="s">
        <v>71</v>
      </c>
      <c r="I356">
        <v>1</v>
      </c>
      <c r="J356" t="s">
        <v>396</v>
      </c>
      <c r="K356" t="s">
        <v>402</v>
      </c>
      <c r="L356" t="s">
        <v>400</v>
      </c>
      <c r="M356">
        <v>37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探偵白布賢二郎ICONIC</v>
      </c>
    </row>
    <row r="357" spans="1:20" x14ac:dyDescent="0.3">
      <c r="A357">
        <f>VLOOKUP(Toss[[#This Row],[No用]],SetNo[[No.用]:[vlookup 用]],2,FALSE)</f>
        <v>125</v>
      </c>
      <c r="B357">
        <f>IF(ROW()=2,1,IF(A356&lt;&gt;Toss[[#This Row],[No]],1,B356+1))</f>
        <v>6</v>
      </c>
      <c r="C357" t="s">
        <v>393</v>
      </c>
      <c r="D357" t="s">
        <v>394</v>
      </c>
      <c r="E357" t="s">
        <v>24</v>
      </c>
      <c r="F357" t="s">
        <v>31</v>
      </c>
      <c r="G357" t="s">
        <v>157</v>
      </c>
      <c r="H357" t="s">
        <v>71</v>
      </c>
      <c r="I357">
        <v>1</v>
      </c>
      <c r="J357" t="s">
        <v>396</v>
      </c>
      <c r="K357" t="s">
        <v>403</v>
      </c>
      <c r="L357" t="s">
        <v>404</v>
      </c>
      <c r="M357">
        <v>49</v>
      </c>
      <c r="N357">
        <v>0</v>
      </c>
      <c r="O357">
        <v>59</v>
      </c>
      <c r="P357">
        <v>0</v>
      </c>
      <c r="R357" s="1" t="s">
        <v>909</v>
      </c>
      <c r="T357" t="str">
        <f>Toss[[#This Row],[服装]]&amp;Toss[[#This Row],[名前]]&amp;Toss[[#This Row],[レアリティ]]</f>
        <v>探偵白布賢二郎ICONIC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1</v>
      </c>
      <c r="C358" t="s">
        <v>108</v>
      </c>
      <c r="D358" t="s">
        <v>113</v>
      </c>
      <c r="E358" t="s">
        <v>73</v>
      </c>
      <c r="F358" t="s">
        <v>78</v>
      </c>
      <c r="G358" t="s">
        <v>118</v>
      </c>
      <c r="H358" t="s">
        <v>71</v>
      </c>
      <c r="I358">
        <v>1</v>
      </c>
      <c r="J358" t="s">
        <v>396</v>
      </c>
      <c r="K358" s="1" t="s">
        <v>166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ユニフォーム大平獅音ICONIC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2</v>
      </c>
      <c r="C359" t="s">
        <v>108</v>
      </c>
      <c r="D359" t="s">
        <v>113</v>
      </c>
      <c r="E359" t="s">
        <v>73</v>
      </c>
      <c r="F359" t="s">
        <v>78</v>
      </c>
      <c r="G359" t="s">
        <v>118</v>
      </c>
      <c r="H359" t="s">
        <v>71</v>
      </c>
      <c r="I359">
        <v>1</v>
      </c>
      <c r="J359" t="s">
        <v>396</v>
      </c>
      <c r="K359" s="1" t="s">
        <v>167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ユニフォーム大平獅音ICONIC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1</v>
      </c>
      <c r="C360" t="s">
        <v>108</v>
      </c>
      <c r="D360" t="s">
        <v>114</v>
      </c>
      <c r="E360" t="s">
        <v>73</v>
      </c>
      <c r="F360" t="s">
        <v>82</v>
      </c>
      <c r="G360" t="s">
        <v>118</v>
      </c>
      <c r="H360" t="s">
        <v>71</v>
      </c>
      <c r="I360">
        <v>1</v>
      </c>
      <c r="J360" t="s">
        <v>396</v>
      </c>
      <c r="K360" s="1" t="s">
        <v>166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ユニフォーム川西太一ICONIC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2</v>
      </c>
      <c r="C361" t="s">
        <v>108</v>
      </c>
      <c r="D361" t="s">
        <v>114</v>
      </c>
      <c r="E361" t="s">
        <v>73</v>
      </c>
      <c r="F361" t="s">
        <v>82</v>
      </c>
      <c r="G361" t="s">
        <v>118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ユニフォーム川西太一ICONIC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108</v>
      </c>
      <c r="D362" s="1" t="s">
        <v>664</v>
      </c>
      <c r="E362" t="s">
        <v>73</v>
      </c>
      <c r="F362" t="s">
        <v>74</v>
      </c>
      <c r="G362" t="s">
        <v>118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ユニフォーム瀬見英太ICONIC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108</v>
      </c>
      <c r="D363" s="1" t="s">
        <v>664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ユニフォーム瀬見英太ICONIC</v>
      </c>
    </row>
    <row r="364" spans="1:20" x14ac:dyDescent="0.3">
      <c r="A364">
        <f>VLOOKUP(Toss[[#This Row],[No用]],SetNo[[No.用]:[vlookup 用]],2,FALSE)</f>
        <v>128</v>
      </c>
      <c r="B364">
        <f>IF(ROW()=2,1,IF(A363&lt;&gt;Toss[[#This Row],[No]],1,B363+1))</f>
        <v>3</v>
      </c>
      <c r="C364" t="s">
        <v>108</v>
      </c>
      <c r="D364" s="1" t="s">
        <v>664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s="1" t="s">
        <v>172</v>
      </c>
      <c r="L364" s="1" t="s">
        <v>173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ユニフォーム瀬見英太ICONIC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4</v>
      </c>
      <c r="C365" t="s">
        <v>108</v>
      </c>
      <c r="D365" s="1" t="s">
        <v>664</v>
      </c>
      <c r="E365" t="s">
        <v>73</v>
      </c>
      <c r="F365" t="s">
        <v>74</v>
      </c>
      <c r="G365" t="s">
        <v>118</v>
      </c>
      <c r="H365" t="s">
        <v>71</v>
      </c>
      <c r="I365">
        <v>1</v>
      </c>
      <c r="J365" t="s">
        <v>232</v>
      </c>
      <c r="K365" s="1" t="s">
        <v>386</v>
      </c>
      <c r="L365" s="1" t="s">
        <v>173</v>
      </c>
      <c r="M365">
        <v>45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ユニフォーム瀬見英太ICONIC</v>
      </c>
    </row>
    <row r="366" spans="1:20" x14ac:dyDescent="0.3">
      <c r="A366">
        <f>VLOOKUP(Toss[[#This Row],[No用]],SetNo[[No.用]:[vlookup 用]],2,FALSE)</f>
        <v>128</v>
      </c>
      <c r="B366">
        <f>IF(ROW()=2,1,IF(A365&lt;&gt;Toss[[#This Row],[No]],1,B365+1))</f>
        <v>5</v>
      </c>
      <c r="C366" t="s">
        <v>108</v>
      </c>
      <c r="D366" s="1" t="s">
        <v>664</v>
      </c>
      <c r="E366" t="s">
        <v>73</v>
      </c>
      <c r="F366" t="s">
        <v>74</v>
      </c>
      <c r="G366" t="s">
        <v>118</v>
      </c>
      <c r="H366" t="s">
        <v>71</v>
      </c>
      <c r="I366">
        <v>1</v>
      </c>
      <c r="J366" t="s">
        <v>232</v>
      </c>
      <c r="K366" s="1" t="s">
        <v>233</v>
      </c>
      <c r="L366" s="1" t="s">
        <v>162</v>
      </c>
      <c r="M366">
        <v>35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ユニフォーム瀬見英太ICONIC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1</v>
      </c>
      <c r="C367" t="s">
        <v>108</v>
      </c>
      <c r="D367" t="s">
        <v>115</v>
      </c>
      <c r="E367" t="s">
        <v>73</v>
      </c>
      <c r="F367" t="s">
        <v>80</v>
      </c>
      <c r="G367" t="s">
        <v>118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ユニフォーム山形隼人ICONIC</v>
      </c>
    </row>
    <row r="368" spans="1:20" x14ac:dyDescent="0.3">
      <c r="A368">
        <f>VLOOKUP(Toss[[#This Row],[No用]],SetNo[[No.用]:[vlookup 用]],2,FALSE)</f>
        <v>130</v>
      </c>
      <c r="B368">
        <f>IF(ROW()=2,1,IF(A367&lt;&gt;Toss[[#This Row],[No]],1,B367+1))</f>
        <v>1</v>
      </c>
      <c r="C368" t="s">
        <v>108</v>
      </c>
      <c r="D368" t="s">
        <v>186</v>
      </c>
      <c r="E368" t="s">
        <v>77</v>
      </c>
      <c r="F368" t="s">
        <v>74</v>
      </c>
      <c r="G368" t="s">
        <v>185</v>
      </c>
      <c r="H368" t="s">
        <v>71</v>
      </c>
      <c r="I368">
        <v>1</v>
      </c>
      <c r="J368" t="s">
        <v>232</v>
      </c>
      <c r="K368" s="1" t="s">
        <v>166</v>
      </c>
      <c r="L368" s="1" t="s">
        <v>173</v>
      </c>
      <c r="M368">
        <v>38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ユニフォーム宮侑ICONIC</v>
      </c>
    </row>
    <row r="369" spans="1:20" x14ac:dyDescent="0.3">
      <c r="A369">
        <f>VLOOKUP(Toss[[#This Row],[No用]],SetNo[[No.用]:[vlookup 用]],2,FALSE)</f>
        <v>130</v>
      </c>
      <c r="B369">
        <f>IF(ROW()=2,1,IF(A368&lt;&gt;Toss[[#This Row],[No]],1,B368+1))</f>
        <v>2</v>
      </c>
      <c r="C369" t="s">
        <v>108</v>
      </c>
      <c r="D369" t="s">
        <v>186</v>
      </c>
      <c r="E369" t="s">
        <v>77</v>
      </c>
      <c r="F369" t="s">
        <v>74</v>
      </c>
      <c r="G369" t="s">
        <v>185</v>
      </c>
      <c r="H369" t="s">
        <v>71</v>
      </c>
      <c r="I369">
        <v>1</v>
      </c>
      <c r="J369" t="s">
        <v>232</v>
      </c>
      <c r="K369" s="1" t="s">
        <v>169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ユニフォーム宮侑ICONIC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3</v>
      </c>
      <c r="C370" t="s">
        <v>108</v>
      </c>
      <c r="D370" t="s">
        <v>186</v>
      </c>
      <c r="E370" t="s">
        <v>77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181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ユニフォーム宮侑ICONIC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4</v>
      </c>
      <c r="C371" t="s">
        <v>108</v>
      </c>
      <c r="D371" t="s">
        <v>186</v>
      </c>
      <c r="E371" t="s">
        <v>77</v>
      </c>
      <c r="F371" t="s">
        <v>74</v>
      </c>
      <c r="G371" t="s">
        <v>185</v>
      </c>
      <c r="H371" t="s">
        <v>71</v>
      </c>
      <c r="I371">
        <v>1</v>
      </c>
      <c r="J371" t="s">
        <v>232</v>
      </c>
      <c r="K371" s="1" t="s">
        <v>233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ユニフォーム宮侑ICONIC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5</v>
      </c>
      <c r="C372" t="s">
        <v>108</v>
      </c>
      <c r="D372" t="s">
        <v>186</v>
      </c>
      <c r="E372" t="s">
        <v>77</v>
      </c>
      <c r="F372" t="s">
        <v>74</v>
      </c>
      <c r="G372" t="s">
        <v>185</v>
      </c>
      <c r="H372" t="s">
        <v>71</v>
      </c>
      <c r="I372">
        <v>1</v>
      </c>
      <c r="J372" t="s">
        <v>232</v>
      </c>
      <c r="K372" s="1" t="s">
        <v>183</v>
      </c>
      <c r="L372" s="1" t="s">
        <v>225</v>
      </c>
      <c r="M372">
        <v>50</v>
      </c>
      <c r="N372">
        <v>0</v>
      </c>
      <c r="O372">
        <v>60</v>
      </c>
      <c r="P372">
        <v>0</v>
      </c>
      <c r="T372" t="str">
        <f>Toss[[#This Row],[服装]]&amp;Toss[[#This Row],[名前]]&amp;Toss[[#This Row],[レアリティ]]</f>
        <v>ユニフォーム宮侑ICONIC</v>
      </c>
    </row>
    <row r="373" spans="1:20" x14ac:dyDescent="0.3">
      <c r="A373">
        <f>VLOOKUP(Toss[[#This Row],[No用]],SetNo[[No.用]:[vlookup 用]],2,FALSE)</f>
        <v>130</v>
      </c>
      <c r="B373">
        <f>IF(ROW()=2,1,IF(A372&lt;&gt;Toss[[#This Row],[No]],1,B372+1))</f>
        <v>6</v>
      </c>
      <c r="C373" t="s">
        <v>108</v>
      </c>
      <c r="D373" t="s">
        <v>186</v>
      </c>
      <c r="E373" t="s">
        <v>77</v>
      </c>
      <c r="F373" t="s">
        <v>74</v>
      </c>
      <c r="G373" t="s">
        <v>185</v>
      </c>
      <c r="H373" t="s">
        <v>71</v>
      </c>
      <c r="I373">
        <v>1</v>
      </c>
      <c r="J373" t="s">
        <v>232</v>
      </c>
      <c r="K373" s="1" t="s">
        <v>169</v>
      </c>
      <c r="L373" s="1" t="s">
        <v>225</v>
      </c>
      <c r="M373">
        <v>57</v>
      </c>
      <c r="N373">
        <v>0</v>
      </c>
      <c r="O373">
        <v>64</v>
      </c>
      <c r="P373">
        <v>0</v>
      </c>
      <c r="Q373" s="1" t="s">
        <v>187</v>
      </c>
      <c r="T373" t="str">
        <f>Toss[[#This Row],[服装]]&amp;Toss[[#This Row],[名前]]&amp;Toss[[#This Row],[レアリティ]]</f>
        <v>ユニフォーム宮侑ICONIC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1</v>
      </c>
      <c r="C374" s="1" t="s">
        <v>898</v>
      </c>
      <c r="D374" t="s">
        <v>186</v>
      </c>
      <c r="E374" s="1" t="s">
        <v>73</v>
      </c>
      <c r="F374" t="s">
        <v>74</v>
      </c>
      <c r="G374" t="s">
        <v>185</v>
      </c>
      <c r="H374" t="s">
        <v>71</v>
      </c>
      <c r="I374">
        <v>1</v>
      </c>
      <c r="J374" t="s">
        <v>232</v>
      </c>
      <c r="K374" s="1" t="s">
        <v>166</v>
      </c>
      <c r="L374" s="1" t="s">
        <v>173</v>
      </c>
      <c r="M374">
        <v>38</v>
      </c>
      <c r="N374">
        <v>0</v>
      </c>
      <c r="O374">
        <v>0</v>
      </c>
      <c r="P374">
        <v>0</v>
      </c>
      <c r="Q374" s="1"/>
      <c r="T374" t="str">
        <f>Toss[[#This Row],[服装]]&amp;Toss[[#This Row],[名前]]&amp;Toss[[#This Row],[レアリティ]]</f>
        <v>文化祭宮侑ICONIC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2</v>
      </c>
      <c r="C375" s="1" t="s">
        <v>898</v>
      </c>
      <c r="D375" t="s">
        <v>186</v>
      </c>
      <c r="E375" s="1" t="s">
        <v>73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169</v>
      </c>
      <c r="L375" s="1" t="s">
        <v>173</v>
      </c>
      <c r="M375">
        <v>38</v>
      </c>
      <c r="N375">
        <v>0</v>
      </c>
      <c r="O375">
        <v>0</v>
      </c>
      <c r="P375">
        <v>0</v>
      </c>
      <c r="Q375" s="1"/>
      <c r="T375" t="str">
        <f>Toss[[#This Row],[服装]]&amp;Toss[[#This Row],[名前]]&amp;Toss[[#This Row],[レアリティ]]</f>
        <v>文化祭宮侑ICONIC</v>
      </c>
    </row>
    <row r="376" spans="1:20" x14ac:dyDescent="0.3">
      <c r="A376">
        <f>VLOOKUP(Toss[[#This Row],[No用]],SetNo[[No.用]:[vlookup 用]],2,FALSE)</f>
        <v>131</v>
      </c>
      <c r="B376">
        <f>IF(ROW()=2,1,IF(A375&lt;&gt;Toss[[#This Row],[No]],1,B375+1))</f>
        <v>3</v>
      </c>
      <c r="C376" s="1" t="s">
        <v>898</v>
      </c>
      <c r="D376" t="s">
        <v>186</v>
      </c>
      <c r="E376" s="1" t="s">
        <v>73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181</v>
      </c>
      <c r="L376" s="1" t="s">
        <v>173</v>
      </c>
      <c r="M376">
        <v>42</v>
      </c>
      <c r="N376">
        <v>0</v>
      </c>
      <c r="O376">
        <v>0</v>
      </c>
      <c r="P376">
        <v>0</v>
      </c>
      <c r="Q376" s="1"/>
      <c r="T376" t="str">
        <f>Toss[[#This Row],[服装]]&amp;Toss[[#This Row],[名前]]&amp;Toss[[#This Row],[レアリティ]]</f>
        <v>文化祭宮侑ICONIC</v>
      </c>
    </row>
    <row r="377" spans="1:20" x14ac:dyDescent="0.3">
      <c r="A377">
        <f>VLOOKUP(Toss[[#This Row],[No用]],SetNo[[No.用]:[vlookup 用]],2,FALSE)</f>
        <v>131</v>
      </c>
      <c r="B377">
        <f>IF(ROW()=2,1,IF(A376&lt;&gt;Toss[[#This Row],[No]],1,B376+1))</f>
        <v>4</v>
      </c>
      <c r="C377" s="1" t="s">
        <v>898</v>
      </c>
      <c r="D377" t="s">
        <v>186</v>
      </c>
      <c r="E377" s="1" t="s">
        <v>73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233</v>
      </c>
      <c r="L377" s="1" t="s">
        <v>162</v>
      </c>
      <c r="M377">
        <v>25</v>
      </c>
      <c r="N377">
        <v>0</v>
      </c>
      <c r="O377">
        <v>0</v>
      </c>
      <c r="P377">
        <v>0</v>
      </c>
      <c r="Q377" s="1"/>
      <c r="T377" t="str">
        <f>Toss[[#This Row],[服装]]&amp;Toss[[#This Row],[名前]]&amp;Toss[[#This Row],[レアリティ]]</f>
        <v>文化祭宮侑ICONIC</v>
      </c>
    </row>
    <row r="378" spans="1:20" x14ac:dyDescent="0.3">
      <c r="A378">
        <f>VLOOKUP(Toss[[#This Row],[No用]],SetNo[[No.用]:[vlookup 用]],2,FALSE)</f>
        <v>131</v>
      </c>
      <c r="B378">
        <f>IF(ROW()=2,1,IF(A377&lt;&gt;Toss[[#This Row],[No]],1,B377+1))</f>
        <v>5</v>
      </c>
      <c r="C378" s="1" t="s">
        <v>898</v>
      </c>
      <c r="D378" t="s">
        <v>186</v>
      </c>
      <c r="E378" s="1" t="s">
        <v>73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169</v>
      </c>
      <c r="L378" s="1" t="s">
        <v>225</v>
      </c>
      <c r="M378">
        <v>50</v>
      </c>
      <c r="N378">
        <v>0</v>
      </c>
      <c r="O378">
        <v>60</v>
      </c>
      <c r="P378">
        <v>0</v>
      </c>
      <c r="Q378" s="1" t="s">
        <v>187</v>
      </c>
      <c r="T378" t="str">
        <f>Toss[[#This Row],[服装]]&amp;Toss[[#This Row],[名前]]&amp;Toss[[#This Row],[レアリティ]]</f>
        <v>文化祭宮侑ICONIC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1</v>
      </c>
      <c r="C379" t="s">
        <v>108</v>
      </c>
      <c r="D379" t="s">
        <v>187</v>
      </c>
      <c r="E379" t="s">
        <v>90</v>
      </c>
      <c r="F379" t="s">
        <v>78</v>
      </c>
      <c r="G379" t="s">
        <v>185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ユニフォーム宮治ICONIC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2</v>
      </c>
      <c r="C380" t="s">
        <v>108</v>
      </c>
      <c r="D380" t="s">
        <v>187</v>
      </c>
      <c r="E380" t="s">
        <v>90</v>
      </c>
      <c r="F380" t="s">
        <v>78</v>
      </c>
      <c r="G380" t="s">
        <v>185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ユニフォーム宮治ICONIC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t="s">
        <v>108</v>
      </c>
      <c r="D381" t="s">
        <v>188</v>
      </c>
      <c r="E381" t="s">
        <v>77</v>
      </c>
      <c r="F381" t="s">
        <v>82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ユニフォーム角名倫太郎ICONIC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t="s">
        <v>108</v>
      </c>
      <c r="D382" t="s">
        <v>188</v>
      </c>
      <c r="E382" t="s">
        <v>77</v>
      </c>
      <c r="F382" t="s">
        <v>82</v>
      </c>
      <c r="G382" t="s">
        <v>185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ユニフォーム角名倫太郎ICONIC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t="s">
        <v>108</v>
      </c>
      <c r="D383" t="s">
        <v>189</v>
      </c>
      <c r="E383" t="s">
        <v>77</v>
      </c>
      <c r="F383" t="s">
        <v>78</v>
      </c>
      <c r="G383" t="s">
        <v>185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ユニフォーム北信介ICONIC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t="s">
        <v>108</v>
      </c>
      <c r="D384" t="s">
        <v>189</v>
      </c>
      <c r="E384" t="s">
        <v>77</v>
      </c>
      <c r="F384" t="s">
        <v>78</v>
      </c>
      <c r="G384" t="s">
        <v>185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ユニフォーム北信介ICONIC</v>
      </c>
    </row>
    <row r="385" spans="1:20" x14ac:dyDescent="0.3">
      <c r="A385">
        <f>VLOOKUP(Toss[[#This Row],[No用]],SetNo[[No.用]:[vlookup 用]],2,FALSE)</f>
        <v>135</v>
      </c>
      <c r="B385">
        <f>IF(ROW()=2,1,IF(A384&lt;&gt;Toss[[#This Row],[No]],1,B384+1))</f>
        <v>1</v>
      </c>
      <c r="C385" s="1" t="s">
        <v>918</v>
      </c>
      <c r="D385" t="s">
        <v>189</v>
      </c>
      <c r="E385" s="1" t="s">
        <v>73</v>
      </c>
      <c r="F385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Xmas北信介ICONIC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2</v>
      </c>
      <c r="C386" s="1" t="s">
        <v>918</v>
      </c>
      <c r="D386" t="s">
        <v>189</v>
      </c>
      <c r="E386" s="1" t="s">
        <v>73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Xmas北信介ICONIC</v>
      </c>
    </row>
    <row r="387" spans="1:20" x14ac:dyDescent="0.3">
      <c r="A387">
        <f>VLOOKUP(Toss[[#This Row],[No用]],SetNo[[No.用]:[vlookup 用]],2,FALSE)</f>
        <v>136</v>
      </c>
      <c r="B387">
        <f>IF(ROW()=2,1,IF(A386&lt;&gt;Toss[[#This Row],[No]],1,B386+1))</f>
        <v>1</v>
      </c>
      <c r="C387" t="s">
        <v>108</v>
      </c>
      <c r="D387" s="1" t="s">
        <v>667</v>
      </c>
      <c r="E387" t="s">
        <v>77</v>
      </c>
      <c r="F387" s="1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ユニフォーム尾白アランICONIC</v>
      </c>
    </row>
    <row r="388" spans="1:20" x14ac:dyDescent="0.3">
      <c r="A388">
        <f>VLOOKUP(Toss[[#This Row],[No用]],SetNo[[No.用]:[vlookup 用]],2,FALSE)</f>
        <v>136</v>
      </c>
      <c r="B388">
        <f>IF(ROW()=2,1,IF(A387&lt;&gt;Toss[[#This Row],[No]],1,B387+1))</f>
        <v>2</v>
      </c>
      <c r="C388" t="s">
        <v>108</v>
      </c>
      <c r="D388" s="1" t="s">
        <v>667</v>
      </c>
      <c r="E388" t="s">
        <v>77</v>
      </c>
      <c r="F388" s="1" t="s">
        <v>78</v>
      </c>
      <c r="G388" t="s">
        <v>185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ユニフォーム尾白アランICONIC</v>
      </c>
    </row>
    <row r="389" spans="1:20" x14ac:dyDescent="0.3">
      <c r="A389">
        <f>VLOOKUP(Toss[[#This Row],[No用]],SetNo[[No.用]:[vlookup 用]],2,FALSE)</f>
        <v>137</v>
      </c>
      <c r="B389">
        <f>IF(ROW()=2,1,IF(A388&lt;&gt;Toss[[#This Row],[No]],1,B388+1))</f>
        <v>1</v>
      </c>
      <c r="C389" t="s">
        <v>108</v>
      </c>
      <c r="D389" s="1" t="s">
        <v>669</v>
      </c>
      <c r="E389" t="s">
        <v>77</v>
      </c>
      <c r="F389" s="1" t="s">
        <v>80</v>
      </c>
      <c r="G389" t="s">
        <v>185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28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ユニフォーム赤木路成ICONIC</v>
      </c>
    </row>
    <row r="390" spans="1:20" x14ac:dyDescent="0.3">
      <c r="A390">
        <f>VLOOKUP(Toss[[#This Row],[No用]],SetNo[[No.用]:[vlookup 用]],2,FALSE)</f>
        <v>138</v>
      </c>
      <c r="B390">
        <f>IF(ROW()=2,1,IF(A389&lt;&gt;Toss[[#This Row],[No]],1,B389+1))</f>
        <v>1</v>
      </c>
      <c r="C390" t="s">
        <v>108</v>
      </c>
      <c r="D390" s="1" t="s">
        <v>671</v>
      </c>
      <c r="E390" t="s">
        <v>77</v>
      </c>
      <c r="F390" s="1" t="s">
        <v>82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ユニフォーム大耳練ICONIC</v>
      </c>
    </row>
    <row r="391" spans="1:20" x14ac:dyDescent="0.3">
      <c r="A391">
        <f>VLOOKUP(Toss[[#This Row],[No用]],SetNo[[No.用]:[vlookup 用]],2,FALSE)</f>
        <v>138</v>
      </c>
      <c r="B391">
        <f>IF(ROW()=2,1,IF(A390&lt;&gt;Toss[[#This Row],[No]],1,B390+1))</f>
        <v>2</v>
      </c>
      <c r="C391" t="s">
        <v>108</v>
      </c>
      <c r="D391" s="1" t="s">
        <v>671</v>
      </c>
      <c r="E391" t="s">
        <v>77</v>
      </c>
      <c r="F391" s="1" t="s">
        <v>82</v>
      </c>
      <c r="G391" t="s">
        <v>185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ユニフォーム大耳練ICONIC</v>
      </c>
    </row>
    <row r="392" spans="1:20" x14ac:dyDescent="0.3">
      <c r="A392">
        <f>VLOOKUP(Toss[[#This Row],[No用]],SetNo[[No.用]:[vlookup 用]],2,FALSE)</f>
        <v>139</v>
      </c>
      <c r="B392">
        <f>IF(ROW()=2,1,IF(A391&lt;&gt;Toss[[#This Row],[No]],1,B391+1))</f>
        <v>1</v>
      </c>
      <c r="C392" t="s">
        <v>108</v>
      </c>
      <c r="D392" s="1" t="s">
        <v>673</v>
      </c>
      <c r="E392" t="s">
        <v>77</v>
      </c>
      <c r="F392" s="1" t="s">
        <v>78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ユニフォーム理石平介ICONIC</v>
      </c>
    </row>
    <row r="393" spans="1:20" x14ac:dyDescent="0.3">
      <c r="A393">
        <f>VLOOKUP(Toss[[#This Row],[No用]],SetNo[[No.用]:[vlookup 用]],2,FALSE)</f>
        <v>139</v>
      </c>
      <c r="B393">
        <f>IF(ROW()=2,1,IF(A392&lt;&gt;Toss[[#This Row],[No]],1,B392+1))</f>
        <v>2</v>
      </c>
      <c r="C393" t="s">
        <v>108</v>
      </c>
      <c r="D393" s="1" t="s">
        <v>673</v>
      </c>
      <c r="E393" t="s">
        <v>77</v>
      </c>
      <c r="F393" s="1" t="s">
        <v>78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ユニフォーム理石平介ICONIC</v>
      </c>
    </row>
    <row r="394" spans="1:20" x14ac:dyDescent="0.3">
      <c r="A394">
        <f>VLOOKUP(Toss[[#This Row],[No用]],SetNo[[No.用]:[vlookup 用]],2,FALSE)</f>
        <v>140</v>
      </c>
      <c r="B394">
        <f>IF(ROW()=2,1,IF(A393&lt;&gt;Toss[[#This Row],[No]],1,B393+1))</f>
        <v>1</v>
      </c>
      <c r="C394" t="s">
        <v>108</v>
      </c>
      <c r="D394" t="s">
        <v>122</v>
      </c>
      <c r="E394" t="s">
        <v>90</v>
      </c>
      <c r="F394" t="s">
        <v>78</v>
      </c>
      <c r="G394" t="s">
        <v>128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ユニフォーム木兎光太郎ICONIC</v>
      </c>
    </row>
    <row r="395" spans="1:20" x14ac:dyDescent="0.3">
      <c r="A395">
        <f>VLOOKUP(Toss[[#This Row],[No用]],SetNo[[No.用]:[vlookup 用]],2,FALSE)</f>
        <v>140</v>
      </c>
      <c r="B395">
        <f>IF(ROW()=2,1,IF(A394&lt;&gt;Toss[[#This Row],[No]],1,B394+1))</f>
        <v>2</v>
      </c>
      <c r="C395" t="s">
        <v>108</v>
      </c>
      <c r="D395" t="s">
        <v>122</v>
      </c>
      <c r="E395" t="s">
        <v>90</v>
      </c>
      <c r="F395" t="s">
        <v>78</v>
      </c>
      <c r="G395" t="s">
        <v>128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ユニフォーム木兎光太郎ICONIC</v>
      </c>
    </row>
    <row r="396" spans="1:20" x14ac:dyDescent="0.3">
      <c r="A396">
        <f>VLOOKUP(Toss[[#This Row],[No用]],SetNo[[No.用]:[vlookup 用]],2,FALSE)</f>
        <v>141</v>
      </c>
      <c r="B396">
        <f>IF(ROW()=2,1,IF(A395&lt;&gt;Toss[[#This Row],[No]],1,B395+1))</f>
        <v>1</v>
      </c>
      <c r="C396" t="s">
        <v>150</v>
      </c>
      <c r="D396" t="s">
        <v>122</v>
      </c>
      <c r="E396" t="s">
        <v>77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夏祭り木兎光太郎ICONIC</v>
      </c>
    </row>
    <row r="397" spans="1:20" x14ac:dyDescent="0.3">
      <c r="A397">
        <f>VLOOKUP(Toss[[#This Row],[No用]],SetNo[[No.用]:[vlookup 用]],2,FALSE)</f>
        <v>141</v>
      </c>
      <c r="B397">
        <f>IF(ROW()=2,1,IF(A396&lt;&gt;Toss[[#This Row],[No]],1,B396+1))</f>
        <v>2</v>
      </c>
      <c r="C397" t="s">
        <v>150</v>
      </c>
      <c r="D397" t="s">
        <v>122</v>
      </c>
      <c r="E397" t="s">
        <v>77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178</v>
      </c>
      <c r="M397">
        <v>33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夏祭り木兎光太郎ICONIC</v>
      </c>
    </row>
    <row r="398" spans="1:20" x14ac:dyDescent="0.3">
      <c r="A398">
        <f>VLOOKUP(Toss[[#This Row],[No用]],SetNo[[No.用]:[vlookup 用]],2,FALSE)</f>
        <v>142</v>
      </c>
      <c r="B398">
        <f>IF(ROW()=2,1,IF(A397&lt;&gt;Toss[[#This Row],[No]],1,B397+1))</f>
        <v>1</v>
      </c>
      <c r="C398" s="1" t="s">
        <v>918</v>
      </c>
      <c r="D398" t="s">
        <v>122</v>
      </c>
      <c r="E398" s="1" t="s">
        <v>73</v>
      </c>
      <c r="F398" t="s">
        <v>78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Xmas木兎光太郎ICONIC</v>
      </c>
    </row>
    <row r="399" spans="1:20" x14ac:dyDescent="0.3">
      <c r="A399">
        <f>VLOOKUP(Toss[[#This Row],[No用]],SetNo[[No.用]:[vlookup 用]],2,FALSE)</f>
        <v>142</v>
      </c>
      <c r="B399">
        <f>IF(ROW()=2,1,IF(A398&lt;&gt;Toss[[#This Row],[No]],1,B398+1))</f>
        <v>2</v>
      </c>
      <c r="C399" s="1" t="s">
        <v>918</v>
      </c>
      <c r="D399" t="s">
        <v>122</v>
      </c>
      <c r="E399" s="1" t="s">
        <v>73</v>
      </c>
      <c r="F399" t="s">
        <v>78</v>
      </c>
      <c r="G399" t="s">
        <v>128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30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Xmas木兎光太郎ICONIC</v>
      </c>
    </row>
    <row r="400" spans="1:20" x14ac:dyDescent="0.3">
      <c r="A400">
        <f>VLOOKUP(Toss[[#This Row],[No用]],SetNo[[No.用]:[vlookup 用]],2,FALSE)</f>
        <v>143</v>
      </c>
      <c r="B400">
        <f>IF(ROW()=2,1,IF(A399&lt;&gt;Toss[[#This Row],[No]],1,B399+1))</f>
        <v>1</v>
      </c>
      <c r="C400" t="s">
        <v>108</v>
      </c>
      <c r="D400" t="s">
        <v>123</v>
      </c>
      <c r="E400" t="s">
        <v>90</v>
      </c>
      <c r="F400" t="s">
        <v>78</v>
      </c>
      <c r="G400" t="s">
        <v>128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ユニフォーム木葉秋紀ICONIC</v>
      </c>
    </row>
    <row r="401" spans="1:20" x14ac:dyDescent="0.3">
      <c r="A401">
        <f>VLOOKUP(Toss[[#This Row],[No用]],SetNo[[No.用]:[vlookup 用]],2,FALSE)</f>
        <v>143</v>
      </c>
      <c r="B401">
        <f>IF(ROW()=2,1,IF(A400&lt;&gt;Toss[[#This Row],[No]],1,B400+1))</f>
        <v>2</v>
      </c>
      <c r="C401" t="s">
        <v>108</v>
      </c>
      <c r="D401" t="s">
        <v>123</v>
      </c>
      <c r="E401" t="s">
        <v>90</v>
      </c>
      <c r="F401" t="s">
        <v>78</v>
      </c>
      <c r="G401" t="s">
        <v>128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ユニフォーム木葉秋紀ICONIC</v>
      </c>
    </row>
    <row r="402" spans="1:20" x14ac:dyDescent="0.3">
      <c r="A402">
        <f>VLOOKUP(Toss[[#This Row],[No用]],SetNo[[No.用]:[vlookup 用]],2,FALSE)</f>
        <v>144</v>
      </c>
      <c r="B402">
        <f>IF(ROW()=2,1,IF(A401&lt;&gt;Toss[[#This Row],[No]],1,B401+1))</f>
        <v>1</v>
      </c>
      <c r="C402" s="1" t="s">
        <v>387</v>
      </c>
      <c r="D402" t="s">
        <v>123</v>
      </c>
      <c r="E402" s="1" t="s">
        <v>77</v>
      </c>
      <c r="F402" t="s">
        <v>78</v>
      </c>
      <c r="G402" t="s">
        <v>128</v>
      </c>
      <c r="H402" t="s">
        <v>71</v>
      </c>
      <c r="I402">
        <v>1</v>
      </c>
      <c r="J402" t="s">
        <v>396</v>
      </c>
      <c r="K402" s="1" t="s">
        <v>166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探偵木葉秋紀ICONIC</v>
      </c>
    </row>
    <row r="403" spans="1:20" x14ac:dyDescent="0.3">
      <c r="A403">
        <f>VLOOKUP(Toss[[#This Row],[No用]],SetNo[[No.用]:[vlookup 用]],2,FALSE)</f>
        <v>144</v>
      </c>
      <c r="B403">
        <f>IF(ROW()=2,1,IF(A402&lt;&gt;Toss[[#This Row],[No]],1,B402+1))</f>
        <v>2</v>
      </c>
      <c r="C403" s="1" t="s">
        <v>387</v>
      </c>
      <c r="D403" t="s">
        <v>123</v>
      </c>
      <c r="E403" s="1" t="s">
        <v>77</v>
      </c>
      <c r="F403" t="s">
        <v>78</v>
      </c>
      <c r="G403" t="s">
        <v>128</v>
      </c>
      <c r="H403" t="s">
        <v>71</v>
      </c>
      <c r="I403">
        <v>1</v>
      </c>
      <c r="J403" t="s">
        <v>396</v>
      </c>
      <c r="K403" s="1" t="s">
        <v>167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探偵木葉秋紀ICONIC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1</v>
      </c>
      <c r="C404" t="s">
        <v>108</v>
      </c>
      <c r="D404" t="s">
        <v>124</v>
      </c>
      <c r="E404" t="s">
        <v>90</v>
      </c>
      <c r="F404" t="s">
        <v>78</v>
      </c>
      <c r="G404" t="s">
        <v>128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 s="1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ユニフォーム猿杙大和ICONIC</v>
      </c>
    </row>
    <row r="405" spans="1:20" x14ac:dyDescent="0.3">
      <c r="A405">
        <f>VLOOKUP(Toss[[#This Row],[No用]],SetNo[[No.用]:[vlookup 用]],2,FALSE)</f>
        <v>145</v>
      </c>
      <c r="B405">
        <f>IF(ROW()=2,1,IF(A404&lt;&gt;Toss[[#This Row],[No]],1,B404+1))</f>
        <v>2</v>
      </c>
      <c r="C405" t="s">
        <v>108</v>
      </c>
      <c r="D405" t="s">
        <v>124</v>
      </c>
      <c r="E405" t="s">
        <v>90</v>
      </c>
      <c r="F405" t="s">
        <v>78</v>
      </c>
      <c r="G405" t="s">
        <v>128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29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ユニフォーム猿杙大和ICONIC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1</v>
      </c>
      <c r="C406" t="s">
        <v>108</v>
      </c>
      <c r="D406" t="s">
        <v>125</v>
      </c>
      <c r="E406" t="s">
        <v>90</v>
      </c>
      <c r="F406" t="s">
        <v>80</v>
      </c>
      <c r="G406" t="s">
        <v>128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ユニフォーム小見春樹ICONIC</v>
      </c>
    </row>
    <row r="407" spans="1:20" x14ac:dyDescent="0.3">
      <c r="A407">
        <f>VLOOKUP(Toss[[#This Row],[No用]],SetNo[[No.用]:[vlookup 用]],2,FALSE)</f>
        <v>147</v>
      </c>
      <c r="B407">
        <f>IF(ROW()=2,1,IF(A406&lt;&gt;Toss[[#This Row],[No]],1,B406+1))</f>
        <v>1</v>
      </c>
      <c r="C407" t="s">
        <v>108</v>
      </c>
      <c r="D407" t="s">
        <v>126</v>
      </c>
      <c r="E407" t="s">
        <v>90</v>
      </c>
      <c r="F407" t="s">
        <v>82</v>
      </c>
      <c r="G407" t="s">
        <v>128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ユニフォーム尾長渉ICONIC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2</v>
      </c>
      <c r="C408" t="s">
        <v>108</v>
      </c>
      <c r="D408" t="s">
        <v>126</v>
      </c>
      <c r="E408" t="s">
        <v>90</v>
      </c>
      <c r="F408" t="s">
        <v>82</v>
      </c>
      <c r="G408" t="s">
        <v>128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ユニフォーム尾長渉ICONIC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108</v>
      </c>
      <c r="D409" t="s">
        <v>127</v>
      </c>
      <c r="E409" t="s">
        <v>90</v>
      </c>
      <c r="F409" t="s">
        <v>82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ユニフォーム鷲尾辰生ICONIC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108</v>
      </c>
      <c r="D410" t="s">
        <v>127</v>
      </c>
      <c r="E410" t="s">
        <v>90</v>
      </c>
      <c r="F410" t="s">
        <v>82</v>
      </c>
      <c r="G410" t="s">
        <v>128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ユニフォーム鷲尾辰生ICONIC</v>
      </c>
    </row>
    <row r="411" spans="1:20" x14ac:dyDescent="0.3">
      <c r="A411">
        <f>VLOOKUP(Toss[[#This Row],[No用]],SetNo[[No.用]:[vlookup 用]],2,FALSE)</f>
        <v>149</v>
      </c>
      <c r="B411">
        <f>IF(ROW()=2,1,IF(A410&lt;&gt;Toss[[#This Row],[No]],1,B410+1))</f>
        <v>1</v>
      </c>
      <c r="C411" t="s">
        <v>108</v>
      </c>
      <c r="D411" t="s">
        <v>129</v>
      </c>
      <c r="E411" t="s">
        <v>73</v>
      </c>
      <c r="F411" t="s">
        <v>74</v>
      </c>
      <c r="G411" t="s">
        <v>128</v>
      </c>
      <c r="H411" t="s">
        <v>71</v>
      </c>
      <c r="I411">
        <v>1</v>
      </c>
      <c r="J411" t="s">
        <v>232</v>
      </c>
      <c r="K411" s="1" t="s">
        <v>166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ユニフォーム赤葦京治ICONIC</v>
      </c>
    </row>
    <row r="412" spans="1:20" x14ac:dyDescent="0.3">
      <c r="A412">
        <f>VLOOKUP(Toss[[#This Row],[No用]],SetNo[[No.用]:[vlookup 用]],2,FALSE)</f>
        <v>149</v>
      </c>
      <c r="B412">
        <f>IF(ROW()=2,1,IF(A411&lt;&gt;Toss[[#This Row],[No]],1,B411+1))</f>
        <v>2</v>
      </c>
      <c r="C412" t="s">
        <v>108</v>
      </c>
      <c r="D412" t="s">
        <v>129</v>
      </c>
      <c r="E412" t="s">
        <v>73</v>
      </c>
      <c r="F412" t="s">
        <v>74</v>
      </c>
      <c r="G412" t="s">
        <v>128</v>
      </c>
      <c r="H412" t="s">
        <v>71</v>
      </c>
      <c r="I412">
        <v>1</v>
      </c>
      <c r="J412" t="s">
        <v>232</v>
      </c>
      <c r="K412" s="1" t="s">
        <v>169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ユニフォーム赤葦京治ICONIC</v>
      </c>
    </row>
    <row r="413" spans="1:20" x14ac:dyDescent="0.3">
      <c r="A413">
        <f>VLOOKUP(Toss[[#This Row],[No用]],SetNo[[No.用]:[vlookup 用]],2,FALSE)</f>
        <v>149</v>
      </c>
      <c r="B413">
        <f>IF(ROW()=2,1,IF(A412&lt;&gt;Toss[[#This Row],[No]],1,B412+1))</f>
        <v>3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234</v>
      </c>
      <c r="L413" s="1" t="s">
        <v>162</v>
      </c>
      <c r="M413">
        <v>38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ユニフォーム赤葦京治ICONIC</v>
      </c>
    </row>
    <row r="414" spans="1:20" x14ac:dyDescent="0.3">
      <c r="A414">
        <f>VLOOKUP(Toss[[#This Row],[No用]],SetNo[[No.用]:[vlookup 用]],2,FALSE)</f>
        <v>149</v>
      </c>
      <c r="B414">
        <f>IF(ROW()=2,1,IF(A413&lt;&gt;Toss[[#This Row],[No]],1,B413+1))</f>
        <v>4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172</v>
      </c>
      <c r="L414" s="1" t="s">
        <v>173</v>
      </c>
      <c r="M414">
        <v>41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ユニフォーム赤葦京治ICONIC</v>
      </c>
    </row>
    <row r="415" spans="1:20" x14ac:dyDescent="0.3">
      <c r="A415">
        <f>VLOOKUP(Toss[[#This Row],[No用]],SetNo[[No.用]:[vlookup 用]],2,FALSE)</f>
        <v>149</v>
      </c>
      <c r="B415">
        <f>IF(ROW()=2,1,IF(A414&lt;&gt;Toss[[#This Row],[No]],1,B414+1))</f>
        <v>5</v>
      </c>
      <c r="C415" t="s">
        <v>108</v>
      </c>
      <c r="D415" t="s">
        <v>129</v>
      </c>
      <c r="E415" t="s">
        <v>73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233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ユニフォーム赤葦京治ICONIC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6</v>
      </c>
      <c r="C416" t="s">
        <v>108</v>
      </c>
      <c r="D416" t="s">
        <v>129</v>
      </c>
      <c r="E416" t="s">
        <v>73</v>
      </c>
      <c r="F416" t="s">
        <v>74</v>
      </c>
      <c r="G416" t="s">
        <v>128</v>
      </c>
      <c r="H416" t="s">
        <v>71</v>
      </c>
      <c r="I416">
        <v>1</v>
      </c>
      <c r="J416" t="s">
        <v>232</v>
      </c>
      <c r="K416" s="1" t="s">
        <v>169</v>
      </c>
      <c r="L416" s="1" t="s">
        <v>225</v>
      </c>
      <c r="M416">
        <v>50</v>
      </c>
      <c r="N416">
        <v>0</v>
      </c>
      <c r="O416">
        <v>60</v>
      </c>
      <c r="P416">
        <v>0</v>
      </c>
      <c r="T416" t="str">
        <f>Toss[[#This Row],[服装]]&amp;Toss[[#This Row],[名前]]&amp;Toss[[#This Row],[レアリティ]]</f>
        <v>ユニフォーム赤葦京治ICONIC</v>
      </c>
    </row>
    <row r="417" spans="1:20" x14ac:dyDescent="0.3">
      <c r="A417">
        <f>VLOOKUP(Toss[[#This Row],[No用]],SetNo[[No.用]:[vlookup 用]],2,FALSE)</f>
        <v>150</v>
      </c>
      <c r="B417">
        <f>IF(ROW()=2,1,IF(A416&lt;&gt;Toss[[#This Row],[No]],1,B416+1))</f>
        <v>1</v>
      </c>
      <c r="C417" t="s">
        <v>150</v>
      </c>
      <c r="D417" t="s">
        <v>129</v>
      </c>
      <c r="E417" t="s">
        <v>90</v>
      </c>
      <c r="F417" t="s">
        <v>74</v>
      </c>
      <c r="G417" t="s">
        <v>128</v>
      </c>
      <c r="H417" t="s">
        <v>71</v>
      </c>
      <c r="I417">
        <v>1</v>
      </c>
      <c r="J417" t="s">
        <v>232</v>
      </c>
      <c r="K417" s="1" t="s">
        <v>166</v>
      </c>
      <c r="L417" s="1" t="s">
        <v>173</v>
      </c>
      <c r="M417">
        <v>38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夏祭り赤葦京治ICONIC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2</v>
      </c>
      <c r="C418" t="s">
        <v>150</v>
      </c>
      <c r="D418" t="s">
        <v>129</v>
      </c>
      <c r="E418" t="s">
        <v>90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169</v>
      </c>
      <c r="L418" s="1" t="s">
        <v>173</v>
      </c>
      <c r="M418">
        <v>38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夏祭り赤葦京治ICONIC</v>
      </c>
    </row>
    <row r="419" spans="1:20" x14ac:dyDescent="0.3">
      <c r="A419">
        <f>VLOOKUP(Toss[[#This Row],[No用]],SetNo[[No.用]:[vlookup 用]],2,FALSE)</f>
        <v>150</v>
      </c>
      <c r="B419">
        <f>IF(ROW()=2,1,IF(A418&lt;&gt;Toss[[#This Row],[No]],1,B418+1))</f>
        <v>3</v>
      </c>
      <c r="C419" t="s">
        <v>150</v>
      </c>
      <c r="D419" t="s">
        <v>129</v>
      </c>
      <c r="E419" t="s">
        <v>90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234</v>
      </c>
      <c r="L419" s="1" t="s">
        <v>162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夏祭り赤葦京治ICONIC</v>
      </c>
    </row>
    <row r="420" spans="1:20" x14ac:dyDescent="0.3">
      <c r="A420">
        <f>VLOOKUP(Toss[[#This Row],[No用]],SetNo[[No.用]:[vlookup 用]],2,FALSE)</f>
        <v>150</v>
      </c>
      <c r="B420">
        <f>IF(ROW()=2,1,IF(A419&lt;&gt;Toss[[#This Row],[No]],1,B419+1))</f>
        <v>4</v>
      </c>
      <c r="C420" t="s">
        <v>150</v>
      </c>
      <c r="D420" t="s">
        <v>129</v>
      </c>
      <c r="E420" t="s">
        <v>90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41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夏祭り赤葦京治ICONIC</v>
      </c>
    </row>
    <row r="421" spans="1:20" x14ac:dyDescent="0.3">
      <c r="A421">
        <f>VLOOKUP(Toss[[#This Row],[No用]],SetNo[[No.用]:[vlookup 用]],2,FALSE)</f>
        <v>150</v>
      </c>
      <c r="B421">
        <f>IF(ROW()=2,1,IF(A420&lt;&gt;Toss[[#This Row],[No]],1,B420+1))</f>
        <v>5</v>
      </c>
      <c r="C421" t="s">
        <v>150</v>
      </c>
      <c r="D421" t="s">
        <v>129</v>
      </c>
      <c r="E421" t="s">
        <v>90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233</v>
      </c>
      <c r="L421" s="1" t="s">
        <v>178</v>
      </c>
      <c r="M421">
        <v>33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夏祭り赤葦京治ICONIC</v>
      </c>
    </row>
    <row r="422" spans="1:20" x14ac:dyDescent="0.3">
      <c r="A422">
        <f>VLOOKUP(Toss[[#This Row],[No用]],SetNo[[No.用]:[vlookup 用]],2,FALSE)</f>
        <v>150</v>
      </c>
      <c r="B422">
        <f>IF(ROW()=2,1,IF(A421&lt;&gt;Toss[[#This Row],[No]],1,B421+1))</f>
        <v>6</v>
      </c>
      <c r="C422" t="s">
        <v>150</v>
      </c>
      <c r="D422" t="s">
        <v>129</v>
      </c>
      <c r="E422" t="s">
        <v>90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183</v>
      </c>
      <c r="L422" s="1" t="s">
        <v>225</v>
      </c>
      <c r="M422">
        <v>50</v>
      </c>
      <c r="N422">
        <v>0</v>
      </c>
      <c r="O422">
        <v>60</v>
      </c>
      <c r="P422">
        <v>0</v>
      </c>
      <c r="Q422" s="1" t="s">
        <v>122</v>
      </c>
      <c r="T422" t="str">
        <f>Toss[[#This Row],[服装]]&amp;Toss[[#This Row],[名前]]&amp;Toss[[#This Row],[レアリティ]]</f>
        <v>夏祭り赤葦京治ICONIC</v>
      </c>
    </row>
    <row r="423" spans="1:20" x14ac:dyDescent="0.3">
      <c r="A423">
        <f>VLOOKUP(Toss[[#This Row],[No用]],SetNo[[No.用]:[vlookup 用]],2,FALSE)</f>
        <v>150</v>
      </c>
      <c r="B423">
        <f>IF(ROW()=2,1,IF(A422&lt;&gt;Toss[[#This Row],[No]],1,B422+1))</f>
        <v>7</v>
      </c>
      <c r="C423" t="s">
        <v>150</v>
      </c>
      <c r="D423" t="s">
        <v>129</v>
      </c>
      <c r="E423" t="s">
        <v>90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183</v>
      </c>
      <c r="L423" s="1" t="s">
        <v>225</v>
      </c>
      <c r="M423">
        <v>50</v>
      </c>
      <c r="N423">
        <v>0</v>
      </c>
      <c r="O423">
        <v>60</v>
      </c>
      <c r="P423">
        <v>0</v>
      </c>
      <c r="T423" t="str">
        <f>Toss[[#This Row],[服装]]&amp;Toss[[#This Row],[名前]]&amp;Toss[[#This Row],[レアリティ]]</f>
        <v>夏祭り赤葦京治ICONIC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1</v>
      </c>
      <c r="C424" t="s">
        <v>108</v>
      </c>
      <c r="D424" t="s">
        <v>284</v>
      </c>
      <c r="E424" t="s">
        <v>77</v>
      </c>
      <c r="F424" t="s">
        <v>78</v>
      </c>
      <c r="G424" t="s">
        <v>134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ユニフォーム星海光来ICONIC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2</v>
      </c>
      <c r="C425" t="s">
        <v>108</v>
      </c>
      <c r="D425" t="s">
        <v>284</v>
      </c>
      <c r="E425" t="s">
        <v>77</v>
      </c>
      <c r="F425" t="s">
        <v>78</v>
      </c>
      <c r="G425" t="s">
        <v>134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ユニフォーム星海光来ICONIC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s="1" t="s">
        <v>898</v>
      </c>
      <c r="D426" t="s">
        <v>284</v>
      </c>
      <c r="E426" s="1" t="s">
        <v>73</v>
      </c>
      <c r="F426" t="s">
        <v>78</v>
      </c>
      <c r="G426" t="s">
        <v>134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文化祭星海光来ICONIC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s="1" t="s">
        <v>898</v>
      </c>
      <c r="D427" t="s">
        <v>284</v>
      </c>
      <c r="E427" s="1" t="s">
        <v>73</v>
      </c>
      <c r="F427" t="s">
        <v>78</v>
      </c>
      <c r="G427" t="s">
        <v>134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文化祭星海光来ICONIC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t="s">
        <v>108</v>
      </c>
      <c r="D428" t="s">
        <v>133</v>
      </c>
      <c r="E428" t="s">
        <v>77</v>
      </c>
      <c r="F428" t="s">
        <v>82</v>
      </c>
      <c r="G428" t="s">
        <v>134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ユニフォーム昼神幸郎ICONIC</v>
      </c>
    </row>
    <row r="429" spans="1:20" x14ac:dyDescent="0.3">
      <c r="A429">
        <f>VLOOKUP(Toss[[#This Row],[No用]],SetNo[[No.用]:[vlookup 用]],2,FALSE)</f>
        <v>153</v>
      </c>
      <c r="B429">
        <f>IF(ROW()=2,1,IF(A428&lt;&gt;Toss[[#This Row],[No]],1,B428+1))</f>
        <v>2</v>
      </c>
      <c r="C429" t="s">
        <v>108</v>
      </c>
      <c r="D429" t="s">
        <v>133</v>
      </c>
      <c r="E429" t="s">
        <v>77</v>
      </c>
      <c r="F429" t="s">
        <v>82</v>
      </c>
      <c r="G429" t="s">
        <v>134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ユニフォーム昼神幸郎ICONIC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1</v>
      </c>
      <c r="C430" s="1" t="s">
        <v>918</v>
      </c>
      <c r="D430" t="s">
        <v>133</v>
      </c>
      <c r="E430" s="1" t="s">
        <v>73</v>
      </c>
      <c r="F430" t="s">
        <v>82</v>
      </c>
      <c r="G430" t="s">
        <v>134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Xmas昼神幸郎ICONIC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2</v>
      </c>
      <c r="C431" s="1" t="s">
        <v>918</v>
      </c>
      <c r="D431" t="s">
        <v>133</v>
      </c>
      <c r="E431" s="1" t="s">
        <v>73</v>
      </c>
      <c r="F431" t="s">
        <v>82</v>
      </c>
      <c r="G431" t="s">
        <v>134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Xmas昼神幸郎ICONIC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1</v>
      </c>
      <c r="C432" t="s">
        <v>108</v>
      </c>
      <c r="D432" t="s">
        <v>131</v>
      </c>
      <c r="E432" t="s">
        <v>77</v>
      </c>
      <c r="F432" t="s">
        <v>78</v>
      </c>
      <c r="G432" t="s">
        <v>135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ユニフォーム佐久早聖臣ICONIC</v>
      </c>
    </row>
    <row r="433" spans="1:20" x14ac:dyDescent="0.3">
      <c r="A433">
        <f>VLOOKUP(Toss[[#This Row],[No用]],SetNo[[No.用]:[vlookup 用]],2,FALSE)</f>
        <v>155</v>
      </c>
      <c r="B433">
        <f>IF(ROW()=2,1,IF(A432&lt;&gt;Toss[[#This Row],[No]],1,B432+1))</f>
        <v>2</v>
      </c>
      <c r="C433" t="s">
        <v>108</v>
      </c>
      <c r="D433" t="s">
        <v>131</v>
      </c>
      <c r="E433" t="s">
        <v>77</v>
      </c>
      <c r="F433" t="s">
        <v>78</v>
      </c>
      <c r="G433" t="s">
        <v>135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32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ユニフォーム佐久早聖臣ICONIC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1</v>
      </c>
      <c r="C434" t="s">
        <v>108</v>
      </c>
      <c r="D434" t="s">
        <v>132</v>
      </c>
      <c r="E434" t="s">
        <v>77</v>
      </c>
      <c r="F434" t="s">
        <v>80</v>
      </c>
      <c r="G434" t="s">
        <v>135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ユニフォーム小森元也ICONIC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2</v>
      </c>
      <c r="C435" t="s">
        <v>108</v>
      </c>
      <c r="D435" t="s">
        <v>132</v>
      </c>
      <c r="E435" t="s">
        <v>77</v>
      </c>
      <c r="F435" t="s">
        <v>80</v>
      </c>
      <c r="G435" t="s">
        <v>135</v>
      </c>
      <c r="H435" t="s">
        <v>71</v>
      </c>
      <c r="I435">
        <v>1</v>
      </c>
      <c r="J435" t="s">
        <v>232</v>
      </c>
      <c r="K435" s="1" t="s">
        <v>169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ユニフォーム小森元也ICONIC</v>
      </c>
    </row>
    <row r="436" spans="1:20" x14ac:dyDescent="0.3">
      <c r="A436">
        <f>VLOOKUP(Toss[[#This Row],[No用]],SetNo[[No.用]:[vlookup 用]],2,FALSE)</f>
        <v>157</v>
      </c>
      <c r="B436">
        <f>IF(ROW()=2,1,IF(A435&lt;&gt;Toss[[#This Row],[No]],1,B435+1))</f>
        <v>1</v>
      </c>
      <c r="C436" t="s">
        <v>108</v>
      </c>
      <c r="D436" s="1" t="s">
        <v>689</v>
      </c>
      <c r="E436" s="1" t="s">
        <v>90</v>
      </c>
      <c r="F436" s="1" t="s">
        <v>78</v>
      </c>
      <c r="G436" s="1" t="s">
        <v>691</v>
      </c>
      <c r="H436" t="s">
        <v>71</v>
      </c>
      <c r="I436">
        <v>1</v>
      </c>
      <c r="J436" t="s">
        <v>396</v>
      </c>
      <c r="K436" s="1" t="s">
        <v>166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ユニフォーム大将優ICONIC</v>
      </c>
    </row>
    <row r="437" spans="1:20" x14ac:dyDescent="0.3">
      <c r="A437">
        <f>VLOOKUP(Toss[[#This Row],[No用]],SetNo[[No.用]:[vlookup 用]],2,FALSE)</f>
        <v>157</v>
      </c>
      <c r="B437">
        <f>IF(ROW()=2,1,IF(A436&lt;&gt;Toss[[#This Row],[No]],1,B436+1))</f>
        <v>2</v>
      </c>
      <c r="C437" t="s">
        <v>108</v>
      </c>
      <c r="D437" s="1" t="s">
        <v>689</v>
      </c>
      <c r="E437" s="1" t="s">
        <v>90</v>
      </c>
      <c r="F437" s="1" t="s">
        <v>78</v>
      </c>
      <c r="G437" s="1" t="s">
        <v>691</v>
      </c>
      <c r="H437" t="s">
        <v>71</v>
      </c>
      <c r="I437">
        <v>1</v>
      </c>
      <c r="J437" t="s">
        <v>396</v>
      </c>
      <c r="K437" s="1" t="s">
        <v>167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ユニフォーム大将優ICONIC</v>
      </c>
    </row>
    <row r="438" spans="1:20" x14ac:dyDescent="0.3">
      <c r="A438">
        <f>VLOOKUP(Toss[[#This Row],[No用]],SetNo[[No.用]:[vlookup 用]],2,FALSE)</f>
        <v>158</v>
      </c>
      <c r="B438">
        <f>IF(ROW()=2,1,IF(A437&lt;&gt;Toss[[#This Row],[No]],1,B437+1))</f>
        <v>1</v>
      </c>
      <c r="C438" s="1" t="s">
        <v>939</v>
      </c>
      <c r="D438" s="1" t="s">
        <v>689</v>
      </c>
      <c r="E438" s="1" t="s">
        <v>77</v>
      </c>
      <c r="F438" s="1" t="s">
        <v>78</v>
      </c>
      <c r="G438" s="1" t="s">
        <v>691</v>
      </c>
      <c r="H438" s="1" t="s">
        <v>692</v>
      </c>
      <c r="I438">
        <v>1</v>
      </c>
      <c r="J438" t="s">
        <v>232</v>
      </c>
      <c r="K438" s="1" t="s">
        <v>166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新年大将優ICONIC</v>
      </c>
    </row>
    <row r="439" spans="1:20" x14ac:dyDescent="0.3">
      <c r="A439">
        <f>VLOOKUP(Toss[[#This Row],[No用]],SetNo[[No.用]:[vlookup 用]],2,FALSE)</f>
        <v>158</v>
      </c>
      <c r="B439">
        <f>IF(ROW()=2,1,IF(A438&lt;&gt;Toss[[#This Row],[No]],1,B438+1))</f>
        <v>2</v>
      </c>
      <c r="C439" s="1" t="s">
        <v>939</v>
      </c>
      <c r="D439" s="1" t="s">
        <v>689</v>
      </c>
      <c r="E439" s="1" t="s">
        <v>77</v>
      </c>
      <c r="F439" s="1" t="s">
        <v>78</v>
      </c>
      <c r="G439" s="1" t="s">
        <v>691</v>
      </c>
      <c r="H439" s="1" t="s">
        <v>692</v>
      </c>
      <c r="I439">
        <v>1</v>
      </c>
      <c r="J439" t="s">
        <v>396</v>
      </c>
      <c r="K439" s="1" t="s">
        <v>167</v>
      </c>
      <c r="L439" s="1" t="s">
        <v>178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新年大将優ICONIC</v>
      </c>
    </row>
    <row r="440" spans="1:20" x14ac:dyDescent="0.3">
      <c r="A440">
        <f>VLOOKUP(Toss[[#This Row],[No用]],SetNo[[No.用]:[vlookup 用]],2,FALSE)</f>
        <v>158</v>
      </c>
      <c r="B440">
        <f>IF(ROW()=2,1,IF(A439&lt;&gt;Toss[[#This Row],[No]],1,B439+1))</f>
        <v>3</v>
      </c>
      <c r="C440" s="1" t="s">
        <v>939</v>
      </c>
      <c r="D440" s="1" t="s">
        <v>689</v>
      </c>
      <c r="E440" s="1" t="s">
        <v>77</v>
      </c>
      <c r="F440" s="1" t="s">
        <v>78</v>
      </c>
      <c r="G440" s="1" t="s">
        <v>691</v>
      </c>
      <c r="H440" s="1" t="s">
        <v>692</v>
      </c>
      <c r="I440">
        <v>1</v>
      </c>
      <c r="J440" t="s">
        <v>396</v>
      </c>
      <c r="K440" s="1" t="s">
        <v>167</v>
      </c>
      <c r="L440" s="1" t="s">
        <v>225</v>
      </c>
      <c r="M440">
        <v>44</v>
      </c>
      <c r="N440">
        <v>0</v>
      </c>
      <c r="O440">
        <v>54</v>
      </c>
      <c r="P440">
        <v>0</v>
      </c>
      <c r="T440" t="str">
        <f>Toss[[#This Row],[服装]]&amp;Toss[[#This Row],[名前]]&amp;Toss[[#This Row],[レアリティ]]</f>
        <v>新年大将優ICONIC</v>
      </c>
    </row>
    <row r="441" spans="1:20" x14ac:dyDescent="0.3">
      <c r="A441">
        <f>VLOOKUP(Toss[[#This Row],[No用]],SetNo[[No.用]:[vlookup 用]],2,FALSE)</f>
        <v>159</v>
      </c>
      <c r="B441">
        <f>IF(ROW()=2,1,IF(A440&lt;&gt;Toss[[#This Row],[No]],1,B440+1))</f>
        <v>1</v>
      </c>
      <c r="C441" t="s">
        <v>108</v>
      </c>
      <c r="D441" s="1" t="s">
        <v>694</v>
      </c>
      <c r="E441" s="1" t="s">
        <v>90</v>
      </c>
      <c r="F441" s="1" t="s">
        <v>78</v>
      </c>
      <c r="G441" s="1" t="s">
        <v>691</v>
      </c>
      <c r="H441" t="s">
        <v>71</v>
      </c>
      <c r="I441">
        <v>1</v>
      </c>
      <c r="J441" t="s">
        <v>396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ユニフォーム沼井和馬ICONIC</v>
      </c>
    </row>
    <row r="442" spans="1:20" x14ac:dyDescent="0.3">
      <c r="A442">
        <f>VLOOKUP(Toss[[#This Row],[No用]],SetNo[[No.用]:[vlookup 用]],2,FALSE)</f>
        <v>159</v>
      </c>
      <c r="B442">
        <f>IF(ROW()=2,1,IF(A441&lt;&gt;Toss[[#This Row],[No]],1,B441+1))</f>
        <v>2</v>
      </c>
      <c r="C442" t="s">
        <v>108</v>
      </c>
      <c r="D442" s="1" t="s">
        <v>694</v>
      </c>
      <c r="E442" s="1" t="s">
        <v>90</v>
      </c>
      <c r="F442" s="1" t="s">
        <v>78</v>
      </c>
      <c r="G442" s="1" t="s">
        <v>691</v>
      </c>
      <c r="H442" t="s">
        <v>71</v>
      </c>
      <c r="I442">
        <v>1</v>
      </c>
      <c r="J442" t="s">
        <v>396</v>
      </c>
      <c r="K442" s="1" t="s">
        <v>167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ユニフォーム沼井和馬ICONIC</v>
      </c>
    </row>
    <row r="443" spans="1:20" x14ac:dyDescent="0.3">
      <c r="A443">
        <f>VLOOKUP(Toss[[#This Row],[No用]],SetNo[[No.用]:[vlookup 用]],2,FALSE)</f>
        <v>160</v>
      </c>
      <c r="B443">
        <f>IF(ROW()=2,1,IF(A442&lt;&gt;Toss[[#This Row],[No]],1,B442+1))</f>
        <v>1</v>
      </c>
      <c r="C443" t="s">
        <v>108</v>
      </c>
      <c r="D443" s="1" t="s">
        <v>861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ユニフォーム潜尚保ICONIC</v>
      </c>
    </row>
    <row r="444" spans="1:20" x14ac:dyDescent="0.3">
      <c r="A444">
        <f>VLOOKUP(Toss[[#This Row],[No用]],SetNo[[No.用]:[vlookup 用]],2,FALSE)</f>
        <v>160</v>
      </c>
      <c r="B444">
        <f>IF(ROW()=2,1,IF(A443&lt;&gt;Toss[[#This Row],[No]],1,B443+1))</f>
        <v>2</v>
      </c>
      <c r="C444" t="s">
        <v>108</v>
      </c>
      <c r="D444" s="1" t="s">
        <v>861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ユニフォーム潜尚保ICONIC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1</v>
      </c>
      <c r="C445" t="s">
        <v>108</v>
      </c>
      <c r="D445" s="1" t="s">
        <v>863</v>
      </c>
      <c r="E445" s="1" t="s">
        <v>90</v>
      </c>
      <c r="F445" s="1" t="s">
        <v>78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23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ユニフォーム高千穂恵也ICONIC</v>
      </c>
    </row>
    <row r="446" spans="1:20" x14ac:dyDescent="0.3">
      <c r="A446">
        <f>VLOOKUP(Toss[[#This Row],[No用]],SetNo[[No.用]:[vlookup 用]],2,FALSE)</f>
        <v>161</v>
      </c>
      <c r="B446">
        <f>IF(ROW()=2,1,IF(A445&lt;&gt;Toss[[#This Row],[No]],1,B445+1))</f>
        <v>2</v>
      </c>
      <c r="C446" t="s">
        <v>108</v>
      </c>
      <c r="D446" s="1" t="s">
        <v>863</v>
      </c>
      <c r="E446" s="1" t="s">
        <v>90</v>
      </c>
      <c r="F446" s="1" t="s">
        <v>78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ユニフォーム高千穂恵也ICONIC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1</v>
      </c>
      <c r="C447" t="s">
        <v>108</v>
      </c>
      <c r="D447" s="1" t="s">
        <v>865</v>
      </c>
      <c r="E447" s="1" t="s">
        <v>90</v>
      </c>
      <c r="F447" s="1" t="s">
        <v>82</v>
      </c>
      <c r="G447" s="1" t="s">
        <v>691</v>
      </c>
      <c r="H447" t="s">
        <v>71</v>
      </c>
      <c r="I447">
        <v>1</v>
      </c>
      <c r="J447" t="s">
        <v>396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ユニフォーム広尾倖児ICONIC</v>
      </c>
    </row>
    <row r="448" spans="1:20" x14ac:dyDescent="0.3">
      <c r="A448">
        <f>VLOOKUP(Toss[[#This Row],[No用]],SetNo[[No.用]:[vlookup 用]],2,FALSE)</f>
        <v>162</v>
      </c>
      <c r="B448">
        <f>IF(ROW()=2,1,IF(A447&lt;&gt;Toss[[#This Row],[No]],1,B447+1))</f>
        <v>2</v>
      </c>
      <c r="C448" t="s">
        <v>108</v>
      </c>
      <c r="D448" s="1" t="s">
        <v>865</v>
      </c>
      <c r="E448" s="1" t="s">
        <v>90</v>
      </c>
      <c r="F448" s="1" t="s">
        <v>82</v>
      </c>
      <c r="G448" s="1" t="s">
        <v>691</v>
      </c>
      <c r="H448" t="s">
        <v>71</v>
      </c>
      <c r="I448">
        <v>1</v>
      </c>
      <c r="J448" t="s">
        <v>396</v>
      </c>
      <c r="K448" s="1" t="s">
        <v>167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ユニフォーム広尾倖児ICONIC</v>
      </c>
    </row>
    <row r="449" spans="1:20" x14ac:dyDescent="0.3">
      <c r="A449">
        <f>VLOOKUP(Toss[[#This Row],[No用]],SetNo[[No.用]:[vlookup 用]],2,FALSE)</f>
        <v>163</v>
      </c>
      <c r="B449">
        <f>IF(ROW()=2,1,IF(A448&lt;&gt;Toss[[#This Row],[No]],1,B448+1))</f>
        <v>1</v>
      </c>
      <c r="C449" t="s">
        <v>108</v>
      </c>
      <c r="D449" s="1" t="s">
        <v>867</v>
      </c>
      <c r="E449" s="1" t="s">
        <v>90</v>
      </c>
      <c r="F449" s="1" t="s">
        <v>74</v>
      </c>
      <c r="G449" s="1" t="s">
        <v>691</v>
      </c>
      <c r="H449" t="s">
        <v>71</v>
      </c>
      <c r="I449">
        <v>1</v>
      </c>
      <c r="J449" t="s">
        <v>396</v>
      </c>
      <c r="K449" s="1" t="s">
        <v>166</v>
      </c>
      <c r="L449" s="1" t="s">
        <v>173</v>
      </c>
      <c r="M449">
        <v>34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ユニフォーム先島伊澄ICONIC</v>
      </c>
    </row>
    <row r="450" spans="1:20" x14ac:dyDescent="0.3">
      <c r="A450">
        <f>VLOOKUP(Toss[[#This Row],[No用]],SetNo[[No.用]:[vlookup 用]],2,FALSE)</f>
        <v>163</v>
      </c>
      <c r="B450">
        <f>IF(ROW()=2,1,IF(A449&lt;&gt;Toss[[#This Row],[No]],1,B449+1))</f>
        <v>2</v>
      </c>
      <c r="C450" t="s">
        <v>108</v>
      </c>
      <c r="D450" s="1" t="s">
        <v>867</v>
      </c>
      <c r="E450" s="1" t="s">
        <v>90</v>
      </c>
      <c r="F450" s="1" t="s">
        <v>74</v>
      </c>
      <c r="G450" s="1" t="s">
        <v>691</v>
      </c>
      <c r="H450" t="s">
        <v>71</v>
      </c>
      <c r="I450">
        <v>1</v>
      </c>
      <c r="J450" t="s">
        <v>396</v>
      </c>
      <c r="K450" s="1" t="s">
        <v>169</v>
      </c>
      <c r="L450" s="1" t="s">
        <v>178</v>
      </c>
      <c r="M450">
        <v>34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ユニフォーム先島伊澄ICONIC</v>
      </c>
    </row>
    <row r="451" spans="1:20" x14ac:dyDescent="0.3">
      <c r="A451">
        <f>VLOOKUP(Toss[[#This Row],[No用]],SetNo[[No.用]:[vlookup 用]],2,FALSE)</f>
        <v>163</v>
      </c>
      <c r="B451">
        <f>IF(ROW()=2,1,IF(A450&lt;&gt;Toss[[#This Row],[No]],1,B450+1))</f>
        <v>3</v>
      </c>
      <c r="C451" t="s">
        <v>108</v>
      </c>
      <c r="D451" s="1" t="s">
        <v>867</v>
      </c>
      <c r="E451" s="1" t="s">
        <v>90</v>
      </c>
      <c r="F451" s="1" t="s">
        <v>74</v>
      </c>
      <c r="G451" s="1" t="s">
        <v>691</v>
      </c>
      <c r="H451" t="s">
        <v>71</v>
      </c>
      <c r="I451">
        <v>1</v>
      </c>
      <c r="J451" t="s">
        <v>396</v>
      </c>
      <c r="K451" s="1" t="s">
        <v>181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ユニフォーム先島伊澄ICONIC</v>
      </c>
    </row>
    <row r="452" spans="1:20" x14ac:dyDescent="0.3">
      <c r="A452">
        <f>VLOOKUP(Toss[[#This Row],[No用]],SetNo[[No.用]:[vlookup 用]],2,FALSE)</f>
        <v>163</v>
      </c>
      <c r="B452">
        <f>IF(ROW()=2,1,IF(A451&lt;&gt;Toss[[#This Row],[No]],1,B451+1))</f>
        <v>4</v>
      </c>
      <c r="C452" t="s">
        <v>108</v>
      </c>
      <c r="D452" s="1" t="s">
        <v>867</v>
      </c>
      <c r="E452" s="1" t="s">
        <v>90</v>
      </c>
      <c r="F452" s="1" t="s">
        <v>74</v>
      </c>
      <c r="G452" s="1" t="s">
        <v>691</v>
      </c>
      <c r="H452" t="s">
        <v>71</v>
      </c>
      <c r="I452">
        <v>1</v>
      </c>
      <c r="J452" t="s">
        <v>396</v>
      </c>
      <c r="K452" s="1" t="s">
        <v>233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ユニフォーム先島伊澄ICONIC</v>
      </c>
    </row>
    <row r="453" spans="1:20" x14ac:dyDescent="0.3">
      <c r="A453">
        <f>VLOOKUP(Toss[[#This Row],[No用]],SetNo[[No.用]:[vlookup 用]],2,FALSE)</f>
        <v>163</v>
      </c>
      <c r="B453">
        <f>IF(ROW()=2,1,IF(A452&lt;&gt;Toss[[#This Row],[No]],1,B452+1))</f>
        <v>5</v>
      </c>
      <c r="C453" t="s">
        <v>108</v>
      </c>
      <c r="D453" s="1" t="s">
        <v>867</v>
      </c>
      <c r="E453" s="1" t="s">
        <v>90</v>
      </c>
      <c r="F453" s="1" t="s">
        <v>74</v>
      </c>
      <c r="G453" s="1" t="s">
        <v>691</v>
      </c>
      <c r="H453" t="s">
        <v>71</v>
      </c>
      <c r="I453">
        <v>1</v>
      </c>
      <c r="J453" t="s">
        <v>396</v>
      </c>
      <c r="K453" s="1" t="s">
        <v>183</v>
      </c>
      <c r="L453" s="1" t="s">
        <v>225</v>
      </c>
      <c r="M453">
        <v>46</v>
      </c>
      <c r="N453">
        <v>0</v>
      </c>
      <c r="O453">
        <v>56</v>
      </c>
      <c r="P453">
        <v>0</v>
      </c>
      <c r="T453" t="str">
        <f>Toss[[#This Row],[服装]]&amp;Toss[[#This Row],[名前]]&amp;Toss[[#This Row],[レアリティ]]</f>
        <v>ユニフォーム先島伊澄ICONIC</v>
      </c>
    </row>
    <row r="454" spans="1:20" x14ac:dyDescent="0.3">
      <c r="A454">
        <f>VLOOKUP(Toss[[#This Row],[No用]],SetNo[[No.用]:[vlookup 用]],2,FALSE)</f>
        <v>164</v>
      </c>
      <c r="B454">
        <f>IF(ROW()=2,1,IF(A453&lt;&gt;Toss[[#This Row],[No]],1,B453+1))</f>
        <v>1</v>
      </c>
      <c r="C454" t="s">
        <v>108</v>
      </c>
      <c r="D454" s="1" t="s">
        <v>869</v>
      </c>
      <c r="E454" s="1" t="s">
        <v>90</v>
      </c>
      <c r="F454" s="1" t="s">
        <v>82</v>
      </c>
      <c r="G454" s="1" t="s">
        <v>691</v>
      </c>
      <c r="H454" t="s">
        <v>71</v>
      </c>
      <c r="I454">
        <v>1</v>
      </c>
      <c r="J454" t="s">
        <v>396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ユニフォーム背黒晃彦ICONIC</v>
      </c>
    </row>
    <row r="455" spans="1:20" x14ac:dyDescent="0.3">
      <c r="A455">
        <f>VLOOKUP(Toss[[#This Row],[No用]],SetNo[[No.用]:[vlookup 用]],2,FALSE)</f>
        <v>164</v>
      </c>
      <c r="B455">
        <f>IF(ROW()=2,1,IF(A454&lt;&gt;Toss[[#This Row],[No]],1,B454+1))</f>
        <v>2</v>
      </c>
      <c r="C455" t="s">
        <v>108</v>
      </c>
      <c r="D455" s="1" t="s">
        <v>869</v>
      </c>
      <c r="E455" s="1" t="s">
        <v>90</v>
      </c>
      <c r="F455" s="1" t="s">
        <v>82</v>
      </c>
      <c r="G455" s="1" t="s">
        <v>691</v>
      </c>
      <c r="H455" t="s">
        <v>71</v>
      </c>
      <c r="I455">
        <v>1</v>
      </c>
      <c r="J455" t="s">
        <v>396</v>
      </c>
      <c r="K455" s="1" t="s">
        <v>167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ユニフォーム背黒晃彦ICONIC</v>
      </c>
    </row>
    <row r="456" spans="1:20" x14ac:dyDescent="0.3">
      <c r="A456">
        <f>VLOOKUP(Toss[[#This Row],[No用]],SetNo[[No.用]:[vlookup 用]],2,FALSE)</f>
        <v>165</v>
      </c>
      <c r="B456">
        <f>IF(ROW()=2,1,IF(A455&lt;&gt;Toss[[#This Row],[No]],1,B455+1))</f>
        <v>1</v>
      </c>
      <c r="C456" t="s">
        <v>108</v>
      </c>
      <c r="D456" s="1" t="s">
        <v>871</v>
      </c>
      <c r="E456" s="1" t="s">
        <v>90</v>
      </c>
      <c r="F456" s="1" t="s">
        <v>80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47"/>
  <sheetViews>
    <sheetView topLeftCell="A245" workbookViewId="0">
      <selection activeCell="A283" sqref="A283:XFD28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>
        <f>IF(ROW()=2,1,IF(A376&lt;&gt;Attack[[#This Row],[No]],1,B376+1))</f>
        <v>1</v>
      </c>
      <c r="C377" t="s">
        <v>206</v>
      </c>
      <c r="D377" t="s">
        <v>76</v>
      </c>
      <c r="E377" t="s">
        <v>28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ユニフォーム浅虫快人ICONIC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2</v>
      </c>
      <c r="C378" t="s">
        <v>206</v>
      </c>
      <c r="D378" t="s">
        <v>76</v>
      </c>
      <c r="E378" t="s">
        <v>28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ユニフォーム浅虫快人ICONIC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3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170</v>
      </c>
      <c r="L379" s="1" t="s">
        <v>173</v>
      </c>
      <c r="M379">
        <v>43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4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5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1</v>
      </c>
      <c r="C382" t="s">
        <v>206</v>
      </c>
      <c r="D382" t="s">
        <v>79</v>
      </c>
      <c r="E382" t="s">
        <v>23</v>
      </c>
      <c r="F382" t="s">
        <v>21</v>
      </c>
      <c r="G382" t="s">
        <v>75</v>
      </c>
      <c r="H382" t="s">
        <v>71</v>
      </c>
      <c r="I382">
        <v>1</v>
      </c>
      <c r="J382" t="s">
        <v>235</v>
      </c>
      <c r="K382" s="1"/>
      <c r="L382" s="1"/>
      <c r="M382">
        <v>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ユニフォーム南田大志ICONIC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81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ユニフォーム湯川良明ICONIC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81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ユニフォーム湯川良明ICONIC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1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ユニフォーム稲垣功ICONIC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2</v>
      </c>
      <c r="C387" t="s">
        <v>206</v>
      </c>
      <c r="D387" t="s">
        <v>83</v>
      </c>
      <c r="E387" t="s">
        <v>23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ユニフォーム稲垣功ICONIC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3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285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4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5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44</v>
      </c>
      <c r="N390">
        <v>0</v>
      </c>
      <c r="O390">
        <v>54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1</v>
      </c>
      <c r="C391" t="s">
        <v>206</v>
      </c>
      <c r="D391" t="s">
        <v>86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ユニフォーム馬門英治ICONIC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2</v>
      </c>
      <c r="C392" t="s">
        <v>206</v>
      </c>
      <c r="D392" t="s">
        <v>86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ユニフォーム馬門英治ICONIC</v>
      </c>
    </row>
    <row r="393" spans="1:20" x14ac:dyDescent="0.3">
      <c r="A393">
        <f>VLOOKUP(Attack[[#This Row],[No用]],SetNo[[No.用]:[vlookup 用]],2,FALSE)</f>
        <v>97</v>
      </c>
      <c r="B393">
        <f>IF(ROW()=2,1,IF(A392&lt;&gt;Attack[[#This Row],[No]],1,B392+1))</f>
        <v>3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1</v>
      </c>
      <c r="C394" t="s">
        <v>206</v>
      </c>
      <c r="D394" t="s">
        <v>88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ユニフォーム百沢雄大ICONIC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2</v>
      </c>
      <c r="C395" t="s">
        <v>206</v>
      </c>
      <c r="D395" t="s">
        <v>88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ユニフォーム百沢雄大ICONIC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3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50</v>
      </c>
      <c r="N396">
        <v>5</v>
      </c>
      <c r="O396">
        <v>60</v>
      </c>
      <c r="P396">
        <v>8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s="1" t="s">
        <v>705</v>
      </c>
      <c r="D397" t="s">
        <v>88</v>
      </c>
      <c r="E397" s="1" t="s">
        <v>90</v>
      </c>
      <c r="F397" t="s">
        <v>78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職業体験百沢雄大ICONIC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s="1" t="s">
        <v>705</v>
      </c>
      <c r="D398" t="s">
        <v>88</v>
      </c>
      <c r="E398" s="1" t="s">
        <v>90</v>
      </c>
      <c r="F398" t="s">
        <v>78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12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職業体験百沢雄大ICONIC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50</v>
      </c>
      <c r="N399">
        <v>5</v>
      </c>
      <c r="O399">
        <v>60</v>
      </c>
      <c r="P399">
        <v>8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108</v>
      </c>
      <c r="D400" t="s">
        <v>89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ユニフォーム照島游児ICONIC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108</v>
      </c>
      <c r="D401" t="s">
        <v>89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ユニフォーム照島游児ICONIC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4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149</v>
      </c>
      <c r="D404" t="s">
        <v>89</v>
      </c>
      <c r="E404" t="s">
        <v>77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制服照島游児ICONIC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149</v>
      </c>
      <c r="D405" t="s">
        <v>89</v>
      </c>
      <c r="E405" t="s">
        <v>77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制服照島游児ICONIC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101</v>
      </c>
      <c r="B407">
        <f>IF(ROW()=2,1,IF(A406&lt;&gt;Attack[[#This Row],[No]],1,B406+1))</f>
        <v>4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1</v>
      </c>
      <c r="C408" t="s">
        <v>108</v>
      </c>
      <c r="D408" t="s">
        <v>92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235</v>
      </c>
      <c r="K408" s="1" t="s">
        <v>168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ユニフォーム母畑和馬ICONIC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2</v>
      </c>
      <c r="C409" t="s">
        <v>108</v>
      </c>
      <c r="D409" t="s">
        <v>92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235</v>
      </c>
      <c r="K409" s="1" t="s">
        <v>169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ユニフォーム母畑和馬ICONIC</v>
      </c>
    </row>
    <row r="410" spans="1:20" x14ac:dyDescent="0.3">
      <c r="A410">
        <f>VLOOKUP(Attack[[#This Row],[No用]],SetNo[[No.用]:[vlookup 用]],2,FALSE)</f>
        <v>102</v>
      </c>
      <c r="B410">
        <f>IF(ROW()=2,1,IF(A409&lt;&gt;Attack[[#This Row],[No]],1,B409+1))</f>
        <v>3</v>
      </c>
      <c r="C410" t="s">
        <v>108</v>
      </c>
      <c r="D410" t="s">
        <v>92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ユニフォーム母畑和馬ICONIC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1</v>
      </c>
      <c r="C411" t="s">
        <v>108</v>
      </c>
      <c r="D411" t="s">
        <v>93</v>
      </c>
      <c r="E411" t="s">
        <v>73</v>
      </c>
      <c r="F411" t="s">
        <v>74</v>
      </c>
      <c r="G411" t="s">
        <v>91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ユニフォーム二岐丈晴ICONIC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2</v>
      </c>
      <c r="C412" t="s">
        <v>108</v>
      </c>
      <c r="D412" t="s">
        <v>93</v>
      </c>
      <c r="E412" t="s">
        <v>73</v>
      </c>
      <c r="F412" t="s">
        <v>74</v>
      </c>
      <c r="G412" t="s">
        <v>91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ユニフォーム二岐丈晴ICONIC</v>
      </c>
    </row>
    <row r="413" spans="1:20" x14ac:dyDescent="0.3">
      <c r="A413">
        <f>VLOOKUP(Attack[[#This Row],[No用]],SetNo[[No.用]:[vlookup 用]],2,FALSE)</f>
        <v>104</v>
      </c>
      <c r="B413">
        <f>IF(ROW()=2,1,IF(A412&lt;&gt;Attack[[#This Row],[No]],1,B412+1))</f>
        <v>1</v>
      </c>
      <c r="C413" t="s">
        <v>149</v>
      </c>
      <c r="D413" t="s">
        <v>93</v>
      </c>
      <c r="E413" t="s">
        <v>90</v>
      </c>
      <c r="F413" t="s">
        <v>74</v>
      </c>
      <c r="G413" t="s">
        <v>91</v>
      </c>
      <c r="H413" t="s">
        <v>71</v>
      </c>
      <c r="I413">
        <v>1</v>
      </c>
      <c r="J413" t="s">
        <v>235</v>
      </c>
      <c r="K413" s="1" t="s">
        <v>168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制服二岐丈晴ICONIC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2</v>
      </c>
      <c r="C414" t="s">
        <v>149</v>
      </c>
      <c r="D414" t="s">
        <v>93</v>
      </c>
      <c r="E414" t="s">
        <v>90</v>
      </c>
      <c r="F414" t="s">
        <v>74</v>
      </c>
      <c r="G414" t="s">
        <v>91</v>
      </c>
      <c r="H414" t="s">
        <v>71</v>
      </c>
      <c r="I414">
        <v>1</v>
      </c>
      <c r="J414" t="s">
        <v>235</v>
      </c>
      <c r="K414" s="1" t="s">
        <v>169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制服二岐丈晴ICONIC</v>
      </c>
    </row>
    <row r="415" spans="1:20" x14ac:dyDescent="0.3">
      <c r="A415">
        <f>VLOOKUP(Attack[[#This Row],[No用]],SetNo[[No.用]:[vlookup 用]],2,FALSE)</f>
        <v>105</v>
      </c>
      <c r="B415">
        <f>IF(ROW()=2,1,IF(A414&lt;&gt;Attack[[#This Row],[No]],1,B414+1))</f>
        <v>1</v>
      </c>
      <c r="C415" t="s">
        <v>108</v>
      </c>
      <c r="D415" t="s">
        <v>99</v>
      </c>
      <c r="E415" t="s">
        <v>73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ユニフォーム沼尻凛太郎ICONIC</v>
      </c>
    </row>
    <row r="416" spans="1:20" x14ac:dyDescent="0.3">
      <c r="A416">
        <f>VLOOKUP(Attack[[#This Row],[No用]],SetNo[[No.用]:[vlookup 用]],2,FALSE)</f>
        <v>105</v>
      </c>
      <c r="B416">
        <f>IF(ROW()=2,1,IF(A415&lt;&gt;Attack[[#This Row],[No]],1,B415+1))</f>
        <v>2</v>
      </c>
      <c r="C416" t="s">
        <v>108</v>
      </c>
      <c r="D416" t="s">
        <v>99</v>
      </c>
      <c r="E416" t="s">
        <v>73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ユニフォーム沼尻凛太郎ICONIC</v>
      </c>
    </row>
    <row r="417" spans="1:20" x14ac:dyDescent="0.3">
      <c r="A417">
        <f>VLOOKUP(Attack[[#This Row],[No用]],SetNo[[No.用]:[vlookup 用]],2,FALSE)</f>
        <v>105</v>
      </c>
      <c r="B417">
        <f>IF(ROW()=2,1,IF(A416&lt;&gt;Attack[[#This Row],[No]],1,B416+1))</f>
        <v>3</v>
      </c>
      <c r="C417" t="s">
        <v>108</v>
      </c>
      <c r="D417" t="s">
        <v>99</v>
      </c>
      <c r="E417" t="s">
        <v>73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ユニフォーム沼尻凛太郎ICONIC</v>
      </c>
    </row>
    <row r="418" spans="1:20" x14ac:dyDescent="0.3">
      <c r="A418">
        <f>VLOOKUP(Attack[[#This Row],[No用]],SetNo[[No.用]:[vlookup 用]],2,FALSE)</f>
        <v>105</v>
      </c>
      <c r="B418">
        <f>IF(ROW()=2,1,IF(A417&lt;&gt;Attack[[#This Row],[No]],1,B417+1))</f>
        <v>4</v>
      </c>
      <c r="C418" t="s">
        <v>108</v>
      </c>
      <c r="D418" t="s">
        <v>99</v>
      </c>
      <c r="E418" t="s">
        <v>73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29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ユニフォーム沼尻凛太郎ICONIC</v>
      </c>
    </row>
    <row r="419" spans="1:20" x14ac:dyDescent="0.3">
      <c r="A419">
        <f>VLOOKUP(Attack[[#This Row],[No用]],SetNo[[No.用]:[vlookup 用]],2,FALSE)</f>
        <v>105</v>
      </c>
      <c r="B419">
        <f>IF(ROW()=2,1,IF(A418&lt;&gt;Attack[[#This Row],[No]],1,B418+1))</f>
        <v>5</v>
      </c>
      <c r="C419" t="s">
        <v>108</v>
      </c>
      <c r="D419" t="s">
        <v>99</v>
      </c>
      <c r="E419" t="s">
        <v>73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ユニフォーム沼尻凛太郎ICONIC</v>
      </c>
    </row>
    <row r="420" spans="1:20" x14ac:dyDescent="0.3">
      <c r="A420">
        <f>VLOOKUP(Attack[[#This Row],[No用]],SetNo[[No.用]:[vlookup 用]],2,FALSE)</f>
        <v>106</v>
      </c>
      <c r="B420">
        <f>IF(ROW()=2,1,IF(A419&lt;&gt;Attack[[#This Row],[No]],1,B419+1))</f>
        <v>1</v>
      </c>
      <c r="C420" t="s">
        <v>108</v>
      </c>
      <c r="D420" t="s">
        <v>94</v>
      </c>
      <c r="E420" t="s">
        <v>90</v>
      </c>
      <c r="F420" t="s">
        <v>82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ユニフォーム飯坂信義ICONIC</v>
      </c>
    </row>
    <row r="421" spans="1:20" x14ac:dyDescent="0.3">
      <c r="A421">
        <f>VLOOKUP(Attack[[#This Row],[No用]],SetNo[[No.用]:[vlookup 用]],2,FALSE)</f>
        <v>106</v>
      </c>
      <c r="B421">
        <f>IF(ROW()=2,1,IF(A420&lt;&gt;Attack[[#This Row],[No]],1,B420+1))</f>
        <v>2</v>
      </c>
      <c r="C421" t="s">
        <v>108</v>
      </c>
      <c r="D421" t="s">
        <v>94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ユニフォーム飯坂信義ICONIC</v>
      </c>
    </row>
    <row r="422" spans="1:20" x14ac:dyDescent="0.3">
      <c r="A422">
        <f>VLOOKUP(Attack[[#This Row],[No用]],SetNo[[No.用]:[vlookup 用]],2,FALSE)</f>
        <v>106</v>
      </c>
      <c r="B422">
        <f>IF(ROW()=2,1,IF(A421&lt;&gt;Attack[[#This Row],[No]],1,B421+1))</f>
        <v>3</v>
      </c>
      <c r="C422" t="s">
        <v>108</v>
      </c>
      <c r="D422" t="s">
        <v>94</v>
      </c>
      <c r="E422" t="s">
        <v>90</v>
      </c>
      <c r="F422" t="s">
        <v>82</v>
      </c>
      <c r="G422" t="s">
        <v>91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ユニフォーム飯坂信義ICONIC</v>
      </c>
    </row>
    <row r="423" spans="1:20" x14ac:dyDescent="0.3">
      <c r="A423">
        <f>VLOOKUP(Attack[[#This Row],[No用]],SetNo[[No.用]:[vlookup 用]],2,FALSE)</f>
        <v>107</v>
      </c>
      <c r="B423">
        <f>IF(ROW()=2,1,IF(A422&lt;&gt;Attack[[#This Row],[No]],1,B422+1))</f>
        <v>1</v>
      </c>
      <c r="C423" t="s">
        <v>108</v>
      </c>
      <c r="D423" t="s">
        <v>95</v>
      </c>
      <c r="E423" t="s">
        <v>90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34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ユニフォーム東山勝道ICONIC</v>
      </c>
    </row>
    <row r="424" spans="1:20" x14ac:dyDescent="0.3">
      <c r="A424">
        <f>VLOOKUP(Attack[[#This Row],[No用]],SetNo[[No.用]:[vlookup 用]],2,FALSE)</f>
        <v>107</v>
      </c>
      <c r="B424">
        <f>IF(ROW()=2,1,IF(A423&lt;&gt;Attack[[#This Row],[No]],1,B423+1))</f>
        <v>2</v>
      </c>
      <c r="C424" t="s">
        <v>108</v>
      </c>
      <c r="D424" t="s">
        <v>95</v>
      </c>
      <c r="E424" t="s">
        <v>90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34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ユニフォーム東山勝道ICONIC</v>
      </c>
    </row>
    <row r="425" spans="1:20" x14ac:dyDescent="0.3">
      <c r="A425">
        <f>VLOOKUP(Attack[[#This Row],[No用]],SetNo[[No.用]:[vlookup 用]],2,FALSE)</f>
        <v>107</v>
      </c>
      <c r="B425">
        <f>IF(ROW()=2,1,IF(A424&lt;&gt;Attack[[#This Row],[No]],1,B424+1))</f>
        <v>3</v>
      </c>
      <c r="C425" t="s">
        <v>108</v>
      </c>
      <c r="D425" t="s">
        <v>95</v>
      </c>
      <c r="E425" t="s">
        <v>90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271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ユニフォーム東山勝道ICONIC</v>
      </c>
    </row>
    <row r="426" spans="1:20" x14ac:dyDescent="0.3">
      <c r="A426">
        <f>VLOOKUP(Attack[[#This Row],[No用]],SetNo[[No.用]:[vlookup 用]],2,FALSE)</f>
        <v>107</v>
      </c>
      <c r="B426">
        <f>IF(ROW()=2,1,IF(A425&lt;&gt;Attack[[#This Row],[No]],1,B425+1))</f>
        <v>4</v>
      </c>
      <c r="C426" t="s">
        <v>108</v>
      </c>
      <c r="D426" t="s">
        <v>95</v>
      </c>
      <c r="E426" t="s">
        <v>90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14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ユニフォーム東山勝道ICONIC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5</v>
      </c>
      <c r="C427" t="s">
        <v>108</v>
      </c>
      <c r="D427" t="s">
        <v>95</v>
      </c>
      <c r="E427" t="s">
        <v>90</v>
      </c>
      <c r="F427" t="s">
        <v>78</v>
      </c>
      <c r="G427" t="s">
        <v>91</v>
      </c>
      <c r="H427" t="s">
        <v>71</v>
      </c>
      <c r="I427">
        <v>1</v>
      </c>
      <c r="J427" t="s">
        <v>235</v>
      </c>
      <c r="K427" s="1" t="s">
        <v>171</v>
      </c>
      <c r="L427" s="1" t="s">
        <v>225</v>
      </c>
      <c r="M427">
        <v>38</v>
      </c>
      <c r="N427">
        <v>0</v>
      </c>
      <c r="O427">
        <v>48</v>
      </c>
      <c r="P427">
        <v>0</v>
      </c>
      <c r="T427" t="str">
        <f>Attack[[#This Row],[服装]]&amp;Attack[[#This Row],[名前]]&amp;Attack[[#This Row],[レアリティ]]</f>
        <v>ユニフォーム東山勝道ICONIC</v>
      </c>
    </row>
    <row r="428" spans="1:20" x14ac:dyDescent="0.3">
      <c r="A428">
        <f>VLOOKUP(Attack[[#This Row],[No用]],SetNo[[No.用]:[vlookup 用]],2,FALSE)</f>
        <v>108</v>
      </c>
      <c r="B428">
        <f>IF(ROW()=2,1,IF(A427&lt;&gt;Attack[[#This Row],[No]],1,B427+1))</f>
        <v>1</v>
      </c>
      <c r="C428" t="s">
        <v>108</v>
      </c>
      <c r="D428" t="s">
        <v>96</v>
      </c>
      <c r="E428" t="s">
        <v>90</v>
      </c>
      <c r="F428" t="s">
        <v>80</v>
      </c>
      <c r="G428" t="s">
        <v>91</v>
      </c>
      <c r="H428" t="s">
        <v>71</v>
      </c>
      <c r="I428">
        <v>1</v>
      </c>
      <c r="J428" t="s">
        <v>235</v>
      </c>
      <c r="M428">
        <v>0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ユニフォーム土湯新ICONIC</v>
      </c>
    </row>
    <row r="429" spans="1:20" x14ac:dyDescent="0.3">
      <c r="A429">
        <f>VLOOKUP(Attack[[#This Row],[No用]],SetNo[[No.用]:[vlookup 用]],2,FALSE)</f>
        <v>109</v>
      </c>
      <c r="B429">
        <f>IF(ROW()=2,1,IF(A428&lt;&gt;Attack[[#This Row],[No]],1,B428+1))</f>
        <v>1</v>
      </c>
      <c r="C429" t="s">
        <v>206</v>
      </c>
      <c r="D429" t="s">
        <v>571</v>
      </c>
      <c r="E429" t="s">
        <v>28</v>
      </c>
      <c r="F429" t="s">
        <v>25</v>
      </c>
      <c r="G429" t="s">
        <v>156</v>
      </c>
      <c r="H429" t="s">
        <v>71</v>
      </c>
      <c r="I429">
        <v>1</v>
      </c>
      <c r="J429" t="s">
        <v>235</v>
      </c>
      <c r="K429" s="1" t="s">
        <v>168</v>
      </c>
      <c r="L429" s="1" t="s">
        <v>173</v>
      </c>
      <c r="M429">
        <v>36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ユニフォーム中島猛ICONIC</v>
      </c>
    </row>
    <row r="430" spans="1:20" x14ac:dyDescent="0.3">
      <c r="A430">
        <f>VLOOKUP(Attack[[#This Row],[No用]],SetNo[[No.用]:[vlookup 用]],2,FALSE)</f>
        <v>109</v>
      </c>
      <c r="B430">
        <f>IF(ROW()=2,1,IF(A429&lt;&gt;Attack[[#This Row],[No]],1,B429+1))</f>
        <v>2</v>
      </c>
      <c r="C430" t="s">
        <v>206</v>
      </c>
      <c r="D430" t="s">
        <v>571</v>
      </c>
      <c r="E430" t="s">
        <v>28</v>
      </c>
      <c r="F430" t="s">
        <v>25</v>
      </c>
      <c r="G430" t="s">
        <v>156</v>
      </c>
      <c r="H430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ユニフォーム中島猛ICONIC</v>
      </c>
    </row>
    <row r="431" spans="1:20" x14ac:dyDescent="0.3">
      <c r="A431">
        <f>VLOOKUP(Attack[[#This Row],[No用]],SetNo[[No.用]:[vlookup 用]],2,FALSE)</f>
        <v>109</v>
      </c>
      <c r="B431">
        <f>IF(ROW()=2,1,IF(A430&lt;&gt;Attack[[#This Row],[No]],1,B430+1))</f>
        <v>3</v>
      </c>
      <c r="C431" t="s">
        <v>206</v>
      </c>
      <c r="D431" t="s">
        <v>571</v>
      </c>
      <c r="E431" t="s">
        <v>28</v>
      </c>
      <c r="F431" t="s">
        <v>25</v>
      </c>
      <c r="G431" t="s">
        <v>156</v>
      </c>
      <c r="H431" t="s">
        <v>71</v>
      </c>
      <c r="I431">
        <v>1</v>
      </c>
      <c r="J431" t="s">
        <v>235</v>
      </c>
      <c r="K431" s="1" t="s">
        <v>170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ユニフォーム中島猛ICONIC</v>
      </c>
    </row>
    <row r="432" spans="1:20" x14ac:dyDescent="0.3">
      <c r="A432">
        <f>VLOOKUP(Attack[[#This Row],[No用]],SetNo[[No.用]:[vlookup 用]],2,FALSE)</f>
        <v>109</v>
      </c>
      <c r="B432">
        <f>IF(ROW()=2,1,IF(A431&lt;&gt;Attack[[#This Row],[No]],1,B431+1))</f>
        <v>4</v>
      </c>
      <c r="C432" t="s">
        <v>206</v>
      </c>
      <c r="D432" t="s">
        <v>571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ユニフォーム中島猛ICONIC</v>
      </c>
    </row>
    <row r="433" spans="1:20" x14ac:dyDescent="0.3">
      <c r="A433">
        <f>VLOOKUP(Attack[[#This Row],[No用]],SetNo[[No.用]:[vlookup 用]],2,FALSE)</f>
        <v>110</v>
      </c>
      <c r="B433">
        <f>IF(ROW()=2,1,IF(A432&lt;&gt;Attack[[#This Row],[No]],1,B432+1))</f>
        <v>1</v>
      </c>
      <c r="C433" t="s">
        <v>206</v>
      </c>
      <c r="D433" t="s">
        <v>574</v>
      </c>
      <c r="E433" t="s">
        <v>24</v>
      </c>
      <c r="F433" t="s">
        <v>25</v>
      </c>
      <c r="G433" t="s">
        <v>156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ユニフォーム白石優希ICONIC</v>
      </c>
    </row>
    <row r="434" spans="1:20" x14ac:dyDescent="0.3">
      <c r="A434">
        <f>VLOOKUP(Attack[[#This Row],[No用]],SetNo[[No.用]:[vlookup 用]],2,FALSE)</f>
        <v>110</v>
      </c>
      <c r="B434">
        <f>IF(ROW()=2,1,IF(A433&lt;&gt;Attack[[#This Row],[No]],1,B433+1))</f>
        <v>2</v>
      </c>
      <c r="C434" t="s">
        <v>206</v>
      </c>
      <c r="D434" t="s">
        <v>574</v>
      </c>
      <c r="E434" t="s">
        <v>24</v>
      </c>
      <c r="F434" t="s">
        <v>25</v>
      </c>
      <c r="G434" t="s">
        <v>156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ユニフォーム白石優希ICONIC</v>
      </c>
    </row>
    <row r="435" spans="1:20" x14ac:dyDescent="0.3">
      <c r="A435">
        <f>VLOOKUP(Attack[[#This Row],[No用]],SetNo[[No.用]:[vlookup 用]],2,FALSE)</f>
        <v>110</v>
      </c>
      <c r="B435">
        <f>IF(ROW()=2,1,IF(A434&lt;&gt;Attack[[#This Row],[No]],1,B434+1))</f>
        <v>3</v>
      </c>
      <c r="C435" t="s">
        <v>206</v>
      </c>
      <c r="D435" t="s">
        <v>574</v>
      </c>
      <c r="E435" t="s">
        <v>24</v>
      </c>
      <c r="F435" t="s">
        <v>25</v>
      </c>
      <c r="G435" t="s">
        <v>156</v>
      </c>
      <c r="H435" t="s">
        <v>71</v>
      </c>
      <c r="I435">
        <v>1</v>
      </c>
      <c r="J435" t="s">
        <v>235</v>
      </c>
      <c r="K435" s="1" t="s">
        <v>171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ユニフォーム白石優希ICONIC</v>
      </c>
    </row>
    <row r="436" spans="1:20" x14ac:dyDescent="0.3">
      <c r="A436">
        <f>VLOOKUP(Attack[[#This Row],[No用]],SetNo[[No.用]:[vlookup 用]],2,FALSE)</f>
        <v>110</v>
      </c>
      <c r="B436">
        <f>IF(ROW()=2,1,IF(A435&lt;&gt;Attack[[#This Row],[No]],1,B435+1))</f>
        <v>4</v>
      </c>
      <c r="C436" t="s">
        <v>206</v>
      </c>
      <c r="D436" t="s">
        <v>574</v>
      </c>
      <c r="E436" t="s">
        <v>24</v>
      </c>
      <c r="F436" t="s">
        <v>25</v>
      </c>
      <c r="G436" t="s">
        <v>156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12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ユニフォーム白石優希ICONIC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5</v>
      </c>
      <c r="C437" t="s">
        <v>206</v>
      </c>
      <c r="D437" t="s">
        <v>574</v>
      </c>
      <c r="E437" t="s">
        <v>24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183</v>
      </c>
      <c r="L437" s="1" t="s">
        <v>225</v>
      </c>
      <c r="M437">
        <v>42</v>
      </c>
      <c r="N437">
        <v>0</v>
      </c>
      <c r="O437">
        <v>52</v>
      </c>
      <c r="P437">
        <v>0</v>
      </c>
      <c r="T437" t="str">
        <f>Attack[[#This Row],[服装]]&amp;Attack[[#This Row],[名前]]&amp;Attack[[#This Row],[レアリティ]]</f>
        <v>ユニフォーム白石優希ICONIC</v>
      </c>
    </row>
    <row r="438" spans="1:20" x14ac:dyDescent="0.3">
      <c r="A438">
        <f>VLOOKUP(Attack[[#This Row],[No用]],SetNo[[No.用]:[vlookup 用]],2,FALSE)</f>
        <v>111</v>
      </c>
      <c r="B438">
        <f>IF(ROW()=2,1,IF(A437&lt;&gt;Attack[[#This Row],[No]],1,B437+1))</f>
        <v>1</v>
      </c>
      <c r="C438" t="s">
        <v>206</v>
      </c>
      <c r="D438" t="s">
        <v>577</v>
      </c>
      <c r="E438" t="s">
        <v>28</v>
      </c>
      <c r="F438" t="s">
        <v>31</v>
      </c>
      <c r="G438" t="s">
        <v>156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ユニフォーム花山一雅ICONIC</v>
      </c>
    </row>
    <row r="439" spans="1:20" x14ac:dyDescent="0.3">
      <c r="A439">
        <f>VLOOKUP(Attack[[#This Row],[No用]],SetNo[[No.用]:[vlookup 用]],2,FALSE)</f>
        <v>111</v>
      </c>
      <c r="B439">
        <f>IF(ROW()=2,1,IF(A438&lt;&gt;Attack[[#This Row],[No]],1,B438+1))</f>
        <v>2</v>
      </c>
      <c r="C439" t="s">
        <v>206</v>
      </c>
      <c r="D439" t="s">
        <v>577</v>
      </c>
      <c r="E439" t="s">
        <v>28</v>
      </c>
      <c r="F439" t="s">
        <v>31</v>
      </c>
      <c r="G439" t="s">
        <v>156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ユニフォーム花山一雅ICONIC</v>
      </c>
    </row>
    <row r="440" spans="1:20" x14ac:dyDescent="0.3">
      <c r="A440">
        <f>VLOOKUP(Attack[[#This Row],[No用]],SetNo[[No.用]:[vlookup 用]],2,FALSE)</f>
        <v>112</v>
      </c>
      <c r="B440">
        <f>IF(ROW()=2,1,IF(A439&lt;&gt;Attack[[#This Row],[No]],1,B439+1))</f>
        <v>1</v>
      </c>
      <c r="C440" t="s">
        <v>206</v>
      </c>
      <c r="D440" t="s">
        <v>580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ユニフォーム鳴子哲平ICONIC</v>
      </c>
    </row>
    <row r="441" spans="1:20" x14ac:dyDescent="0.3">
      <c r="A441">
        <f>VLOOKUP(Attack[[#This Row],[No用]],SetNo[[No.用]:[vlookup 用]],2,FALSE)</f>
        <v>112</v>
      </c>
      <c r="B441">
        <f>IF(ROW()=2,1,IF(A440&lt;&gt;Attack[[#This Row],[No]],1,B440+1))</f>
        <v>2</v>
      </c>
      <c r="C441" t="s">
        <v>206</v>
      </c>
      <c r="D441" t="s">
        <v>580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ユニフォーム鳴子哲平ICONIC</v>
      </c>
    </row>
    <row r="442" spans="1:20" x14ac:dyDescent="0.3">
      <c r="A442">
        <f>VLOOKUP(Attack[[#This Row],[No用]],SetNo[[No.用]:[vlookup 用]],2,FALSE)</f>
        <v>112</v>
      </c>
      <c r="B442">
        <f>IF(ROW()=2,1,IF(A441&lt;&gt;Attack[[#This Row],[No]],1,B441+1))</f>
        <v>3</v>
      </c>
      <c r="C442" t="s">
        <v>206</v>
      </c>
      <c r="D442" t="s">
        <v>580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ユニフォーム鳴子哲平ICONIC</v>
      </c>
    </row>
    <row r="443" spans="1:20" x14ac:dyDescent="0.3">
      <c r="A443">
        <f>VLOOKUP(Attack[[#This Row],[No用]],SetNo[[No.用]:[vlookup 用]],2,FALSE)</f>
        <v>113</v>
      </c>
      <c r="B443">
        <f>IF(ROW()=2,1,IF(A442&lt;&gt;Attack[[#This Row],[No]],1,B442+1))</f>
        <v>1</v>
      </c>
      <c r="C443" t="s">
        <v>206</v>
      </c>
      <c r="D443" t="s">
        <v>583</v>
      </c>
      <c r="E443" t="s">
        <v>28</v>
      </c>
      <c r="F443" t="s">
        <v>21</v>
      </c>
      <c r="G443" t="s">
        <v>156</v>
      </c>
      <c r="H443" t="s">
        <v>71</v>
      </c>
      <c r="I443">
        <v>1</v>
      </c>
      <c r="J443" t="s">
        <v>235</v>
      </c>
      <c r="M443">
        <v>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ユニフォーム秋保和光ICONIC</v>
      </c>
    </row>
    <row r="444" spans="1:20" x14ac:dyDescent="0.3">
      <c r="A444">
        <f>VLOOKUP(Attack[[#This Row],[No用]],SetNo[[No.用]:[vlookup 用]],2,FALSE)</f>
        <v>114</v>
      </c>
      <c r="B444">
        <f>IF(ROW()=2,1,IF(A443&lt;&gt;Attack[[#This Row],[No]],1,B443+1))</f>
        <v>1</v>
      </c>
      <c r="C444" t="s">
        <v>206</v>
      </c>
      <c r="D444" t="s">
        <v>586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ユニフォーム松島剛ICONIC</v>
      </c>
    </row>
    <row r="445" spans="1:20" x14ac:dyDescent="0.3">
      <c r="A445">
        <f>VLOOKUP(Attack[[#This Row],[No用]],SetNo[[No.用]:[vlookup 用]],2,FALSE)</f>
        <v>114</v>
      </c>
      <c r="B445">
        <f>IF(ROW()=2,1,IF(A444&lt;&gt;Attack[[#This Row],[No]],1,B444+1))</f>
        <v>2</v>
      </c>
      <c r="C445" t="s">
        <v>206</v>
      </c>
      <c r="D445" t="s">
        <v>586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ユニフォーム松島剛ICONIC</v>
      </c>
    </row>
    <row r="446" spans="1:20" x14ac:dyDescent="0.3">
      <c r="A446">
        <f>VLOOKUP(Attack[[#This Row],[No用]],SetNo[[No.用]:[vlookup 用]],2,FALSE)</f>
        <v>114</v>
      </c>
      <c r="B446">
        <f>IF(ROW()=2,1,IF(A445&lt;&gt;Attack[[#This Row],[No]],1,B445+1))</f>
        <v>3</v>
      </c>
      <c r="C446" t="s">
        <v>206</v>
      </c>
      <c r="D446" t="s">
        <v>586</v>
      </c>
      <c r="E446" t="s">
        <v>28</v>
      </c>
      <c r="F446" t="s">
        <v>26</v>
      </c>
      <c r="G446" t="s">
        <v>156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23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ユニフォーム松島剛ICONIC</v>
      </c>
    </row>
    <row r="447" spans="1:20" x14ac:dyDescent="0.3">
      <c r="A447">
        <f>VLOOKUP(Attack[[#This Row],[No用]],SetNo[[No.用]:[vlookup 用]],2,FALSE)</f>
        <v>115</v>
      </c>
      <c r="B447">
        <f>IF(ROW()=2,1,IF(A446&lt;&gt;Attack[[#This Row],[No]],1,B446+1))</f>
        <v>1</v>
      </c>
      <c r="C447" t="s">
        <v>206</v>
      </c>
      <c r="D447" t="s">
        <v>589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ユニフォーム川渡瞬己ICONIC</v>
      </c>
    </row>
    <row r="448" spans="1:20" x14ac:dyDescent="0.3">
      <c r="A448">
        <f>VLOOKUP(Attack[[#This Row],[No用]],SetNo[[No.用]:[vlookup 用]],2,FALSE)</f>
        <v>115</v>
      </c>
      <c r="B448">
        <f>IF(ROW()=2,1,IF(A447&lt;&gt;Attack[[#This Row],[No]],1,B447+1))</f>
        <v>2</v>
      </c>
      <c r="C448" t="s">
        <v>206</v>
      </c>
      <c r="D448" t="s">
        <v>589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ユニフォーム川渡瞬己ICONIC</v>
      </c>
    </row>
    <row r="449" spans="1:20" x14ac:dyDescent="0.3">
      <c r="A449">
        <f>VLOOKUP(Attack[[#This Row],[No用]],SetNo[[No.用]:[vlookup 用]],2,FALSE)</f>
        <v>115</v>
      </c>
      <c r="B449">
        <f>IF(ROW()=2,1,IF(A448&lt;&gt;Attack[[#This Row],[No]],1,B448+1))</f>
        <v>3</v>
      </c>
      <c r="C449" t="s">
        <v>206</v>
      </c>
      <c r="D449" t="s">
        <v>589</v>
      </c>
      <c r="E449" t="s">
        <v>28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285</v>
      </c>
      <c r="L449" s="1" t="s">
        <v>173</v>
      </c>
      <c r="M449">
        <v>43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ユニフォーム川渡瞬己ICONIC</v>
      </c>
    </row>
    <row r="450" spans="1:20" x14ac:dyDescent="0.3">
      <c r="A450">
        <f>VLOOKUP(Attack[[#This Row],[No用]],SetNo[[No.用]:[vlookup 用]],2,FALSE)</f>
        <v>115</v>
      </c>
      <c r="B450">
        <f>IF(ROW()=2,1,IF(A449&lt;&gt;Attack[[#This Row],[No]],1,B449+1))</f>
        <v>4</v>
      </c>
      <c r="C450" t="s">
        <v>206</v>
      </c>
      <c r="D450" t="s">
        <v>589</v>
      </c>
      <c r="E450" t="s">
        <v>28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ユニフォーム川渡瞬己ICONIC</v>
      </c>
    </row>
    <row r="451" spans="1:20" x14ac:dyDescent="0.3">
      <c r="A451">
        <f>VLOOKUP(Attack[[#This Row],[No用]],SetNo[[No.用]:[vlookup 用]],2,FALSE)</f>
        <v>115</v>
      </c>
      <c r="B451">
        <f>IF(ROW()=2,1,IF(A450&lt;&gt;Attack[[#This Row],[No]],1,B450+1))</f>
        <v>5</v>
      </c>
      <c r="C451" t="s">
        <v>206</v>
      </c>
      <c r="D451" t="s">
        <v>589</v>
      </c>
      <c r="E451" t="s">
        <v>28</v>
      </c>
      <c r="F451" t="s">
        <v>25</v>
      </c>
      <c r="G451" t="s">
        <v>156</v>
      </c>
      <c r="H451" t="s">
        <v>71</v>
      </c>
      <c r="I451">
        <v>1</v>
      </c>
      <c r="J451" t="s">
        <v>235</v>
      </c>
      <c r="K451" s="1" t="s">
        <v>172</v>
      </c>
      <c r="L451" s="1" t="s">
        <v>225</v>
      </c>
      <c r="M451">
        <v>47</v>
      </c>
      <c r="N451">
        <v>0</v>
      </c>
      <c r="O451">
        <v>57</v>
      </c>
      <c r="P451">
        <v>0</v>
      </c>
      <c r="T451" t="str">
        <f>Attack[[#This Row],[服装]]&amp;Attack[[#This Row],[名前]]&amp;Attack[[#This Row],[レアリティ]]</f>
        <v>ユニフォーム川渡瞬己ICONIC</v>
      </c>
    </row>
    <row r="452" spans="1:20" x14ac:dyDescent="0.3">
      <c r="A452">
        <f>VLOOKUP(Attack[[#This Row],[No用]],SetNo[[No.用]:[vlookup 用]],2,FALSE)</f>
        <v>116</v>
      </c>
      <c r="B452">
        <f>IF(ROW()=2,1,IF(A451&lt;&gt;Attack[[#This Row],[No]],1,B451+1))</f>
        <v>1</v>
      </c>
      <c r="C452" t="s">
        <v>108</v>
      </c>
      <c r="D452" t="s">
        <v>109</v>
      </c>
      <c r="E452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ユニフォーム牛島若利ICONIC</v>
      </c>
    </row>
    <row r="453" spans="1:20" x14ac:dyDescent="0.3">
      <c r="A453">
        <f>VLOOKUP(Attack[[#This Row],[No用]],SetNo[[No.用]:[vlookup 用]],2,FALSE)</f>
        <v>116</v>
      </c>
      <c r="B453">
        <f>IF(ROW()=2,1,IF(A452&lt;&gt;Attack[[#This Row],[No]],1,B452+1))</f>
        <v>2</v>
      </c>
      <c r="C453" t="s">
        <v>108</v>
      </c>
      <c r="D453" t="s">
        <v>109</v>
      </c>
      <c r="E453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169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ユニフォーム牛島若利ICONIC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3</v>
      </c>
      <c r="C454" t="s">
        <v>108</v>
      </c>
      <c r="D454" t="s">
        <v>109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271</v>
      </c>
      <c r="L454" s="1" t="s">
        <v>173</v>
      </c>
      <c r="M454">
        <v>45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ユニフォーム牛島若利ICONIC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4</v>
      </c>
      <c r="C455" t="s">
        <v>108</v>
      </c>
      <c r="D455" t="s">
        <v>109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ユニフォーム牛島若利ICONIC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5</v>
      </c>
      <c r="C456" t="s">
        <v>108</v>
      </c>
      <c r="D456" t="s">
        <v>109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51</v>
      </c>
      <c r="N456">
        <v>0</v>
      </c>
      <c r="O456">
        <v>61</v>
      </c>
      <c r="P456">
        <v>0</v>
      </c>
      <c r="T456" t="str">
        <f>Attack[[#This Row],[服装]]&amp;Attack[[#This Row],[名前]]&amp;Attack[[#This Row],[レアリティ]]</f>
        <v>ユニフォーム牛島若利ICONIC</v>
      </c>
    </row>
    <row r="457" spans="1:20" x14ac:dyDescent="0.3">
      <c r="A457">
        <f>VLOOKUP(Attack[[#This Row],[No用]],SetNo[[No.用]:[vlookup 用]],2,FALSE)</f>
        <v>117</v>
      </c>
      <c r="B457">
        <f>IF(ROW()=2,1,IF(A456&lt;&gt;Attack[[#This Row],[No]],1,B456+1))</f>
        <v>1</v>
      </c>
      <c r="C457" t="s">
        <v>116</v>
      </c>
      <c r="D457" t="s">
        <v>109</v>
      </c>
      <c r="E457" t="s">
        <v>90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39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水着牛島若利ICONIC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2</v>
      </c>
      <c r="C458" t="s">
        <v>116</v>
      </c>
      <c r="D458" t="s">
        <v>109</v>
      </c>
      <c r="E458" t="s">
        <v>90</v>
      </c>
      <c r="F458" t="s">
        <v>78</v>
      </c>
      <c r="G458" t="s">
        <v>118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水着牛島若利ICONIC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3</v>
      </c>
      <c r="C459" t="s">
        <v>116</v>
      </c>
      <c r="D459" t="s">
        <v>109</v>
      </c>
      <c r="E459" t="s">
        <v>90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271</v>
      </c>
      <c r="L459" s="1" t="s">
        <v>173</v>
      </c>
      <c r="M459">
        <v>45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水着牛島若利ICONIC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4</v>
      </c>
      <c r="C460" t="s">
        <v>116</v>
      </c>
      <c r="D460" t="s">
        <v>109</v>
      </c>
      <c r="E460" t="s">
        <v>90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水着牛島若利ICONIC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1</v>
      </c>
      <c r="C461" s="1" t="s">
        <v>939</v>
      </c>
      <c r="D461" t="s">
        <v>109</v>
      </c>
      <c r="E461" s="1" t="s">
        <v>77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39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新年牛島若利ICONIC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2</v>
      </c>
      <c r="C462" s="1" t="s">
        <v>939</v>
      </c>
      <c r="D462" t="s">
        <v>109</v>
      </c>
      <c r="E462" s="1" t="s">
        <v>77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新年牛島若利ICONIC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3</v>
      </c>
      <c r="C463" s="1" t="s">
        <v>939</v>
      </c>
      <c r="D463" t="s">
        <v>109</v>
      </c>
      <c r="E463" s="1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271</v>
      </c>
      <c r="L463" s="1" t="s">
        <v>173</v>
      </c>
      <c r="M463">
        <v>45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新年牛島若利ICONIC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4</v>
      </c>
      <c r="C464" s="1" t="s">
        <v>939</v>
      </c>
      <c r="D464" t="s">
        <v>109</v>
      </c>
      <c r="E464" s="1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285</v>
      </c>
      <c r="L464" s="1" t="s">
        <v>178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新年牛島若利ICONIC</v>
      </c>
    </row>
    <row r="465" spans="1:20" x14ac:dyDescent="0.3">
      <c r="A465">
        <f>VLOOKUP(Attack[[#This Row],[No用]],SetNo[[No.用]:[vlookup 用]],2,FALSE)</f>
        <v>118</v>
      </c>
      <c r="B465">
        <f>IF(ROW()=2,1,IF(A464&lt;&gt;Attack[[#This Row],[No]],1,B464+1))</f>
        <v>5</v>
      </c>
      <c r="C465" s="1" t="s">
        <v>939</v>
      </c>
      <c r="D465" t="s">
        <v>109</v>
      </c>
      <c r="E465" s="1" t="s">
        <v>77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172</v>
      </c>
      <c r="L465" s="1" t="s">
        <v>178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新年牛島若利ICONIC</v>
      </c>
    </row>
    <row r="466" spans="1:20" x14ac:dyDescent="0.3">
      <c r="A466">
        <f>VLOOKUP(Attack[[#This Row],[No用]],SetNo[[No.用]:[vlookup 用]],2,FALSE)</f>
        <v>118</v>
      </c>
      <c r="B466">
        <f>IF(ROW()=2,1,IF(A465&lt;&gt;Attack[[#This Row],[No]],1,B465+1))</f>
        <v>6</v>
      </c>
      <c r="C466" s="1" t="s">
        <v>939</v>
      </c>
      <c r="D466" t="s">
        <v>109</v>
      </c>
      <c r="E466" s="1" t="s">
        <v>77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183</v>
      </c>
      <c r="L466" s="1" t="s">
        <v>225</v>
      </c>
      <c r="M466">
        <v>51</v>
      </c>
      <c r="N466">
        <v>0</v>
      </c>
      <c r="O466">
        <v>61</v>
      </c>
      <c r="P466">
        <v>0</v>
      </c>
      <c r="T466" t="str">
        <f>Attack[[#This Row],[服装]]&amp;Attack[[#This Row],[名前]]&amp;Attack[[#This Row],[レアリティ]]</f>
        <v>新年牛島若利ICONIC</v>
      </c>
    </row>
    <row r="467" spans="1:20" x14ac:dyDescent="0.3">
      <c r="A467">
        <f>VLOOKUP(Attack[[#This Row],[No用]],SetNo[[No.用]:[vlookup 用]],2,FALSE)</f>
        <v>118</v>
      </c>
      <c r="B467">
        <f>IF(ROW()=2,1,IF(A466&lt;&gt;Attack[[#This Row],[No]],1,B466+1))</f>
        <v>7</v>
      </c>
      <c r="C467" s="1" t="s">
        <v>939</v>
      </c>
      <c r="D467" t="s">
        <v>109</v>
      </c>
      <c r="E467" s="1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271</v>
      </c>
      <c r="L467" s="1" t="s">
        <v>225</v>
      </c>
      <c r="M467">
        <v>51</v>
      </c>
      <c r="N467">
        <v>0</v>
      </c>
      <c r="O467">
        <v>61</v>
      </c>
      <c r="P467">
        <v>0</v>
      </c>
      <c r="T467" t="str">
        <f>Attack[[#This Row],[服装]]&amp;Attack[[#This Row],[名前]]&amp;Attack[[#This Row],[レアリティ]]</f>
        <v>新年牛島若利ICONIC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1</v>
      </c>
      <c r="C468" t="s">
        <v>108</v>
      </c>
      <c r="D468" t="s">
        <v>110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ユニフォーム天童覚ICONIC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2</v>
      </c>
      <c r="C469" t="s">
        <v>108</v>
      </c>
      <c r="D469" t="s">
        <v>110</v>
      </c>
      <c r="E469" t="s">
        <v>73</v>
      </c>
      <c r="F469" t="s">
        <v>82</v>
      </c>
      <c r="G469" t="s">
        <v>118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32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ユニフォーム天童覚ICONIC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1</v>
      </c>
      <c r="C470" t="s">
        <v>116</v>
      </c>
      <c r="D470" t="s">
        <v>110</v>
      </c>
      <c r="E470" t="s">
        <v>90</v>
      </c>
      <c r="F470" t="s">
        <v>82</v>
      </c>
      <c r="G470" t="s">
        <v>118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水着天童覚ICONIC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2</v>
      </c>
      <c r="C471" t="s">
        <v>116</v>
      </c>
      <c r="D471" t="s">
        <v>110</v>
      </c>
      <c r="E471" t="s">
        <v>90</v>
      </c>
      <c r="F471" t="s">
        <v>82</v>
      </c>
      <c r="G471" t="s">
        <v>118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32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水着天童覚ICONIC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3</v>
      </c>
      <c r="C472" t="s">
        <v>116</v>
      </c>
      <c r="D472" t="s">
        <v>110</v>
      </c>
      <c r="E472" t="s">
        <v>90</v>
      </c>
      <c r="F472" t="s">
        <v>82</v>
      </c>
      <c r="G472" t="s">
        <v>118</v>
      </c>
      <c r="H472" t="s">
        <v>71</v>
      </c>
      <c r="I472">
        <v>1</v>
      </c>
      <c r="J472" t="s">
        <v>235</v>
      </c>
      <c r="K472" s="1" t="s">
        <v>170</v>
      </c>
      <c r="L472" s="1" t="s">
        <v>178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水着天童覚ICONIC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4</v>
      </c>
      <c r="C473" t="s">
        <v>116</v>
      </c>
      <c r="D473" t="s">
        <v>110</v>
      </c>
      <c r="E473" t="s">
        <v>90</v>
      </c>
      <c r="F473" t="s">
        <v>82</v>
      </c>
      <c r="G473" t="s">
        <v>118</v>
      </c>
      <c r="H473" t="s">
        <v>71</v>
      </c>
      <c r="I473">
        <v>1</v>
      </c>
      <c r="J473" t="s">
        <v>235</v>
      </c>
      <c r="K473" s="1" t="s">
        <v>287</v>
      </c>
      <c r="L473" s="1" t="s">
        <v>178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水着天童覚ICONIC</v>
      </c>
    </row>
    <row r="474" spans="1:20" x14ac:dyDescent="0.3">
      <c r="A474">
        <f>VLOOKUP(Attack[[#This Row],[No用]],SetNo[[No.用]:[vlookup 用]],2,FALSE)</f>
        <v>120</v>
      </c>
      <c r="B474">
        <f>IF(ROW()=2,1,IF(A473&lt;&gt;Attack[[#This Row],[No]],1,B473+1))</f>
        <v>5</v>
      </c>
      <c r="C474" t="s">
        <v>116</v>
      </c>
      <c r="D474" t="s">
        <v>110</v>
      </c>
      <c r="E474" t="s">
        <v>90</v>
      </c>
      <c r="F474" t="s">
        <v>82</v>
      </c>
      <c r="G474" t="s">
        <v>118</v>
      </c>
      <c r="H474" t="s">
        <v>71</v>
      </c>
      <c r="I474">
        <v>1</v>
      </c>
      <c r="J474" t="s">
        <v>235</v>
      </c>
      <c r="K474" s="1" t="s">
        <v>183</v>
      </c>
      <c r="L474" s="1" t="s">
        <v>225</v>
      </c>
      <c r="M474">
        <v>48</v>
      </c>
      <c r="N474">
        <v>0</v>
      </c>
      <c r="O474">
        <v>58</v>
      </c>
      <c r="P474">
        <v>0</v>
      </c>
      <c r="T474" t="str">
        <f>Attack[[#This Row],[服装]]&amp;Attack[[#This Row],[名前]]&amp;Attack[[#This Row],[レアリティ]]</f>
        <v>水着天童覚ICONIC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1</v>
      </c>
      <c r="C475" s="1" t="s">
        <v>898</v>
      </c>
      <c r="D475" t="s">
        <v>110</v>
      </c>
      <c r="E475" s="1" t="s">
        <v>77</v>
      </c>
      <c r="F475" t="s">
        <v>82</v>
      </c>
      <c r="G475" t="s">
        <v>118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文化祭天童覚ICONIC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2</v>
      </c>
      <c r="C476" s="1" t="s">
        <v>898</v>
      </c>
      <c r="D476" t="s">
        <v>110</v>
      </c>
      <c r="E476" s="1" t="s">
        <v>77</v>
      </c>
      <c r="F476" t="s">
        <v>82</v>
      </c>
      <c r="G476" t="s">
        <v>118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文化祭天童覚ICONIC</v>
      </c>
    </row>
    <row r="477" spans="1:20" x14ac:dyDescent="0.3">
      <c r="A477">
        <f>VLOOKUP(Attack[[#This Row],[No用]],SetNo[[No.用]:[vlookup 用]],2,FALSE)</f>
        <v>122</v>
      </c>
      <c r="B477">
        <f>IF(ROW()=2,1,IF(A476&lt;&gt;Attack[[#This Row],[No]],1,B476+1))</f>
        <v>1</v>
      </c>
      <c r="C477" t="s">
        <v>108</v>
      </c>
      <c r="D477" t="s">
        <v>111</v>
      </c>
      <c r="E477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ユニフォーム五色工ICONIC</v>
      </c>
    </row>
    <row r="478" spans="1:20" x14ac:dyDescent="0.3">
      <c r="A478">
        <f>VLOOKUP(Attack[[#This Row],[No用]],SetNo[[No.用]:[vlookup 用]],2,FALSE)</f>
        <v>122</v>
      </c>
      <c r="B478">
        <f>IF(ROW()=2,1,IF(A477&lt;&gt;Attack[[#This Row],[No]],1,B477+1))</f>
        <v>2</v>
      </c>
      <c r="C478" t="s">
        <v>108</v>
      </c>
      <c r="D478" t="s">
        <v>111</v>
      </c>
      <c r="E478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ユニフォーム五色工ICONIC</v>
      </c>
    </row>
    <row r="479" spans="1:20" x14ac:dyDescent="0.3">
      <c r="A479">
        <f>VLOOKUP(Attack[[#This Row],[No用]],SetNo[[No.用]:[vlookup 用]],2,FALSE)</f>
        <v>122</v>
      </c>
      <c r="B479">
        <f>IF(ROW()=2,1,IF(A478&lt;&gt;Attack[[#This Row],[No]],1,B478+1))</f>
        <v>3</v>
      </c>
      <c r="C479" t="s">
        <v>108</v>
      </c>
      <c r="D479" t="s">
        <v>111</v>
      </c>
      <c r="E479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285</v>
      </c>
      <c r="L479" s="1" t="s">
        <v>173</v>
      </c>
      <c r="M479">
        <v>45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ユニフォーム五色工ICONIC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4</v>
      </c>
      <c r="C480" t="s">
        <v>108</v>
      </c>
      <c r="D480" t="s">
        <v>111</v>
      </c>
      <c r="E480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34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ユニフォーム五色工ICONIC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5</v>
      </c>
      <c r="C481" t="s">
        <v>108</v>
      </c>
      <c r="D481" t="s">
        <v>111</v>
      </c>
      <c r="E48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49</v>
      </c>
      <c r="N481">
        <v>0</v>
      </c>
      <c r="O481">
        <v>59</v>
      </c>
      <c r="P481">
        <v>0</v>
      </c>
      <c r="T481" t="str">
        <f>Attack[[#This Row],[服装]]&amp;Attack[[#This Row],[名前]]&amp;Attack[[#This Row],[レアリティ]]</f>
        <v>ユニフォーム五色工ICONIC</v>
      </c>
    </row>
    <row r="482" spans="1:20" x14ac:dyDescent="0.3">
      <c r="A482">
        <f>VLOOKUP(Attack[[#This Row],[No用]],SetNo[[No.用]:[vlookup 用]],2,FALSE)</f>
        <v>123</v>
      </c>
      <c r="B482">
        <f>IF(ROW()=2,1,IF(A481&lt;&gt;Attack[[#This Row],[No]],1,B481+1))</f>
        <v>1</v>
      </c>
      <c r="C482" s="1" t="s">
        <v>705</v>
      </c>
      <c r="D482" t="s">
        <v>111</v>
      </c>
      <c r="E482" s="1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168</v>
      </c>
      <c r="L482" s="1" t="s">
        <v>173</v>
      </c>
      <c r="M482">
        <v>37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職業体験五色工ICONIC</v>
      </c>
    </row>
    <row r="483" spans="1:20" x14ac:dyDescent="0.3">
      <c r="A483">
        <f>VLOOKUP(Attack[[#This Row],[No用]],SetNo[[No.用]:[vlookup 用]],2,FALSE)</f>
        <v>123</v>
      </c>
      <c r="B483">
        <f>IF(ROW()=2,1,IF(A482&lt;&gt;Attack[[#This Row],[No]],1,B482+1))</f>
        <v>2</v>
      </c>
      <c r="C483" s="1" t="s">
        <v>705</v>
      </c>
      <c r="D483" t="s">
        <v>111</v>
      </c>
      <c r="E483" s="1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169</v>
      </c>
      <c r="L483" s="1" t="s">
        <v>173</v>
      </c>
      <c r="M483">
        <v>37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職業体験五色工ICONIC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3</v>
      </c>
      <c r="C484" s="1" t="s">
        <v>705</v>
      </c>
      <c r="D484" t="s">
        <v>111</v>
      </c>
      <c r="E484" s="1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170</v>
      </c>
      <c r="L484" s="1" t="s">
        <v>178</v>
      </c>
      <c r="M484">
        <v>33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職業体験五色工ICONIC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4</v>
      </c>
      <c r="C485" s="1" t="s">
        <v>705</v>
      </c>
      <c r="D485" t="s">
        <v>111</v>
      </c>
      <c r="E485" s="1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271</v>
      </c>
      <c r="L485" s="1" t="s">
        <v>178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職業体験五色工ICONIC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5</v>
      </c>
      <c r="C486" s="1" t="s">
        <v>705</v>
      </c>
      <c r="D486" t="s">
        <v>111</v>
      </c>
      <c r="E486" s="1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285</v>
      </c>
      <c r="L486" s="1" t="s">
        <v>173</v>
      </c>
      <c r="M486">
        <v>45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職業体験五色工ICONIC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6</v>
      </c>
      <c r="C487" s="1" t="s">
        <v>705</v>
      </c>
      <c r="D487" t="s">
        <v>111</v>
      </c>
      <c r="E487" s="1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職業体験五色工ICONIC</v>
      </c>
    </row>
    <row r="488" spans="1:20" x14ac:dyDescent="0.3">
      <c r="A488">
        <f>VLOOKUP(Attack[[#This Row],[No用]],SetNo[[No.用]:[vlookup 用]],2,FALSE)</f>
        <v>123</v>
      </c>
      <c r="B488">
        <f>IF(ROW()=2,1,IF(A487&lt;&gt;Attack[[#This Row],[No]],1,B487+1))</f>
        <v>7</v>
      </c>
      <c r="C488" s="1" t="s">
        <v>705</v>
      </c>
      <c r="D488" t="s">
        <v>111</v>
      </c>
      <c r="E488" s="1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Attack[[#This Row],[服装]]&amp;Attack[[#This Row],[名前]]&amp;Attack[[#This Row],[レアリティ]]</f>
        <v>職業体験五色工ICONIC</v>
      </c>
    </row>
    <row r="489" spans="1:20" x14ac:dyDescent="0.3">
      <c r="A489">
        <f>VLOOKUP(Attack[[#This Row],[No用]],SetNo[[No.用]:[vlookup 用]],2,FALSE)</f>
        <v>123</v>
      </c>
      <c r="B489">
        <f>IF(ROW()=2,1,IF(A488&lt;&gt;Attack[[#This Row],[No]],1,B488+1))</f>
        <v>8</v>
      </c>
      <c r="C489" s="1" t="s">
        <v>705</v>
      </c>
      <c r="D489" t="s">
        <v>111</v>
      </c>
      <c r="E489" s="1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271</v>
      </c>
      <c r="L489" s="1" t="s">
        <v>225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職業体験五色工ICONIC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1</v>
      </c>
      <c r="C490" t="s">
        <v>108</v>
      </c>
      <c r="D490" t="s">
        <v>112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235</v>
      </c>
      <c r="K490" t="s">
        <v>9</v>
      </c>
      <c r="L490" t="s">
        <v>400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ユニフォーム白布賢二郎ICONIC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2</v>
      </c>
      <c r="C491" t="s">
        <v>108</v>
      </c>
      <c r="D491" t="s">
        <v>112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235</v>
      </c>
      <c r="K491" t="s">
        <v>398</v>
      </c>
      <c r="L491" t="s">
        <v>400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ユニフォーム白布賢二郎ICONIC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1</v>
      </c>
      <c r="C492" t="s">
        <v>393</v>
      </c>
      <c r="D492" t="s">
        <v>394</v>
      </c>
      <c r="E492" t="s">
        <v>24</v>
      </c>
      <c r="F492" t="s">
        <v>31</v>
      </c>
      <c r="G492" t="s">
        <v>157</v>
      </c>
      <c r="H492" t="s">
        <v>71</v>
      </c>
      <c r="I492">
        <v>1</v>
      </c>
      <c r="J492" t="s">
        <v>235</v>
      </c>
      <c r="K492" t="s">
        <v>9</v>
      </c>
      <c r="L492" t="s">
        <v>400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探偵白布賢二郎ICONIC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2</v>
      </c>
      <c r="C493" t="s">
        <v>393</v>
      </c>
      <c r="D493" t="s">
        <v>394</v>
      </c>
      <c r="E493" t="s">
        <v>24</v>
      </c>
      <c r="F493" t="s">
        <v>31</v>
      </c>
      <c r="G493" t="s">
        <v>157</v>
      </c>
      <c r="H493" t="s">
        <v>71</v>
      </c>
      <c r="I493">
        <v>1</v>
      </c>
      <c r="J493" t="s">
        <v>235</v>
      </c>
      <c r="K493" t="s">
        <v>398</v>
      </c>
      <c r="L493" t="s">
        <v>400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探偵白布賢二郎ICONIC</v>
      </c>
    </row>
    <row r="494" spans="1:20" x14ac:dyDescent="0.3">
      <c r="A494">
        <f>VLOOKUP(Attack[[#This Row],[No用]],SetNo[[No.用]:[vlookup 用]],2,FALSE)</f>
        <v>126</v>
      </c>
      <c r="B494">
        <f>IF(ROW()=2,1,IF(A493&lt;&gt;Attack[[#This Row],[No]],1,B493+1))</f>
        <v>1</v>
      </c>
      <c r="C494" t="s">
        <v>108</v>
      </c>
      <c r="D494" t="s">
        <v>113</v>
      </c>
      <c r="E494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34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ユニフォーム大平獅音ICONIC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2</v>
      </c>
      <c r="C495" t="s">
        <v>108</v>
      </c>
      <c r="D495" t="s">
        <v>113</v>
      </c>
      <c r="E495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34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ユニフォーム大平獅音ICONIC</v>
      </c>
    </row>
    <row r="496" spans="1:20" x14ac:dyDescent="0.3">
      <c r="A496">
        <f>VLOOKUP(Attack[[#This Row],[No用]],SetNo[[No.用]:[vlookup 用]],2,FALSE)</f>
        <v>126</v>
      </c>
      <c r="B496">
        <f>IF(ROW()=2,1,IF(A495&lt;&gt;Attack[[#This Row],[No]],1,B495+1))</f>
        <v>3</v>
      </c>
      <c r="C496" t="s">
        <v>108</v>
      </c>
      <c r="D496" t="s">
        <v>113</v>
      </c>
      <c r="E496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ユニフォーム大平獅音ICONIC</v>
      </c>
    </row>
    <row r="497" spans="1:20" x14ac:dyDescent="0.3">
      <c r="A497">
        <f>VLOOKUP(Attack[[#This Row],[No用]],SetNo[[No.用]:[vlookup 用]],2,FALSE)</f>
        <v>126</v>
      </c>
      <c r="B497">
        <f>IF(ROW()=2,1,IF(A496&lt;&gt;Attack[[#This Row],[No]],1,B496+1))</f>
        <v>4</v>
      </c>
      <c r="C497" t="s">
        <v>108</v>
      </c>
      <c r="D497" t="s">
        <v>113</v>
      </c>
      <c r="E497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49</v>
      </c>
      <c r="N497">
        <v>0</v>
      </c>
      <c r="O497">
        <v>59</v>
      </c>
      <c r="P497">
        <v>0</v>
      </c>
      <c r="T497" t="str">
        <f>Attack[[#This Row],[服装]]&amp;Attack[[#This Row],[名前]]&amp;Attack[[#This Row],[レアリティ]]</f>
        <v>ユニフォーム大平獅音ICONIC</v>
      </c>
    </row>
    <row r="498" spans="1:20" x14ac:dyDescent="0.3">
      <c r="A498">
        <f>VLOOKUP(Attack[[#This Row],[No用]],SetNo[[No.用]:[vlookup 用]],2,FALSE)</f>
        <v>127</v>
      </c>
      <c r="B498">
        <f>IF(ROW()=2,1,IF(A497&lt;&gt;Attack[[#This Row],[No]],1,B497+1))</f>
        <v>1</v>
      </c>
      <c r="C498" t="s">
        <v>108</v>
      </c>
      <c r="D498" t="s">
        <v>114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405</v>
      </c>
      <c r="K498" s="1" t="s">
        <v>168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ユニフォーム川西太一ICONIC</v>
      </c>
    </row>
    <row r="499" spans="1:20" x14ac:dyDescent="0.3">
      <c r="A499">
        <f>VLOOKUP(Attack[[#This Row],[No用]],SetNo[[No.用]:[vlookup 用]],2,FALSE)</f>
        <v>127</v>
      </c>
      <c r="B499">
        <f>IF(ROW()=2,1,IF(A498&lt;&gt;Attack[[#This Row],[No]],1,B498+1))</f>
        <v>2</v>
      </c>
      <c r="C499" t="s">
        <v>108</v>
      </c>
      <c r="D499" t="s">
        <v>114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405</v>
      </c>
      <c r="K499" s="1" t="s">
        <v>169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ユニフォーム川西太一ICONIC</v>
      </c>
    </row>
    <row r="500" spans="1:20" x14ac:dyDescent="0.3">
      <c r="A500">
        <f>VLOOKUP(Attack[[#This Row],[No用]],SetNo[[No.用]:[vlookup 用]],2,FALSE)</f>
        <v>128</v>
      </c>
      <c r="B500">
        <f>IF(ROW()=2,1,IF(A499&lt;&gt;Attack[[#This Row],[No]],1,B499+1))</f>
        <v>1</v>
      </c>
      <c r="C500" t="s">
        <v>108</v>
      </c>
      <c r="D500" s="1" t="s">
        <v>664</v>
      </c>
      <c r="E500" t="s">
        <v>73</v>
      </c>
      <c r="F500" t="s">
        <v>74</v>
      </c>
      <c r="G500" t="s">
        <v>118</v>
      </c>
      <c r="H500" t="s">
        <v>71</v>
      </c>
      <c r="I500">
        <v>1</v>
      </c>
      <c r="J500" t="s">
        <v>235</v>
      </c>
      <c r="K500" s="1" t="s">
        <v>168</v>
      </c>
      <c r="L500" s="1" t="s">
        <v>178</v>
      </c>
      <c r="M500">
        <v>28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ユニフォーム瀬見英太ICONIC</v>
      </c>
    </row>
    <row r="501" spans="1:20" x14ac:dyDescent="0.3">
      <c r="A501">
        <f>VLOOKUP(Attack[[#This Row],[No用]],SetNo[[No.用]:[vlookup 用]],2,FALSE)</f>
        <v>128</v>
      </c>
      <c r="B501">
        <f>IF(ROW()=2,1,IF(A500&lt;&gt;Attack[[#This Row],[No]],1,B500+1))</f>
        <v>2</v>
      </c>
      <c r="C501" t="s">
        <v>108</v>
      </c>
      <c r="D501" s="1" t="s">
        <v>664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235</v>
      </c>
      <c r="K501" s="1" t="s">
        <v>169</v>
      </c>
      <c r="L501" s="1" t="s">
        <v>178</v>
      </c>
      <c r="M501">
        <v>28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ユニフォーム瀬見英太ICONIC</v>
      </c>
    </row>
    <row r="502" spans="1:20" x14ac:dyDescent="0.3">
      <c r="A502">
        <f>VLOOKUP(Attack[[#This Row],[No用]],SetNo[[No.用]:[vlookup 用]],2,FALSE)</f>
        <v>129</v>
      </c>
      <c r="B502">
        <f>IF(ROW()=2,1,IF(A501&lt;&gt;Attack[[#This Row],[No]],1,B501+1))</f>
        <v>1</v>
      </c>
      <c r="C502" t="s">
        <v>108</v>
      </c>
      <c r="D502" t="s">
        <v>115</v>
      </c>
      <c r="E502" t="s">
        <v>73</v>
      </c>
      <c r="F502" t="s">
        <v>80</v>
      </c>
      <c r="G502" t="s">
        <v>118</v>
      </c>
      <c r="H502" t="s">
        <v>71</v>
      </c>
      <c r="I502">
        <v>1</v>
      </c>
      <c r="J502" t="s">
        <v>235</v>
      </c>
      <c r="M502">
        <v>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ユニフォーム山形隼人ICONIC</v>
      </c>
    </row>
    <row r="503" spans="1:20" x14ac:dyDescent="0.3">
      <c r="A503">
        <f>VLOOKUP(Attack[[#This Row],[No用]],SetNo[[No.用]:[vlookup 用]],2,FALSE)</f>
        <v>130</v>
      </c>
      <c r="B503">
        <f>IF(ROW()=2,1,IF(A502&lt;&gt;Attack[[#This Row],[No]],1,B502+1))</f>
        <v>1</v>
      </c>
      <c r="C503" t="s">
        <v>108</v>
      </c>
      <c r="D503" t="s">
        <v>186</v>
      </c>
      <c r="E503" t="s">
        <v>77</v>
      </c>
      <c r="F503" t="s">
        <v>74</v>
      </c>
      <c r="G503" t="s">
        <v>185</v>
      </c>
      <c r="H503" t="s">
        <v>71</v>
      </c>
      <c r="I503">
        <v>1</v>
      </c>
      <c r="J503" t="s">
        <v>235</v>
      </c>
      <c r="K503" s="1" t="s">
        <v>168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ユニフォーム宮侑ICONIC</v>
      </c>
    </row>
    <row r="504" spans="1:20" x14ac:dyDescent="0.3">
      <c r="A504">
        <f>VLOOKUP(Attack[[#This Row],[No用]],SetNo[[No.用]:[vlookup 用]],2,FALSE)</f>
        <v>130</v>
      </c>
      <c r="B504">
        <f>IF(ROW()=2,1,IF(A503&lt;&gt;Attack[[#This Row],[No]],1,B503+1))</f>
        <v>2</v>
      </c>
      <c r="C504" t="s">
        <v>108</v>
      </c>
      <c r="D504" t="s">
        <v>186</v>
      </c>
      <c r="E504" t="s">
        <v>77</v>
      </c>
      <c r="F504" t="s">
        <v>74</v>
      </c>
      <c r="G504" t="s">
        <v>185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ユニフォーム宮侑ICONIC</v>
      </c>
    </row>
    <row r="505" spans="1:20" x14ac:dyDescent="0.3">
      <c r="A505">
        <f>VLOOKUP(Attack[[#This Row],[No用]],SetNo[[No.用]:[vlookup 用]],2,FALSE)</f>
        <v>131</v>
      </c>
      <c r="B505">
        <f>IF(ROW()=2,1,IF(A504&lt;&gt;Attack[[#This Row],[No]],1,B504+1))</f>
        <v>1</v>
      </c>
      <c r="C505" s="1" t="s">
        <v>898</v>
      </c>
      <c r="D505" t="s">
        <v>186</v>
      </c>
      <c r="E505" s="1" t="s">
        <v>73</v>
      </c>
      <c r="F505" t="s">
        <v>74</v>
      </c>
      <c r="G505" t="s">
        <v>185</v>
      </c>
      <c r="H505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文化祭宮侑ICONIC</v>
      </c>
    </row>
    <row r="506" spans="1:20" x14ac:dyDescent="0.3">
      <c r="A506">
        <f>VLOOKUP(Attack[[#This Row],[No用]],SetNo[[No.用]:[vlookup 用]],2,FALSE)</f>
        <v>131</v>
      </c>
      <c r="B506">
        <f>IF(ROW()=2,1,IF(A505&lt;&gt;Attack[[#This Row],[No]],1,B505+1))</f>
        <v>2</v>
      </c>
      <c r="C506" s="1" t="s">
        <v>898</v>
      </c>
      <c r="D506" t="s">
        <v>186</v>
      </c>
      <c r="E506" s="1" t="s">
        <v>73</v>
      </c>
      <c r="F506" t="s">
        <v>74</v>
      </c>
      <c r="G506" t="s">
        <v>185</v>
      </c>
      <c r="H506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文化祭宮侑ICONIC</v>
      </c>
    </row>
    <row r="507" spans="1:20" x14ac:dyDescent="0.3">
      <c r="A507">
        <f>VLOOKUP(Attack[[#This Row],[No用]],SetNo[[No.用]:[vlookup 用]],2,FALSE)</f>
        <v>132</v>
      </c>
      <c r="B507">
        <f>IF(ROW()=2,1,IF(A506&lt;&gt;Attack[[#This Row],[No]],1,B506+1))</f>
        <v>1</v>
      </c>
      <c r="C507" t="s">
        <v>108</v>
      </c>
      <c r="D507" t="s">
        <v>187</v>
      </c>
      <c r="E507" t="s">
        <v>90</v>
      </c>
      <c r="F507" t="s">
        <v>78</v>
      </c>
      <c r="G507" t="s">
        <v>185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ユニフォーム宮治ICONIC</v>
      </c>
    </row>
    <row r="508" spans="1:20" x14ac:dyDescent="0.3">
      <c r="A508">
        <f>VLOOKUP(Attack[[#This Row],[No用]],SetNo[[No.用]:[vlookup 用]],2,FALSE)</f>
        <v>132</v>
      </c>
      <c r="B508">
        <f>IF(ROW()=2,1,IF(A507&lt;&gt;Attack[[#This Row],[No]],1,B507+1))</f>
        <v>2</v>
      </c>
      <c r="C508" t="s">
        <v>108</v>
      </c>
      <c r="D508" t="s">
        <v>187</v>
      </c>
      <c r="E508" t="s">
        <v>90</v>
      </c>
      <c r="F508" t="s">
        <v>78</v>
      </c>
      <c r="G508" t="s">
        <v>185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ユニフォーム宮治ICONIC</v>
      </c>
    </row>
    <row r="509" spans="1:20" x14ac:dyDescent="0.3">
      <c r="A509">
        <f>VLOOKUP(Attack[[#This Row],[No用]],SetNo[[No.用]:[vlookup 用]],2,FALSE)</f>
        <v>132</v>
      </c>
      <c r="B509">
        <f>IF(ROW()=2,1,IF(A508&lt;&gt;Attack[[#This Row],[No]],1,B508+1))</f>
        <v>3</v>
      </c>
      <c r="C509" t="s">
        <v>108</v>
      </c>
      <c r="D509" t="s">
        <v>187</v>
      </c>
      <c r="E509" t="s">
        <v>90</v>
      </c>
      <c r="F509" t="s">
        <v>78</v>
      </c>
      <c r="G509" t="s">
        <v>185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ユニフォーム宮治ICONIC</v>
      </c>
    </row>
    <row r="510" spans="1:20" x14ac:dyDescent="0.3">
      <c r="A510">
        <f>VLOOKUP(Attack[[#This Row],[No用]],SetNo[[No.用]:[vlookup 用]],2,FALSE)</f>
        <v>132</v>
      </c>
      <c r="B510">
        <f>IF(ROW()=2,1,IF(A509&lt;&gt;Attack[[#This Row],[No]],1,B509+1))</f>
        <v>4</v>
      </c>
      <c r="C510" t="s">
        <v>108</v>
      </c>
      <c r="D510" t="s">
        <v>187</v>
      </c>
      <c r="E510" t="s">
        <v>90</v>
      </c>
      <c r="F510" t="s">
        <v>78</v>
      </c>
      <c r="G510" t="s">
        <v>185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32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ユニフォーム宮治ICONIC</v>
      </c>
    </row>
    <row r="511" spans="1:20" x14ac:dyDescent="0.3">
      <c r="A511">
        <f>VLOOKUP(Attack[[#This Row],[No用]],SetNo[[No.用]:[vlookup 用]],2,FALSE)</f>
        <v>132</v>
      </c>
      <c r="B511">
        <f>IF(ROW()=2,1,IF(A510&lt;&gt;Attack[[#This Row],[No]],1,B510+1))</f>
        <v>5</v>
      </c>
      <c r="C511" t="s">
        <v>108</v>
      </c>
      <c r="D511" t="s">
        <v>187</v>
      </c>
      <c r="E511" t="s">
        <v>90</v>
      </c>
      <c r="F511" t="s">
        <v>78</v>
      </c>
      <c r="G511" t="s">
        <v>185</v>
      </c>
      <c r="H511" t="s">
        <v>71</v>
      </c>
      <c r="I511">
        <v>1</v>
      </c>
      <c r="J511" t="s">
        <v>235</v>
      </c>
      <c r="K511" s="1" t="s">
        <v>168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Attack[[#This Row],[服装]]&amp;Attack[[#This Row],[名前]]&amp;Attack[[#This Row],[レアリティ]]</f>
        <v>ユニフォーム宮治ICONIC</v>
      </c>
    </row>
    <row r="512" spans="1:20" x14ac:dyDescent="0.3">
      <c r="A512">
        <f>VLOOKUP(Attack[[#This Row],[No用]],SetNo[[No.用]:[vlookup 用]],2,FALSE)</f>
        <v>132</v>
      </c>
      <c r="B512">
        <f>IF(ROW()=2,1,IF(A511&lt;&gt;Attack[[#This Row],[No]],1,B511+1))</f>
        <v>6</v>
      </c>
      <c r="C512" t="s">
        <v>108</v>
      </c>
      <c r="D512" t="s">
        <v>187</v>
      </c>
      <c r="E512" t="s">
        <v>90</v>
      </c>
      <c r="F512" t="s">
        <v>78</v>
      </c>
      <c r="G512" t="s">
        <v>185</v>
      </c>
      <c r="H512" t="s">
        <v>71</v>
      </c>
      <c r="I512">
        <v>1</v>
      </c>
      <c r="J512" t="s">
        <v>235</v>
      </c>
      <c r="K512" s="1" t="s">
        <v>169</v>
      </c>
      <c r="L512" s="1" t="s">
        <v>225</v>
      </c>
      <c r="M512">
        <v>52</v>
      </c>
      <c r="N512">
        <v>0</v>
      </c>
      <c r="O512">
        <v>62</v>
      </c>
      <c r="P512">
        <v>0</v>
      </c>
      <c r="T512" t="str">
        <f>Attack[[#This Row],[服装]]&amp;Attack[[#This Row],[名前]]&amp;Attack[[#This Row],[レアリティ]]</f>
        <v>ユニフォーム宮治ICONIC</v>
      </c>
    </row>
    <row r="513" spans="1:20" x14ac:dyDescent="0.3">
      <c r="A513">
        <f>VLOOKUP(Attack[[#This Row],[No用]],SetNo[[No.用]:[vlookup 用]],2,FALSE)</f>
        <v>133</v>
      </c>
      <c r="B513">
        <f>IF(ROW()=2,1,IF(A512&lt;&gt;Attack[[#This Row],[No]],1,B512+1))</f>
        <v>1</v>
      </c>
      <c r="C513" t="s">
        <v>108</v>
      </c>
      <c r="D513" t="s">
        <v>188</v>
      </c>
      <c r="E513" t="s">
        <v>77</v>
      </c>
      <c r="F513" t="s">
        <v>82</v>
      </c>
      <c r="G513" t="s">
        <v>185</v>
      </c>
      <c r="H513" t="s">
        <v>71</v>
      </c>
      <c r="I513">
        <v>1</v>
      </c>
      <c r="J513" t="s">
        <v>235</v>
      </c>
      <c r="K513" s="1" t="s">
        <v>168</v>
      </c>
      <c r="L513" s="1" t="s">
        <v>178</v>
      </c>
      <c r="M513">
        <v>37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ユニフォーム角名倫太郎ICONIC</v>
      </c>
    </row>
    <row r="514" spans="1:20" x14ac:dyDescent="0.3">
      <c r="A514">
        <f>VLOOKUP(Attack[[#This Row],[No用]],SetNo[[No.用]:[vlookup 用]],2,FALSE)</f>
        <v>133</v>
      </c>
      <c r="B514">
        <f>IF(ROW()=2,1,IF(A513&lt;&gt;Attack[[#This Row],[No]],1,B513+1))</f>
        <v>2</v>
      </c>
      <c r="C514" t="s">
        <v>108</v>
      </c>
      <c r="D514" t="s">
        <v>188</v>
      </c>
      <c r="E514" t="s">
        <v>77</v>
      </c>
      <c r="F514" t="s">
        <v>82</v>
      </c>
      <c r="G514" t="s">
        <v>185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32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ユニフォーム角名倫太郎ICONIC</v>
      </c>
    </row>
    <row r="515" spans="1:20" x14ac:dyDescent="0.3">
      <c r="A515">
        <f>VLOOKUP(Attack[[#This Row],[No用]],SetNo[[No.用]:[vlookup 用]],2,FALSE)</f>
        <v>133</v>
      </c>
      <c r="B515">
        <f>IF(ROW()=2,1,IF(A514&lt;&gt;Attack[[#This Row],[No]],1,B514+1))</f>
        <v>3</v>
      </c>
      <c r="C515" t="s">
        <v>108</v>
      </c>
      <c r="D515" t="s">
        <v>188</v>
      </c>
      <c r="E515" t="s">
        <v>77</v>
      </c>
      <c r="F515" t="s">
        <v>82</v>
      </c>
      <c r="G515" t="s">
        <v>185</v>
      </c>
      <c r="H515" t="s">
        <v>71</v>
      </c>
      <c r="I515">
        <v>1</v>
      </c>
      <c r="J515" t="s">
        <v>235</v>
      </c>
      <c r="K515" s="1" t="s">
        <v>171</v>
      </c>
      <c r="L515" s="1" t="s">
        <v>162</v>
      </c>
      <c r="M515">
        <v>34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ユニフォーム角名倫太郎ICONIC</v>
      </c>
    </row>
    <row r="516" spans="1:20" x14ac:dyDescent="0.3">
      <c r="A516">
        <f>VLOOKUP(Attack[[#This Row],[No用]],SetNo[[No.用]:[vlookup 用]],2,FALSE)</f>
        <v>133</v>
      </c>
      <c r="B516">
        <f>IF(ROW()=2,1,IF(A515&lt;&gt;Attack[[#This Row],[No]],1,B515+1))</f>
        <v>4</v>
      </c>
      <c r="C516" t="s">
        <v>108</v>
      </c>
      <c r="D516" t="s">
        <v>188</v>
      </c>
      <c r="E516" t="s">
        <v>77</v>
      </c>
      <c r="F516" t="s">
        <v>82</v>
      </c>
      <c r="G516" t="s">
        <v>185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ユニフォーム角名倫太郎ICONIC</v>
      </c>
    </row>
    <row r="517" spans="1:20" x14ac:dyDescent="0.3">
      <c r="A517">
        <f>VLOOKUP(Attack[[#This Row],[No用]],SetNo[[No.用]:[vlookup 用]],2,FALSE)</f>
        <v>134</v>
      </c>
      <c r="B517">
        <f>IF(ROW()=2,1,IF(A516&lt;&gt;Attack[[#This Row],[No]],1,B516+1))</f>
        <v>1</v>
      </c>
      <c r="C517" t="s">
        <v>108</v>
      </c>
      <c r="D517" t="s">
        <v>189</v>
      </c>
      <c r="E517" t="s">
        <v>77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ユニフォーム北信介ICONIC</v>
      </c>
    </row>
    <row r="518" spans="1:20" x14ac:dyDescent="0.3">
      <c r="A518">
        <f>VLOOKUP(Attack[[#This Row],[No用]],SetNo[[No.用]:[vlookup 用]],2,FALSE)</f>
        <v>134</v>
      </c>
      <c r="B518">
        <f>IF(ROW()=2,1,IF(A517&lt;&gt;Attack[[#This Row],[No]],1,B517+1))</f>
        <v>2</v>
      </c>
      <c r="C518" t="s">
        <v>108</v>
      </c>
      <c r="D518" t="s">
        <v>189</v>
      </c>
      <c r="E518" t="s">
        <v>77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ユニフォーム北信介ICONIC</v>
      </c>
    </row>
    <row r="519" spans="1:20" x14ac:dyDescent="0.3">
      <c r="A519">
        <f>VLOOKUP(Attack[[#This Row],[No用]],SetNo[[No.用]:[vlookup 用]],2,FALSE)</f>
        <v>134</v>
      </c>
      <c r="B519">
        <f>IF(ROW()=2,1,IF(A518&lt;&gt;Attack[[#This Row],[No]],1,B518+1))</f>
        <v>3</v>
      </c>
      <c r="C519" t="s">
        <v>108</v>
      </c>
      <c r="D519" t="s">
        <v>189</v>
      </c>
      <c r="E519" t="s">
        <v>77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271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ユニフォーム北信介ICONIC</v>
      </c>
    </row>
    <row r="520" spans="1:20" x14ac:dyDescent="0.3">
      <c r="A520">
        <f>VLOOKUP(Attack[[#This Row],[No用]],SetNo[[No.用]:[vlookup 用]],2,FALSE)</f>
        <v>134</v>
      </c>
      <c r="B520">
        <f>IF(ROW()=2,1,IF(A519&lt;&gt;Attack[[#This Row],[No]],1,B519+1))</f>
        <v>4</v>
      </c>
      <c r="C520" t="s">
        <v>108</v>
      </c>
      <c r="D520" t="s">
        <v>189</v>
      </c>
      <c r="E520" t="s">
        <v>77</v>
      </c>
      <c r="F520" t="s">
        <v>78</v>
      </c>
      <c r="G520" t="s">
        <v>185</v>
      </c>
      <c r="H520" t="s">
        <v>71</v>
      </c>
      <c r="I520">
        <v>1</v>
      </c>
      <c r="J520" t="s">
        <v>235</v>
      </c>
      <c r="K520" s="1" t="s">
        <v>183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Attack[[#This Row],[服装]]&amp;Attack[[#This Row],[名前]]&amp;Attack[[#This Row],[レアリティ]]</f>
        <v>ユニフォーム北信介ICONIC</v>
      </c>
    </row>
    <row r="521" spans="1:20" x14ac:dyDescent="0.3">
      <c r="A521">
        <f>VLOOKUP(Attack[[#This Row],[No用]],SetNo[[No.用]:[vlookup 用]],2,FALSE)</f>
        <v>135</v>
      </c>
      <c r="B521">
        <f>IF(ROW()=2,1,IF(A520&lt;&gt;Attack[[#This Row],[No]],1,B520+1))</f>
        <v>1</v>
      </c>
      <c r="C521" s="1" t="s">
        <v>918</v>
      </c>
      <c r="D521" t="s">
        <v>189</v>
      </c>
      <c r="E521" s="1" t="s">
        <v>73</v>
      </c>
      <c r="F521" t="s">
        <v>78</v>
      </c>
      <c r="G521" t="s">
        <v>185</v>
      </c>
      <c r="H52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Xmas北信介ICONIC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2</v>
      </c>
      <c r="C522" s="1" t="s">
        <v>918</v>
      </c>
      <c r="D522" t="s">
        <v>189</v>
      </c>
      <c r="E522" s="1" t="s">
        <v>73</v>
      </c>
      <c r="F522" t="s">
        <v>78</v>
      </c>
      <c r="G522" t="s">
        <v>185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Xmas北信介ICONIC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3</v>
      </c>
      <c r="C523" s="1" t="s">
        <v>918</v>
      </c>
      <c r="D523" t="s">
        <v>189</v>
      </c>
      <c r="E523" s="1" t="s">
        <v>73</v>
      </c>
      <c r="F523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271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Xmas北信介ICONIC</v>
      </c>
    </row>
    <row r="524" spans="1:20" x14ac:dyDescent="0.3">
      <c r="A524">
        <f>VLOOKUP(Attack[[#This Row],[No用]],SetNo[[No.用]:[vlookup 用]],2,FALSE)</f>
        <v>136</v>
      </c>
      <c r="B524">
        <f>IF(ROW()=2,1,IF(A523&lt;&gt;Attack[[#This Row],[No]],1,B523+1))</f>
        <v>1</v>
      </c>
      <c r="C524" t="s">
        <v>108</v>
      </c>
      <c r="D524" s="1" t="s">
        <v>667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ユニフォーム尾白アランICONIC</v>
      </c>
    </row>
    <row r="525" spans="1:20" x14ac:dyDescent="0.3">
      <c r="A525">
        <f>VLOOKUP(Attack[[#This Row],[No用]],SetNo[[No.用]:[vlookup 用]],2,FALSE)</f>
        <v>136</v>
      </c>
      <c r="B525">
        <f>IF(ROW()=2,1,IF(A524&lt;&gt;Attack[[#This Row],[No]],1,B524+1))</f>
        <v>2</v>
      </c>
      <c r="C525" t="s">
        <v>108</v>
      </c>
      <c r="D525" s="1" t="s">
        <v>667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178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ユニフォーム尾白アランICONIC</v>
      </c>
    </row>
    <row r="526" spans="1:20" x14ac:dyDescent="0.3">
      <c r="A526">
        <f>VLOOKUP(Attack[[#This Row],[No用]],SetNo[[No.用]:[vlookup 用]],2,FALSE)</f>
        <v>136</v>
      </c>
      <c r="B526">
        <f>IF(ROW()=2,1,IF(A525&lt;&gt;Attack[[#This Row],[No]],1,B525+1))</f>
        <v>3</v>
      </c>
      <c r="C526" t="s">
        <v>108</v>
      </c>
      <c r="D526" s="1" t="s">
        <v>667</v>
      </c>
      <c r="E526" t="s">
        <v>77</v>
      </c>
      <c r="F526" s="1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170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ユニフォーム尾白アランICONIC</v>
      </c>
    </row>
    <row r="527" spans="1:20" x14ac:dyDescent="0.3">
      <c r="A527">
        <f>VLOOKUP(Attack[[#This Row],[No用]],SetNo[[No.用]:[vlookup 用]],2,FALSE)</f>
        <v>136</v>
      </c>
      <c r="B527">
        <f>IF(ROW()=2,1,IF(A526&lt;&gt;Attack[[#This Row],[No]],1,B526+1))</f>
        <v>4</v>
      </c>
      <c r="C527" t="s">
        <v>108</v>
      </c>
      <c r="D527" s="1" t="s">
        <v>667</v>
      </c>
      <c r="E527" t="s">
        <v>77</v>
      </c>
      <c r="F527" s="1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271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ユニフォーム尾白アランICONIC</v>
      </c>
    </row>
    <row r="528" spans="1:20" x14ac:dyDescent="0.3">
      <c r="A528">
        <f>VLOOKUP(Attack[[#This Row],[No用]],SetNo[[No.用]:[vlookup 用]],2,FALSE)</f>
        <v>136</v>
      </c>
      <c r="B528">
        <f>IF(ROW()=2,1,IF(A527&lt;&gt;Attack[[#This Row],[No]],1,B527+1))</f>
        <v>5</v>
      </c>
      <c r="C528" t="s">
        <v>108</v>
      </c>
      <c r="D528" s="1" t="s">
        <v>667</v>
      </c>
      <c r="E528" t="s">
        <v>77</v>
      </c>
      <c r="F528" s="1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Attack[[#This Row],[服装]]&amp;Attack[[#This Row],[名前]]&amp;Attack[[#This Row],[レアリティ]]</f>
        <v>ユニフォーム尾白アランICONIC</v>
      </c>
    </row>
    <row r="529" spans="1:20" x14ac:dyDescent="0.3">
      <c r="A529">
        <f>VLOOKUP(Attack[[#This Row],[No用]],SetNo[[No.用]:[vlookup 用]],2,FALSE)</f>
        <v>137</v>
      </c>
      <c r="B529">
        <f>IF(ROW()=2,1,IF(A528&lt;&gt;Attack[[#This Row],[No]],1,B528+1))</f>
        <v>1</v>
      </c>
      <c r="C529" t="s">
        <v>108</v>
      </c>
      <c r="D529" s="1" t="s">
        <v>669</v>
      </c>
      <c r="E529" t="s">
        <v>77</v>
      </c>
      <c r="F529" s="1" t="s">
        <v>80</v>
      </c>
      <c r="G529" t="s">
        <v>185</v>
      </c>
      <c r="H529" t="s">
        <v>71</v>
      </c>
      <c r="I529">
        <v>1</v>
      </c>
      <c r="J529" t="s">
        <v>235</v>
      </c>
      <c r="M529">
        <v>0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ユニフォーム赤木路成ICONIC</v>
      </c>
    </row>
    <row r="530" spans="1:20" x14ac:dyDescent="0.3">
      <c r="A530">
        <f>VLOOKUP(Attack[[#This Row],[No用]],SetNo[[No.用]:[vlookup 用]],2,FALSE)</f>
        <v>138</v>
      </c>
      <c r="B530">
        <f>IF(ROW()=2,1,IF(A529&lt;&gt;Attack[[#This Row],[No]],1,B529+1))</f>
        <v>1</v>
      </c>
      <c r="C530" t="s">
        <v>108</v>
      </c>
      <c r="D530" s="1" t="s">
        <v>671</v>
      </c>
      <c r="E530" t="s">
        <v>77</v>
      </c>
      <c r="F530" s="1" t="s">
        <v>82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ユニフォーム大耳練ICONIC</v>
      </c>
    </row>
    <row r="531" spans="1:20" x14ac:dyDescent="0.3">
      <c r="A531">
        <f>VLOOKUP(Attack[[#This Row],[No用]],SetNo[[No.用]:[vlookup 用]],2,FALSE)</f>
        <v>138</v>
      </c>
      <c r="B531">
        <f>IF(ROW()=2,1,IF(A530&lt;&gt;Attack[[#This Row],[No]],1,B530+1))</f>
        <v>2</v>
      </c>
      <c r="C531" t="s">
        <v>108</v>
      </c>
      <c r="D531" s="1" t="s">
        <v>671</v>
      </c>
      <c r="E531" t="s">
        <v>77</v>
      </c>
      <c r="F531" s="1" t="s">
        <v>82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30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ユニフォーム大耳練ICONIC</v>
      </c>
    </row>
    <row r="532" spans="1:20" x14ac:dyDescent="0.3">
      <c r="A532">
        <f>VLOOKUP(Attack[[#This Row],[No用]],SetNo[[No.用]:[vlookup 用]],2,FALSE)</f>
        <v>138</v>
      </c>
      <c r="B532">
        <f>IF(ROW()=2,1,IF(A531&lt;&gt;Attack[[#This Row],[No]],1,B531+1))</f>
        <v>3</v>
      </c>
      <c r="C532" t="s">
        <v>108</v>
      </c>
      <c r="D532" s="1" t="s">
        <v>671</v>
      </c>
      <c r="E532" t="s">
        <v>77</v>
      </c>
      <c r="F532" s="1" t="s">
        <v>82</v>
      </c>
      <c r="G532" t="s">
        <v>185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ユニフォーム大耳練ICONIC</v>
      </c>
    </row>
    <row r="533" spans="1:20" x14ac:dyDescent="0.3">
      <c r="A533">
        <f>VLOOKUP(Attack[[#This Row],[No用]],SetNo[[No.用]:[vlookup 用]],2,FALSE)</f>
        <v>139</v>
      </c>
      <c r="B533">
        <f>IF(ROW()=2,1,IF(A532&lt;&gt;Attack[[#This Row],[No]],1,B532+1))</f>
        <v>1</v>
      </c>
      <c r="C533" t="s">
        <v>108</v>
      </c>
      <c r="D533" s="1" t="s">
        <v>673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ユニフォーム理石平介ICONIC</v>
      </c>
    </row>
    <row r="534" spans="1:20" x14ac:dyDescent="0.3">
      <c r="A534">
        <f>VLOOKUP(Attack[[#This Row],[No用]],SetNo[[No.用]:[vlookup 用]],2,FALSE)</f>
        <v>139</v>
      </c>
      <c r="B534">
        <f>IF(ROW()=2,1,IF(A533&lt;&gt;Attack[[#This Row],[No]],1,B533+1))</f>
        <v>2</v>
      </c>
      <c r="C534" t="s">
        <v>108</v>
      </c>
      <c r="D534" s="1" t="s">
        <v>673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ユニフォーム理石平介ICONIC</v>
      </c>
    </row>
    <row r="535" spans="1:20" x14ac:dyDescent="0.3">
      <c r="A535">
        <f>VLOOKUP(Attack[[#This Row],[No用]],SetNo[[No.用]:[vlookup 用]],2,FALSE)</f>
        <v>139</v>
      </c>
      <c r="B535">
        <f>IF(ROW()=2,1,IF(A534&lt;&gt;Attack[[#This Row],[No]],1,B534+1))</f>
        <v>3</v>
      </c>
      <c r="C535" t="s">
        <v>108</v>
      </c>
      <c r="D535" s="1" t="s">
        <v>673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271</v>
      </c>
      <c r="L535" s="1" t="s">
        <v>162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ユニフォーム理石平介ICONIC</v>
      </c>
    </row>
    <row r="536" spans="1:20" x14ac:dyDescent="0.3">
      <c r="A536">
        <f>VLOOKUP(Attack[[#This Row],[No用]],SetNo[[No.用]:[vlookup 用]],2,FALSE)</f>
        <v>140</v>
      </c>
      <c r="B536">
        <f>IF(ROW()=2,1,IF(A535&lt;&gt;Attack[[#This Row],[No]],1,B535+1))</f>
        <v>1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ユニフォーム木兎光太郎ICONIC</v>
      </c>
    </row>
    <row r="537" spans="1:20" x14ac:dyDescent="0.3">
      <c r="A537">
        <f>VLOOKUP(Attack[[#This Row],[No用]],SetNo[[No.用]:[vlookup 用]],2,FALSE)</f>
        <v>140</v>
      </c>
      <c r="B537">
        <f>IF(ROW()=2,1,IF(A536&lt;&gt;Attack[[#This Row],[No]],1,B536+1))</f>
        <v>2</v>
      </c>
      <c r="C537" t="s">
        <v>108</v>
      </c>
      <c r="D537" t="s">
        <v>122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ユニフォーム木兎光太郎ICONIC</v>
      </c>
    </row>
    <row r="538" spans="1:20" x14ac:dyDescent="0.3">
      <c r="A538">
        <f>VLOOKUP(Attack[[#This Row],[No用]],SetNo[[No.用]:[vlookup 用]],2,FALSE)</f>
        <v>140</v>
      </c>
      <c r="B538">
        <f>IF(ROW()=2,1,IF(A537&lt;&gt;Attack[[#This Row],[No]],1,B537+1))</f>
        <v>3</v>
      </c>
      <c r="C538" t="s">
        <v>108</v>
      </c>
      <c r="D538" t="s">
        <v>122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170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ユニフォーム木兎光太郎ICONIC</v>
      </c>
    </row>
    <row r="539" spans="1:20" x14ac:dyDescent="0.3">
      <c r="A539">
        <f>VLOOKUP(Attack[[#This Row],[No用]],SetNo[[No.用]:[vlookup 用]],2,FALSE)</f>
        <v>140</v>
      </c>
      <c r="B539">
        <f>IF(ROW()=2,1,IF(A538&lt;&gt;Attack[[#This Row],[No]],1,B538+1))</f>
        <v>4</v>
      </c>
      <c r="C539" t="s">
        <v>108</v>
      </c>
      <c r="D539" t="s">
        <v>122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271</v>
      </c>
      <c r="L539" s="1" t="s">
        <v>173</v>
      </c>
      <c r="M539">
        <v>42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ユニフォーム木兎光太郎ICONIC</v>
      </c>
    </row>
    <row r="540" spans="1:20" x14ac:dyDescent="0.3">
      <c r="A540">
        <f>VLOOKUP(Attack[[#This Row],[No用]],SetNo[[No.用]:[vlookup 用]],2,FALSE)</f>
        <v>140</v>
      </c>
      <c r="B540">
        <f>IF(ROW()=2,1,IF(A539&lt;&gt;Attack[[#This Row],[No]],1,B539+1))</f>
        <v>5</v>
      </c>
      <c r="C540" t="s">
        <v>108</v>
      </c>
      <c r="D540" t="s">
        <v>122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171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ユニフォーム木兎光太郎ICONIC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6</v>
      </c>
      <c r="C541" t="s">
        <v>108</v>
      </c>
      <c r="D541" t="s">
        <v>122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287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ユニフォーム木兎光太郎ICONIC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7</v>
      </c>
      <c r="C542" t="s">
        <v>108</v>
      </c>
      <c r="D542" t="s">
        <v>122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ユニフォーム木兎光太郎ICONIC</v>
      </c>
    </row>
    <row r="543" spans="1:20" x14ac:dyDescent="0.3">
      <c r="A543">
        <f>VLOOKUP(Attack[[#This Row],[No用]],SetNo[[No.用]:[vlookup 用]],2,FALSE)</f>
        <v>140</v>
      </c>
      <c r="B543">
        <f>IF(ROW()=2,1,IF(A542&lt;&gt;Attack[[#This Row],[No]],1,B542+1))</f>
        <v>8</v>
      </c>
      <c r="C543" t="s">
        <v>108</v>
      </c>
      <c r="D543" t="s">
        <v>122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51</v>
      </c>
      <c r="N543">
        <v>0</v>
      </c>
      <c r="O543">
        <v>61</v>
      </c>
      <c r="P543">
        <v>0</v>
      </c>
      <c r="Q543" s="1" t="s">
        <v>701</v>
      </c>
      <c r="T543" t="str">
        <f>Attack[[#This Row],[服装]]&amp;Attack[[#This Row],[名前]]&amp;Attack[[#This Row],[レアリティ]]</f>
        <v>ユニフォーム木兎光太郎ICONIC</v>
      </c>
    </row>
    <row r="544" spans="1:20" x14ac:dyDescent="0.3">
      <c r="A544">
        <f>VLOOKUP(Attack[[#This Row],[No用]],SetNo[[No.用]:[vlookup 用]],2,FALSE)</f>
        <v>140</v>
      </c>
      <c r="B544">
        <f>IF(ROW()=2,1,IF(A543&lt;&gt;Attack[[#This Row],[No]],1,B543+1))</f>
        <v>9</v>
      </c>
      <c r="C544" t="s">
        <v>108</v>
      </c>
      <c r="D544" t="s">
        <v>122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ユニフォーム木兎光太郎ICONIC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1</v>
      </c>
      <c r="C545" t="s">
        <v>150</v>
      </c>
      <c r="D545" t="s">
        <v>122</v>
      </c>
      <c r="E545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夏祭り木兎光太郎ICONIC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2</v>
      </c>
      <c r="C546" t="s">
        <v>150</v>
      </c>
      <c r="D546" t="s">
        <v>122</v>
      </c>
      <c r="E546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169</v>
      </c>
      <c r="L546" s="1" t="s">
        <v>178</v>
      </c>
      <c r="M546">
        <v>36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夏祭り木兎光太郎ICONIC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3</v>
      </c>
      <c r="C547" t="s">
        <v>150</v>
      </c>
      <c r="D547" t="s">
        <v>122</v>
      </c>
      <c r="E547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夏祭り木兎光太郎ICONIC</v>
      </c>
    </row>
    <row r="548" spans="1:20" x14ac:dyDescent="0.3">
      <c r="A548">
        <f>VLOOKUP(Attack[[#This Row],[No用]],SetNo[[No.用]:[vlookup 用]],2,FALSE)</f>
        <v>141</v>
      </c>
      <c r="B548">
        <f>IF(ROW()=2,1,IF(A547&lt;&gt;Attack[[#This Row],[No]],1,B547+1))</f>
        <v>4</v>
      </c>
      <c r="C548" t="s">
        <v>150</v>
      </c>
      <c r="D548" t="s">
        <v>122</v>
      </c>
      <c r="E548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271</v>
      </c>
      <c r="L548" s="1" t="s">
        <v>173</v>
      </c>
      <c r="M548">
        <v>42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夏祭り木兎光太郎ICONIC</v>
      </c>
    </row>
    <row r="549" spans="1:20" x14ac:dyDescent="0.3">
      <c r="A549">
        <f>VLOOKUP(Attack[[#This Row],[No用]],SetNo[[No.用]:[vlookup 用]],2,FALSE)</f>
        <v>141</v>
      </c>
      <c r="B549">
        <f>IF(ROW()=2,1,IF(A548&lt;&gt;Attack[[#This Row],[No]],1,B548+1))</f>
        <v>5</v>
      </c>
      <c r="C549" t="s">
        <v>150</v>
      </c>
      <c r="D549" t="s">
        <v>122</v>
      </c>
      <c r="E549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171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夏祭り木兎光太郎ICONIC</v>
      </c>
    </row>
    <row r="550" spans="1:20" x14ac:dyDescent="0.3">
      <c r="A550">
        <f>VLOOKUP(Attack[[#This Row],[No用]],SetNo[[No.用]:[vlookup 用]],2,FALSE)</f>
        <v>141</v>
      </c>
      <c r="B550">
        <f>IF(ROW()=2,1,IF(A549&lt;&gt;Attack[[#This Row],[No]],1,B549+1))</f>
        <v>6</v>
      </c>
      <c r="C550" t="s">
        <v>150</v>
      </c>
      <c r="D550" t="s">
        <v>122</v>
      </c>
      <c r="E550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287</v>
      </c>
      <c r="L550" s="1" t="s">
        <v>162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夏祭り木兎光太郎ICONIC</v>
      </c>
    </row>
    <row r="551" spans="1:20" x14ac:dyDescent="0.3">
      <c r="A551">
        <f>VLOOKUP(Attack[[#This Row],[No用]],SetNo[[No.用]:[vlookup 用]],2,FALSE)</f>
        <v>141</v>
      </c>
      <c r="B551">
        <f>IF(ROW()=2,1,IF(A550&lt;&gt;Attack[[#This Row],[No]],1,B550+1))</f>
        <v>7</v>
      </c>
      <c r="C551" t="s">
        <v>150</v>
      </c>
      <c r="D551" t="s">
        <v>122</v>
      </c>
      <c r="E551" t="s">
        <v>77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夏祭り木兎光太郎ICONIC</v>
      </c>
    </row>
    <row r="552" spans="1:20" x14ac:dyDescent="0.3">
      <c r="A552">
        <f>VLOOKUP(Attack[[#This Row],[No用]],SetNo[[No.用]:[vlookup 用]],2,FALSE)</f>
        <v>141</v>
      </c>
      <c r="B552">
        <f>IF(ROW()=2,1,IF(A551&lt;&gt;Attack[[#This Row],[No]],1,B551+1))</f>
        <v>8</v>
      </c>
      <c r="C552" t="s">
        <v>150</v>
      </c>
      <c r="D552" t="s">
        <v>122</v>
      </c>
      <c r="E552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51</v>
      </c>
      <c r="N552">
        <v>0</v>
      </c>
      <c r="O552">
        <v>61</v>
      </c>
      <c r="P552">
        <v>0</v>
      </c>
      <c r="Q552" s="1" t="s">
        <v>701</v>
      </c>
      <c r="T552" t="str">
        <f>Attack[[#This Row],[服装]]&amp;Attack[[#This Row],[名前]]&amp;Attack[[#This Row],[レアリティ]]</f>
        <v>夏祭り木兎光太郎ICONIC</v>
      </c>
    </row>
    <row r="553" spans="1:20" x14ac:dyDescent="0.3">
      <c r="A553">
        <f>VLOOKUP(Attack[[#This Row],[No用]],SetNo[[No.用]:[vlookup 用]],2,FALSE)</f>
        <v>141</v>
      </c>
      <c r="B553">
        <f>IF(ROW()=2,1,IF(A552&lt;&gt;Attack[[#This Row],[No]],1,B552+1))</f>
        <v>9</v>
      </c>
      <c r="C553" t="s">
        <v>150</v>
      </c>
      <c r="D553" t="s">
        <v>122</v>
      </c>
      <c r="E553" t="s">
        <v>77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271</v>
      </c>
      <c r="L553" s="1" t="s">
        <v>225</v>
      </c>
      <c r="M553">
        <v>51</v>
      </c>
      <c r="N553">
        <v>0</v>
      </c>
      <c r="O553">
        <v>61</v>
      </c>
      <c r="P553">
        <v>0</v>
      </c>
      <c r="T553" t="str">
        <f>Attack[[#This Row],[服装]]&amp;Attack[[#This Row],[名前]]&amp;Attack[[#This Row],[レアリティ]]</f>
        <v>夏祭り木兎光太郎ICONIC</v>
      </c>
    </row>
    <row r="554" spans="1:20" x14ac:dyDescent="0.3">
      <c r="A554">
        <f>VLOOKUP(Attack[[#This Row],[No用]],SetNo[[No.用]:[vlookup 用]],2,FALSE)</f>
        <v>142</v>
      </c>
      <c r="B554">
        <f>IF(ROW()=2,1,IF(A553&lt;&gt;Attack[[#This Row],[No]],1,B553+1))</f>
        <v>1</v>
      </c>
      <c r="C554" s="1" t="s">
        <v>918</v>
      </c>
      <c r="D554" t="s">
        <v>122</v>
      </c>
      <c r="E554" s="1" t="s">
        <v>73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Xmas木兎光太郎ICONIC</v>
      </c>
    </row>
    <row r="555" spans="1:20" x14ac:dyDescent="0.3">
      <c r="A555">
        <f>VLOOKUP(Attack[[#This Row],[No用]],SetNo[[No.用]:[vlookup 用]],2,FALSE)</f>
        <v>142</v>
      </c>
      <c r="B555">
        <f>IF(ROW()=2,1,IF(A554&lt;&gt;Attack[[#This Row],[No]],1,B554+1))</f>
        <v>2</v>
      </c>
      <c r="C555" s="1" t="s">
        <v>918</v>
      </c>
      <c r="D555" t="s">
        <v>122</v>
      </c>
      <c r="E555" s="1" t="s">
        <v>73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169</v>
      </c>
      <c r="L555" s="1" t="s">
        <v>178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Xmas木兎光太郎ICONIC</v>
      </c>
    </row>
    <row r="556" spans="1:20" x14ac:dyDescent="0.3">
      <c r="A556">
        <f>VLOOKUP(Attack[[#This Row],[No用]],SetNo[[No.用]:[vlookup 用]],2,FALSE)</f>
        <v>142</v>
      </c>
      <c r="B556">
        <f>IF(ROW()=2,1,IF(A555&lt;&gt;Attack[[#This Row],[No]],1,B555+1))</f>
        <v>3</v>
      </c>
      <c r="C556" s="1" t="s">
        <v>918</v>
      </c>
      <c r="D556" t="s">
        <v>122</v>
      </c>
      <c r="E556" s="1" t="s">
        <v>73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Xmas木兎光太郎ICONIC</v>
      </c>
    </row>
    <row r="557" spans="1:20" x14ac:dyDescent="0.3">
      <c r="A557">
        <f>VLOOKUP(Attack[[#This Row],[No用]],SetNo[[No.用]:[vlookup 用]],2,FALSE)</f>
        <v>142</v>
      </c>
      <c r="B557">
        <f>IF(ROW()=2,1,IF(A556&lt;&gt;Attack[[#This Row],[No]],1,B556+1))</f>
        <v>4</v>
      </c>
      <c r="C557" s="1" t="s">
        <v>918</v>
      </c>
      <c r="D557" t="s">
        <v>122</v>
      </c>
      <c r="E557" s="1" t="s">
        <v>73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271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Xmas木兎光太郎ICONIC</v>
      </c>
    </row>
    <row r="558" spans="1:20" x14ac:dyDescent="0.3">
      <c r="A558">
        <f>VLOOKUP(Attack[[#This Row],[No用]],SetNo[[No.用]:[vlookup 用]],2,FALSE)</f>
        <v>142</v>
      </c>
      <c r="B558">
        <f>IF(ROW()=2,1,IF(A557&lt;&gt;Attack[[#This Row],[No]],1,B557+1))</f>
        <v>5</v>
      </c>
      <c r="C558" s="1" t="s">
        <v>918</v>
      </c>
      <c r="D558" t="s">
        <v>122</v>
      </c>
      <c r="E558" s="1" t="s">
        <v>73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171</v>
      </c>
      <c r="L558" s="1" t="s">
        <v>178</v>
      </c>
      <c r="M558">
        <v>37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Xmas木兎光太郎ICONIC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6</v>
      </c>
      <c r="C559" s="1" t="s">
        <v>918</v>
      </c>
      <c r="D559" t="s">
        <v>122</v>
      </c>
      <c r="E559" s="1" t="s">
        <v>73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287</v>
      </c>
      <c r="L559" s="1" t="s">
        <v>178</v>
      </c>
      <c r="M559">
        <v>37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Xmas木兎光太郎ICONIC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7</v>
      </c>
      <c r="C560" s="1" t="s">
        <v>918</v>
      </c>
      <c r="D560" t="s">
        <v>122</v>
      </c>
      <c r="E560" s="1" t="s">
        <v>73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172</v>
      </c>
      <c r="L560" s="1" t="s">
        <v>178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Xmas木兎光太郎ICONIC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8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171</v>
      </c>
      <c r="L561" s="1" t="s">
        <v>225</v>
      </c>
      <c r="M561">
        <v>51</v>
      </c>
      <c r="N561">
        <v>0</v>
      </c>
      <c r="O561">
        <v>61</v>
      </c>
      <c r="P561">
        <v>0</v>
      </c>
      <c r="T561" t="str">
        <f>Attack[[#This Row],[服装]]&amp;Attack[[#This Row],[名前]]&amp;Attack[[#This Row],[レアリティ]]</f>
        <v>Xmas木兎光太郎ICONIC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9</v>
      </c>
      <c r="C562" s="1" t="s">
        <v>918</v>
      </c>
      <c r="D562" t="s">
        <v>122</v>
      </c>
      <c r="E562" s="1" t="s">
        <v>73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287</v>
      </c>
      <c r="L562" s="1" t="s">
        <v>225</v>
      </c>
      <c r="M562">
        <v>51</v>
      </c>
      <c r="N562">
        <v>0</v>
      </c>
      <c r="O562">
        <v>61</v>
      </c>
      <c r="P562">
        <v>0</v>
      </c>
      <c r="T562" t="str">
        <f>Attack[[#This Row],[服装]]&amp;Attack[[#This Row],[名前]]&amp;Attack[[#This Row],[レアリティ]]</f>
        <v>Xmas木兎光太郎ICONIC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1</v>
      </c>
      <c r="C563" t="s">
        <v>108</v>
      </c>
      <c r="D563" t="s">
        <v>123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ユニフォーム木葉秋紀ICONIC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2</v>
      </c>
      <c r="C564" t="s">
        <v>108</v>
      </c>
      <c r="D564" t="s">
        <v>123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169</v>
      </c>
      <c r="L564" s="1" t="s">
        <v>178</v>
      </c>
      <c r="M564">
        <v>30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ユニフォーム木葉秋紀ICONIC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3</v>
      </c>
      <c r="C565" t="s">
        <v>108</v>
      </c>
      <c r="D565" t="s">
        <v>123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171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ユニフォーム木葉秋紀ICONIC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4</v>
      </c>
      <c r="C566" t="s">
        <v>108</v>
      </c>
      <c r="D566" t="s">
        <v>123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ユニフォーム木葉秋紀ICONIC</v>
      </c>
    </row>
    <row r="567" spans="1:20" x14ac:dyDescent="0.3">
      <c r="A567">
        <f>VLOOKUP(Attack[[#This Row],[No用]],SetNo[[No.用]:[vlookup 用]],2,FALSE)</f>
        <v>144</v>
      </c>
      <c r="B567">
        <f>IF(ROW()=2,1,IF(A566&lt;&gt;Attack[[#This Row],[No]],1,B566+1))</f>
        <v>1</v>
      </c>
      <c r="C567" s="1" t="s">
        <v>387</v>
      </c>
      <c r="D567" t="s">
        <v>123</v>
      </c>
      <c r="E567" s="1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探偵木葉秋紀ICONIC</v>
      </c>
    </row>
    <row r="568" spans="1:20" x14ac:dyDescent="0.3">
      <c r="A568">
        <f>VLOOKUP(Attack[[#This Row],[No用]],SetNo[[No.用]:[vlookup 用]],2,FALSE)</f>
        <v>144</v>
      </c>
      <c r="B568">
        <f>IF(ROW()=2,1,IF(A567&lt;&gt;Attack[[#This Row],[No]],1,B567+1))</f>
        <v>2</v>
      </c>
      <c r="C568" s="1" t="s">
        <v>387</v>
      </c>
      <c r="D568" t="s">
        <v>123</v>
      </c>
      <c r="E568" s="1" t="s">
        <v>77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169</v>
      </c>
      <c r="L568" s="1" t="s">
        <v>178</v>
      </c>
      <c r="M568">
        <v>31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探偵木葉秋紀ICONIC</v>
      </c>
    </row>
    <row r="569" spans="1:20" x14ac:dyDescent="0.3">
      <c r="A569">
        <f>VLOOKUP(Attack[[#This Row],[No用]],SetNo[[No.用]:[vlookup 用]],2,FALSE)</f>
        <v>144</v>
      </c>
      <c r="B569">
        <f>IF(ROW()=2,1,IF(A568&lt;&gt;Attack[[#This Row],[No]],1,B568+1))</f>
        <v>3</v>
      </c>
      <c r="C569" s="1" t="s">
        <v>387</v>
      </c>
      <c r="D569" t="s">
        <v>123</v>
      </c>
      <c r="E569" s="1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405</v>
      </c>
      <c r="K569" s="1" t="s">
        <v>171</v>
      </c>
      <c r="L569" s="1" t="s">
        <v>173</v>
      </c>
      <c r="M569">
        <v>36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探偵木葉秋紀ICONIC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4</v>
      </c>
      <c r="C570" s="1" t="s">
        <v>387</v>
      </c>
      <c r="D570" t="s">
        <v>123</v>
      </c>
      <c r="E570" s="1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405</v>
      </c>
      <c r="K570" s="1" t="s">
        <v>172</v>
      </c>
      <c r="L570" s="1" t="s">
        <v>178</v>
      </c>
      <c r="M570">
        <v>31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探偵木葉秋紀ICONIC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5</v>
      </c>
      <c r="C571" s="1" t="s">
        <v>387</v>
      </c>
      <c r="D571" t="s">
        <v>123</v>
      </c>
      <c r="E571" s="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183</v>
      </c>
      <c r="L571" s="1" t="s">
        <v>225</v>
      </c>
      <c r="M571">
        <v>49</v>
      </c>
      <c r="N571">
        <v>0</v>
      </c>
      <c r="O571">
        <v>59</v>
      </c>
      <c r="P571">
        <v>0</v>
      </c>
      <c r="T571" t="str">
        <f>Attack[[#This Row],[服装]]&amp;Attack[[#This Row],[名前]]&amp;Attack[[#This Row],[レアリティ]]</f>
        <v>探偵木葉秋紀ICONIC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124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ユニフォーム猿杙大和ICONIC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124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ユニフォーム猿杙大和ICONIC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124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171</v>
      </c>
      <c r="L574" s="1" t="s">
        <v>173</v>
      </c>
      <c r="M574">
        <v>38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ユニフォーム猿杙大和ICONIC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124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32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ユニフォーム猿杙大和ICONIC</v>
      </c>
    </row>
    <row r="576" spans="1:20" x14ac:dyDescent="0.3">
      <c r="A576">
        <f>VLOOKUP(Attack[[#This Row],[No用]],SetNo[[No.用]:[vlookup 用]],2,FALSE)</f>
        <v>145</v>
      </c>
      <c r="B576">
        <f>IF(ROW()=2,1,IF(A575&lt;&gt;Attack[[#This Row],[No]],1,B575+1))</f>
        <v>5</v>
      </c>
      <c r="C576" t="s">
        <v>108</v>
      </c>
      <c r="D576" t="s">
        <v>124</v>
      </c>
      <c r="E576" t="s">
        <v>90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Attack[[#This Row],[服装]]&amp;Attack[[#This Row],[名前]]&amp;Attack[[#This Row],[レアリティ]]</f>
        <v>ユニフォーム猿杙大和ICONIC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1</v>
      </c>
      <c r="C577" t="s">
        <v>108</v>
      </c>
      <c r="D577" t="s">
        <v>125</v>
      </c>
      <c r="E577" t="s">
        <v>90</v>
      </c>
      <c r="F577" t="s">
        <v>80</v>
      </c>
      <c r="G577" t="s">
        <v>128</v>
      </c>
      <c r="H577" t="s">
        <v>71</v>
      </c>
      <c r="I577">
        <v>1</v>
      </c>
      <c r="J577" t="s">
        <v>235</v>
      </c>
      <c r="M577">
        <v>0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ユニフォーム小見春樹ICONIC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t="s">
        <v>126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235</v>
      </c>
      <c r="K578" s="1" t="s">
        <v>168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ユニフォーム尾長渉ICONIC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t="s">
        <v>126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ユニフォーム尾長渉ICONIC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t="s">
        <v>108</v>
      </c>
      <c r="D580" t="s">
        <v>127</v>
      </c>
      <c r="E580" t="s">
        <v>90</v>
      </c>
      <c r="F580" t="s">
        <v>82</v>
      </c>
      <c r="G580" t="s">
        <v>128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ユニフォーム鷲尾辰生ICONIC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t="s">
        <v>108</v>
      </c>
      <c r="D581" t="s">
        <v>127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30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ユニフォーム鷲尾辰生ICONIC</v>
      </c>
    </row>
    <row r="582" spans="1:20" x14ac:dyDescent="0.3">
      <c r="A582">
        <f>VLOOKUP(Attack[[#This Row],[No用]],SetNo[[No.用]:[vlookup 用]],2,FALSE)</f>
        <v>148</v>
      </c>
      <c r="B582">
        <f>IF(ROW()=2,1,IF(A581&lt;&gt;Attack[[#This Row],[No]],1,B581+1))</f>
        <v>3</v>
      </c>
      <c r="C582" t="s">
        <v>108</v>
      </c>
      <c r="D582" t="s">
        <v>127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ユニフォーム鷲尾辰生ICONIC</v>
      </c>
    </row>
    <row r="583" spans="1:20" x14ac:dyDescent="0.3">
      <c r="A583">
        <f>VLOOKUP(Attack[[#This Row],[No用]],SetNo[[No.用]:[vlookup 用]],2,FALSE)</f>
        <v>149</v>
      </c>
      <c r="B583">
        <f>IF(ROW()=2,1,IF(A582&lt;&gt;Attack[[#This Row],[No]],1,B582+1))</f>
        <v>1</v>
      </c>
      <c r="C583" t="s">
        <v>108</v>
      </c>
      <c r="D583" t="s">
        <v>129</v>
      </c>
      <c r="E583" t="s">
        <v>73</v>
      </c>
      <c r="F583" t="s">
        <v>74</v>
      </c>
      <c r="G583" t="s">
        <v>128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ユニフォーム赤葦京治ICONIC</v>
      </c>
    </row>
    <row r="584" spans="1:20" x14ac:dyDescent="0.3">
      <c r="A584">
        <f>VLOOKUP(Attack[[#This Row],[No用]],SetNo[[No.用]:[vlookup 用]],2,FALSE)</f>
        <v>149</v>
      </c>
      <c r="B584">
        <f>IF(ROW()=2,1,IF(A583&lt;&gt;Attack[[#This Row],[No]],1,B583+1))</f>
        <v>2</v>
      </c>
      <c r="C584" t="s">
        <v>108</v>
      </c>
      <c r="D584" t="s">
        <v>129</v>
      </c>
      <c r="E584" t="s">
        <v>73</v>
      </c>
      <c r="F584" t="s">
        <v>74</v>
      </c>
      <c r="G584" t="s">
        <v>128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ユニフォーム赤葦京治ICONIC</v>
      </c>
    </row>
    <row r="585" spans="1:20" x14ac:dyDescent="0.3">
      <c r="A585">
        <f>VLOOKUP(Attack[[#This Row],[No用]],SetNo[[No.用]:[vlookup 用]],2,FALSE)</f>
        <v>150</v>
      </c>
      <c r="B585">
        <f>IF(ROW()=2,1,IF(A584&lt;&gt;Attack[[#This Row],[No]],1,B584+1))</f>
        <v>1</v>
      </c>
      <c r="C585" t="s">
        <v>150</v>
      </c>
      <c r="D585" t="s">
        <v>129</v>
      </c>
      <c r="E585" t="s">
        <v>90</v>
      </c>
      <c r="F585" t="s">
        <v>74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夏祭り赤葦京治ICONIC</v>
      </c>
    </row>
    <row r="586" spans="1:20" x14ac:dyDescent="0.3">
      <c r="A586">
        <f>VLOOKUP(Attack[[#This Row],[No用]],SetNo[[No.用]:[vlookup 用]],2,FALSE)</f>
        <v>150</v>
      </c>
      <c r="B586">
        <f>IF(ROW()=2,1,IF(A585&lt;&gt;Attack[[#This Row],[No]],1,B585+1))</f>
        <v>2</v>
      </c>
      <c r="C586" t="s">
        <v>150</v>
      </c>
      <c r="D586" t="s">
        <v>129</v>
      </c>
      <c r="E586" t="s">
        <v>90</v>
      </c>
      <c r="F586" t="s">
        <v>74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夏祭り赤葦京治ICONIC</v>
      </c>
    </row>
    <row r="587" spans="1:20" x14ac:dyDescent="0.3">
      <c r="A587">
        <f>VLOOKUP(Attack[[#This Row],[No用]],SetNo[[No.用]:[vlookup 用]],2,FALSE)</f>
        <v>151</v>
      </c>
      <c r="B587">
        <f>IF(ROW()=2,1,IF(A586&lt;&gt;Attack[[#This Row],[No]],1,B586+1))</f>
        <v>1</v>
      </c>
      <c r="C587" t="s">
        <v>108</v>
      </c>
      <c r="D587" t="s">
        <v>284</v>
      </c>
      <c r="E587" t="s">
        <v>77</v>
      </c>
      <c r="F587" t="s">
        <v>78</v>
      </c>
      <c r="G587" t="s">
        <v>134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ユニフォーム星海光来ICONIC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2</v>
      </c>
      <c r="C588" t="s">
        <v>108</v>
      </c>
      <c r="D588" t="s">
        <v>284</v>
      </c>
      <c r="E588" t="s">
        <v>77</v>
      </c>
      <c r="F588" t="s">
        <v>78</v>
      </c>
      <c r="G588" t="s">
        <v>134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ユニフォーム星海光来ICONIC</v>
      </c>
    </row>
    <row r="589" spans="1:20" x14ac:dyDescent="0.3">
      <c r="A589">
        <f>VLOOKUP(Attack[[#This Row],[No用]],SetNo[[No.用]:[vlookup 用]],2,FALSE)</f>
        <v>151</v>
      </c>
      <c r="B589">
        <f>IF(ROW()=2,1,IF(A588&lt;&gt;Attack[[#This Row],[No]],1,B588+1))</f>
        <v>3</v>
      </c>
      <c r="C589" t="s">
        <v>108</v>
      </c>
      <c r="D589" t="s">
        <v>284</v>
      </c>
      <c r="E589" t="s">
        <v>77</v>
      </c>
      <c r="F589" t="s">
        <v>78</v>
      </c>
      <c r="G589" t="s">
        <v>134</v>
      </c>
      <c r="H589" t="s">
        <v>71</v>
      </c>
      <c r="I589">
        <v>1</v>
      </c>
      <c r="J589" t="s">
        <v>235</v>
      </c>
      <c r="K589" s="1" t="s">
        <v>271</v>
      </c>
      <c r="L589" s="1" t="s">
        <v>173</v>
      </c>
      <c r="M589">
        <v>42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ユニフォーム星海光来ICONIC</v>
      </c>
    </row>
    <row r="590" spans="1:20" x14ac:dyDescent="0.3">
      <c r="A590">
        <f>VLOOKUP(Attack[[#This Row],[No用]],SetNo[[No.用]:[vlookup 用]],2,FALSE)</f>
        <v>151</v>
      </c>
      <c r="B590">
        <f>IF(ROW()=2,1,IF(A589&lt;&gt;Attack[[#This Row],[No]],1,B589+1))</f>
        <v>4</v>
      </c>
      <c r="C590" t="s">
        <v>108</v>
      </c>
      <c r="D590" t="s">
        <v>284</v>
      </c>
      <c r="E590" t="s">
        <v>77</v>
      </c>
      <c r="F590" t="s">
        <v>78</v>
      </c>
      <c r="G590" t="s">
        <v>134</v>
      </c>
      <c r="H590" t="s">
        <v>71</v>
      </c>
      <c r="I590">
        <v>1</v>
      </c>
      <c r="J590" t="s">
        <v>235</v>
      </c>
      <c r="K590" s="1" t="s">
        <v>171</v>
      </c>
      <c r="L590" s="1" t="s">
        <v>162</v>
      </c>
      <c r="M590">
        <v>36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ユニフォーム星海光来ICONIC</v>
      </c>
    </row>
    <row r="591" spans="1:20" x14ac:dyDescent="0.3">
      <c r="A591">
        <f>VLOOKUP(Attack[[#This Row],[No用]],SetNo[[No.用]:[vlookup 用]],2,FALSE)</f>
        <v>151</v>
      </c>
      <c r="B591">
        <f>IF(ROW()=2,1,IF(A590&lt;&gt;Attack[[#This Row],[No]],1,B590+1))</f>
        <v>5</v>
      </c>
      <c r="C591" t="s">
        <v>108</v>
      </c>
      <c r="D591" t="s">
        <v>284</v>
      </c>
      <c r="E591" t="s">
        <v>77</v>
      </c>
      <c r="F591" t="s">
        <v>78</v>
      </c>
      <c r="G591" t="s">
        <v>134</v>
      </c>
      <c r="H591" t="s">
        <v>71</v>
      </c>
      <c r="I591">
        <v>1</v>
      </c>
      <c r="J591" t="s">
        <v>235</v>
      </c>
      <c r="K591" s="1" t="s">
        <v>287</v>
      </c>
      <c r="L591" s="1" t="s">
        <v>173</v>
      </c>
      <c r="M591">
        <v>39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ユニフォーム星海光来ICONIC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6</v>
      </c>
      <c r="C592" t="s">
        <v>108</v>
      </c>
      <c r="D592" t="s">
        <v>284</v>
      </c>
      <c r="E592" t="s">
        <v>77</v>
      </c>
      <c r="F592" t="s">
        <v>78</v>
      </c>
      <c r="G592" t="s">
        <v>134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ユニフォーム星海光来ICONIC</v>
      </c>
    </row>
    <row r="593" spans="1:20" x14ac:dyDescent="0.3">
      <c r="A593">
        <f>VLOOKUP(Attack[[#This Row],[No用]],SetNo[[No.用]:[vlookup 用]],2,FALSE)</f>
        <v>151</v>
      </c>
      <c r="B593">
        <f>IF(ROW()=2,1,IF(A592&lt;&gt;Attack[[#This Row],[No]],1,B592+1))</f>
        <v>7</v>
      </c>
      <c r="C593" t="s">
        <v>108</v>
      </c>
      <c r="D593" t="s">
        <v>284</v>
      </c>
      <c r="E593" t="s">
        <v>77</v>
      </c>
      <c r="F593" t="s">
        <v>78</v>
      </c>
      <c r="G593" t="s">
        <v>134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Attack[[#This Row],[服装]]&amp;Attack[[#This Row],[名前]]&amp;Attack[[#This Row],[レアリティ]]</f>
        <v>ユニフォーム星海光来ICONIC</v>
      </c>
    </row>
    <row r="594" spans="1:20" x14ac:dyDescent="0.3">
      <c r="A594">
        <f>VLOOKUP(Attack[[#This Row],[No用]],SetNo[[No.用]:[vlookup 用]],2,FALSE)</f>
        <v>152</v>
      </c>
      <c r="B594">
        <f>IF(ROW()=2,1,IF(A593&lt;&gt;Attack[[#This Row],[No]],1,B593+1))</f>
        <v>1</v>
      </c>
      <c r="C594" s="1" t="s">
        <v>898</v>
      </c>
      <c r="D594" t="s">
        <v>284</v>
      </c>
      <c r="E594" s="1" t="s">
        <v>73</v>
      </c>
      <c r="F594" t="s">
        <v>78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文化祭星海光来ICONIC</v>
      </c>
    </row>
    <row r="595" spans="1:20" x14ac:dyDescent="0.3">
      <c r="A595">
        <f>VLOOKUP(Attack[[#This Row],[No用]],SetNo[[No.用]:[vlookup 用]],2,FALSE)</f>
        <v>152</v>
      </c>
      <c r="B595">
        <f>IF(ROW()=2,1,IF(A594&lt;&gt;Attack[[#This Row],[No]],1,B594+1))</f>
        <v>2</v>
      </c>
      <c r="C595" s="1" t="s">
        <v>898</v>
      </c>
      <c r="D595" t="s">
        <v>284</v>
      </c>
      <c r="E595" s="1" t="s">
        <v>73</v>
      </c>
      <c r="F595" t="s">
        <v>78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文化祭星海光来ICONIC</v>
      </c>
    </row>
    <row r="596" spans="1:20" x14ac:dyDescent="0.3">
      <c r="A596">
        <f>VLOOKUP(Attack[[#This Row],[No用]],SetNo[[No.用]:[vlookup 用]],2,FALSE)</f>
        <v>152</v>
      </c>
      <c r="B596">
        <f>IF(ROW()=2,1,IF(A595&lt;&gt;Attack[[#This Row],[No]],1,B595+1))</f>
        <v>3</v>
      </c>
      <c r="C596" s="1" t="s">
        <v>898</v>
      </c>
      <c r="D596" t="s">
        <v>284</v>
      </c>
      <c r="E596" s="1" t="s">
        <v>73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文化祭星海光来ICONIC</v>
      </c>
    </row>
    <row r="597" spans="1:20" x14ac:dyDescent="0.3">
      <c r="A597">
        <f>VLOOKUP(Attack[[#This Row],[No用]],SetNo[[No.用]:[vlookup 用]],2,FALSE)</f>
        <v>152</v>
      </c>
      <c r="B597">
        <f>IF(ROW()=2,1,IF(A596&lt;&gt;Attack[[#This Row],[No]],1,B596+1))</f>
        <v>4</v>
      </c>
      <c r="C597" s="1" t="s">
        <v>898</v>
      </c>
      <c r="D597" t="s">
        <v>284</v>
      </c>
      <c r="E597" s="1" t="s">
        <v>73</v>
      </c>
      <c r="F597" t="s">
        <v>78</v>
      </c>
      <c r="G597" t="s">
        <v>134</v>
      </c>
      <c r="H597" t="s">
        <v>71</v>
      </c>
      <c r="I597">
        <v>1</v>
      </c>
      <c r="J597" t="s">
        <v>235</v>
      </c>
      <c r="K597" s="1" t="s">
        <v>171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文化祭星海光来ICONIC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5</v>
      </c>
      <c r="C598" s="1" t="s">
        <v>898</v>
      </c>
      <c r="D598" t="s">
        <v>284</v>
      </c>
      <c r="E598" s="1" t="s">
        <v>73</v>
      </c>
      <c r="F598" t="s">
        <v>78</v>
      </c>
      <c r="G598" t="s">
        <v>134</v>
      </c>
      <c r="H598" t="s">
        <v>71</v>
      </c>
      <c r="I598">
        <v>1</v>
      </c>
      <c r="J598" t="s">
        <v>235</v>
      </c>
      <c r="K598" s="1" t="s">
        <v>285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文化祭星海光来ICONIC</v>
      </c>
    </row>
    <row r="599" spans="1:20" x14ac:dyDescent="0.3">
      <c r="A599">
        <f>VLOOKUP(Attack[[#This Row],[No用]],SetNo[[No.用]:[vlookup 用]],2,FALSE)</f>
        <v>152</v>
      </c>
      <c r="B599">
        <f>IF(ROW()=2,1,IF(A598&lt;&gt;Attack[[#This Row],[No]],1,B598+1))</f>
        <v>6</v>
      </c>
      <c r="C599" s="1" t="s">
        <v>898</v>
      </c>
      <c r="D599" t="s">
        <v>284</v>
      </c>
      <c r="E599" s="1" t="s">
        <v>73</v>
      </c>
      <c r="F599" t="s">
        <v>78</v>
      </c>
      <c r="G599" t="s">
        <v>134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文化祭星海光来ICONIC</v>
      </c>
    </row>
    <row r="600" spans="1:20" x14ac:dyDescent="0.3">
      <c r="A600">
        <f>VLOOKUP(Attack[[#This Row],[No用]],SetNo[[No.用]:[vlookup 用]],2,FALSE)</f>
        <v>152</v>
      </c>
      <c r="B600">
        <f>IF(ROW()=2,1,IF(A599&lt;&gt;Attack[[#This Row],[No]],1,B599+1))</f>
        <v>7</v>
      </c>
      <c r="C600" s="1" t="s">
        <v>898</v>
      </c>
      <c r="D600" t="s">
        <v>284</v>
      </c>
      <c r="E600" s="1" t="s">
        <v>73</v>
      </c>
      <c r="F600" t="s">
        <v>78</v>
      </c>
      <c r="G600" t="s">
        <v>134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Attack[[#This Row],[服装]]&amp;Attack[[#This Row],[名前]]&amp;Attack[[#This Row],[レアリティ]]</f>
        <v>文化祭星海光来ICONIC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1</v>
      </c>
      <c r="C601" t="s">
        <v>108</v>
      </c>
      <c r="D601" t="s">
        <v>133</v>
      </c>
      <c r="E601" t="s">
        <v>77</v>
      </c>
      <c r="F601" t="s">
        <v>82</v>
      </c>
      <c r="G601" t="s">
        <v>134</v>
      </c>
      <c r="H601" t="s">
        <v>71</v>
      </c>
      <c r="I601">
        <v>1</v>
      </c>
      <c r="J601" t="s">
        <v>235</v>
      </c>
      <c r="K601" s="1" t="s">
        <v>168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ユニフォーム昼神幸郎ICONIC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2</v>
      </c>
      <c r="C602" t="s">
        <v>108</v>
      </c>
      <c r="D602" t="s">
        <v>133</v>
      </c>
      <c r="E602" t="s">
        <v>77</v>
      </c>
      <c r="F602" t="s">
        <v>82</v>
      </c>
      <c r="G602" t="s">
        <v>134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ユニフォーム昼神幸郎ICONIC</v>
      </c>
    </row>
    <row r="603" spans="1:20" x14ac:dyDescent="0.3">
      <c r="A603">
        <f>VLOOKUP(Attack[[#This Row],[No用]],SetNo[[No.用]:[vlookup 用]],2,FALSE)</f>
        <v>153</v>
      </c>
      <c r="B603">
        <f>IF(ROW()=2,1,IF(A602&lt;&gt;Attack[[#This Row],[No]],1,B602+1))</f>
        <v>3</v>
      </c>
      <c r="C603" t="s">
        <v>108</v>
      </c>
      <c r="D603" t="s">
        <v>133</v>
      </c>
      <c r="E603" t="s">
        <v>77</v>
      </c>
      <c r="F603" t="s">
        <v>82</v>
      </c>
      <c r="G603" t="s">
        <v>134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ユニフォーム昼神幸郎ICONIC</v>
      </c>
    </row>
    <row r="604" spans="1:20" x14ac:dyDescent="0.3">
      <c r="A604">
        <f>VLOOKUP(Attack[[#This Row],[No用]],SetNo[[No.用]:[vlookup 用]],2,FALSE)</f>
        <v>154</v>
      </c>
      <c r="B604">
        <f>IF(ROW()=2,1,IF(A603&lt;&gt;Attack[[#This Row],[No]],1,B603+1))</f>
        <v>1</v>
      </c>
      <c r="C604" s="1" t="s">
        <v>918</v>
      </c>
      <c r="D604" t="s">
        <v>133</v>
      </c>
      <c r="E604" s="1" t="s">
        <v>73</v>
      </c>
      <c r="F604" t="s">
        <v>82</v>
      </c>
      <c r="G604" t="s">
        <v>134</v>
      </c>
      <c r="H604" t="s">
        <v>71</v>
      </c>
      <c r="I604">
        <v>1</v>
      </c>
      <c r="J604" t="s">
        <v>235</v>
      </c>
      <c r="K604" s="1" t="s">
        <v>168</v>
      </c>
      <c r="L604" s="1" t="s">
        <v>178</v>
      </c>
      <c r="M604">
        <v>30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Xmas昼神幸郎ICONIC</v>
      </c>
    </row>
    <row r="605" spans="1:20" x14ac:dyDescent="0.3">
      <c r="A605">
        <f>VLOOKUP(Attack[[#This Row],[No用]],SetNo[[No.用]:[vlookup 用]],2,FALSE)</f>
        <v>154</v>
      </c>
      <c r="B605">
        <f>IF(ROW()=2,1,IF(A604&lt;&gt;Attack[[#This Row],[No]],1,B604+1))</f>
        <v>2</v>
      </c>
      <c r="C605" s="1" t="s">
        <v>918</v>
      </c>
      <c r="D605" t="s">
        <v>133</v>
      </c>
      <c r="E605" s="1" t="s">
        <v>73</v>
      </c>
      <c r="F605" t="s">
        <v>82</v>
      </c>
      <c r="G605" t="s">
        <v>134</v>
      </c>
      <c r="H605" t="s">
        <v>71</v>
      </c>
      <c r="I605">
        <v>1</v>
      </c>
      <c r="J605" t="s">
        <v>235</v>
      </c>
      <c r="K605" s="1" t="s">
        <v>169</v>
      </c>
      <c r="L605" s="1" t="s">
        <v>178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Xmas昼神幸郎ICONIC</v>
      </c>
    </row>
    <row r="606" spans="1:20" x14ac:dyDescent="0.3">
      <c r="A606">
        <f>VLOOKUP(Attack[[#This Row],[No用]],SetNo[[No.用]:[vlookup 用]],2,FALSE)</f>
        <v>154</v>
      </c>
      <c r="B606">
        <f>IF(ROW()=2,1,IF(A605&lt;&gt;Attack[[#This Row],[No]],1,B605+1))</f>
        <v>3</v>
      </c>
      <c r="C606" s="1" t="s">
        <v>918</v>
      </c>
      <c r="D606" t="s">
        <v>133</v>
      </c>
      <c r="E606" s="1" t="s">
        <v>73</v>
      </c>
      <c r="F606" t="s">
        <v>82</v>
      </c>
      <c r="G606" t="s">
        <v>134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Xmas昼神幸郎ICONIC</v>
      </c>
    </row>
    <row r="607" spans="1:20" x14ac:dyDescent="0.3">
      <c r="A607">
        <f>VLOOKUP(Attack[[#This Row],[No用]],SetNo[[No.用]:[vlookup 用]],2,FALSE)</f>
        <v>155</v>
      </c>
      <c r="B607">
        <f>IF(ROW()=2,1,IF(A606&lt;&gt;Attack[[#This Row],[No]],1,B606+1))</f>
        <v>1</v>
      </c>
      <c r="C607" t="s">
        <v>108</v>
      </c>
      <c r="D607" t="s">
        <v>131</v>
      </c>
      <c r="E607" t="s">
        <v>77</v>
      </c>
      <c r="F607" t="s">
        <v>78</v>
      </c>
      <c r="G607" t="s">
        <v>135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36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ユニフォーム佐久早聖臣ICONIC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2</v>
      </c>
      <c r="C608" t="s">
        <v>108</v>
      </c>
      <c r="D608" t="s">
        <v>131</v>
      </c>
      <c r="E608" t="s">
        <v>77</v>
      </c>
      <c r="F608" t="s">
        <v>78</v>
      </c>
      <c r="G608" t="s">
        <v>135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ユニフォーム佐久早聖臣ICONIC</v>
      </c>
    </row>
    <row r="609" spans="1:20" x14ac:dyDescent="0.3">
      <c r="A609">
        <f>VLOOKUP(Attack[[#This Row],[No用]],SetNo[[No.用]:[vlookup 用]],2,FALSE)</f>
        <v>155</v>
      </c>
      <c r="B609">
        <f>IF(ROW()=2,1,IF(A608&lt;&gt;Attack[[#This Row],[No]],1,B608+1))</f>
        <v>3</v>
      </c>
      <c r="C609" t="s">
        <v>108</v>
      </c>
      <c r="D609" t="s">
        <v>131</v>
      </c>
      <c r="E609" t="s">
        <v>77</v>
      </c>
      <c r="F609" t="s">
        <v>78</v>
      </c>
      <c r="G609" t="s">
        <v>135</v>
      </c>
      <c r="H609" t="s">
        <v>71</v>
      </c>
      <c r="I609">
        <v>1</v>
      </c>
      <c r="J609" t="s">
        <v>235</v>
      </c>
      <c r="K609" s="1" t="s">
        <v>170</v>
      </c>
      <c r="L609" s="1" t="s">
        <v>173</v>
      </c>
      <c r="M609">
        <v>39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ユニフォーム佐久早聖臣ICONIC</v>
      </c>
    </row>
    <row r="610" spans="1:20" x14ac:dyDescent="0.3">
      <c r="A610">
        <f>VLOOKUP(Attack[[#This Row],[No用]],SetNo[[No.用]:[vlookup 用]],2,FALSE)</f>
        <v>155</v>
      </c>
      <c r="B610">
        <f>IF(ROW()=2,1,IF(A609&lt;&gt;Attack[[#This Row],[No]],1,B609+1))</f>
        <v>4</v>
      </c>
      <c r="C610" t="s">
        <v>108</v>
      </c>
      <c r="D610" t="s">
        <v>131</v>
      </c>
      <c r="E610" t="s">
        <v>77</v>
      </c>
      <c r="F610" t="s">
        <v>78</v>
      </c>
      <c r="G610" t="s">
        <v>135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ユニフォーム佐久早聖臣ICONIC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5</v>
      </c>
      <c r="C611" t="s">
        <v>108</v>
      </c>
      <c r="D611" t="s">
        <v>131</v>
      </c>
      <c r="E611" t="s">
        <v>77</v>
      </c>
      <c r="F611" t="s">
        <v>78</v>
      </c>
      <c r="G611" t="s">
        <v>135</v>
      </c>
      <c r="H611" t="s">
        <v>71</v>
      </c>
      <c r="I611">
        <v>1</v>
      </c>
      <c r="J611" t="s">
        <v>235</v>
      </c>
      <c r="K611" s="1" t="s">
        <v>171</v>
      </c>
      <c r="L611" s="1" t="s">
        <v>173</v>
      </c>
      <c r="M611">
        <v>39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ユニフォーム佐久早聖臣ICONIC</v>
      </c>
    </row>
    <row r="612" spans="1:20" x14ac:dyDescent="0.3">
      <c r="A612">
        <f>VLOOKUP(Attack[[#This Row],[No用]],SetNo[[No.用]:[vlookup 用]],2,FALSE)</f>
        <v>155</v>
      </c>
      <c r="B612">
        <f>IF(ROW()=2,1,IF(A611&lt;&gt;Attack[[#This Row],[No]],1,B611+1))</f>
        <v>6</v>
      </c>
      <c r="C612" t="s">
        <v>108</v>
      </c>
      <c r="D612" t="s">
        <v>131</v>
      </c>
      <c r="E612" t="s">
        <v>77</v>
      </c>
      <c r="F612" t="s">
        <v>78</v>
      </c>
      <c r="G612" t="s">
        <v>135</v>
      </c>
      <c r="H612" t="s">
        <v>71</v>
      </c>
      <c r="I612">
        <v>1</v>
      </c>
      <c r="J612" t="s">
        <v>235</v>
      </c>
      <c r="K612" s="1" t="s">
        <v>285</v>
      </c>
      <c r="L612" s="1" t="s">
        <v>173</v>
      </c>
      <c r="M612">
        <v>42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ユニフォーム佐久早聖臣ICONIC</v>
      </c>
    </row>
    <row r="613" spans="1:20" x14ac:dyDescent="0.3">
      <c r="A613">
        <f>VLOOKUP(Attack[[#This Row],[No用]],SetNo[[No.用]:[vlookup 用]],2,FALSE)</f>
        <v>155</v>
      </c>
      <c r="B613">
        <f>IF(ROW()=2,1,IF(A612&lt;&gt;Attack[[#This Row],[No]],1,B612+1))</f>
        <v>7</v>
      </c>
      <c r="C613" t="s">
        <v>108</v>
      </c>
      <c r="D613" t="s">
        <v>131</v>
      </c>
      <c r="E613" t="s">
        <v>77</v>
      </c>
      <c r="F613" t="s">
        <v>78</v>
      </c>
      <c r="G613" t="s">
        <v>135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ユニフォーム佐久早聖臣ICONIC</v>
      </c>
    </row>
    <row r="614" spans="1:20" x14ac:dyDescent="0.3">
      <c r="A614">
        <f>VLOOKUP(Attack[[#This Row],[No用]],SetNo[[No.用]:[vlookup 用]],2,FALSE)</f>
        <v>155</v>
      </c>
      <c r="B614">
        <f>IF(ROW()=2,1,IF(A613&lt;&gt;Attack[[#This Row],[No]],1,B613+1))</f>
        <v>8</v>
      </c>
      <c r="C614" t="s">
        <v>108</v>
      </c>
      <c r="D614" t="s">
        <v>131</v>
      </c>
      <c r="E614" t="s">
        <v>77</v>
      </c>
      <c r="F614" t="s">
        <v>78</v>
      </c>
      <c r="G614" t="s">
        <v>135</v>
      </c>
      <c r="H614" t="s">
        <v>71</v>
      </c>
      <c r="I614">
        <v>1</v>
      </c>
      <c r="J614" t="s">
        <v>235</v>
      </c>
      <c r="K614" s="1" t="s">
        <v>183</v>
      </c>
      <c r="L614" s="1" t="s">
        <v>225</v>
      </c>
      <c r="M614">
        <v>51</v>
      </c>
      <c r="N614">
        <v>0</v>
      </c>
      <c r="O614">
        <v>61</v>
      </c>
      <c r="P614">
        <v>0</v>
      </c>
      <c r="T614" t="str">
        <f>Attack[[#This Row],[服装]]&amp;Attack[[#This Row],[名前]]&amp;Attack[[#This Row],[レアリティ]]</f>
        <v>ユニフォーム佐久早聖臣ICONIC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1</v>
      </c>
      <c r="C615" t="s">
        <v>108</v>
      </c>
      <c r="D615" t="s">
        <v>132</v>
      </c>
      <c r="E615" t="s">
        <v>77</v>
      </c>
      <c r="F615" t="s">
        <v>80</v>
      </c>
      <c r="G615" t="s">
        <v>135</v>
      </c>
      <c r="H615" t="s">
        <v>71</v>
      </c>
      <c r="I615">
        <v>1</v>
      </c>
      <c r="J615" t="s">
        <v>235</v>
      </c>
      <c r="M615">
        <v>0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ユニフォーム小森元也ICONIC</v>
      </c>
    </row>
    <row r="616" spans="1:20" x14ac:dyDescent="0.3">
      <c r="A616">
        <f>VLOOKUP(Attack[[#This Row],[No用]],SetNo[[No.用]:[vlookup 用]],2,FALSE)</f>
        <v>157</v>
      </c>
      <c r="B616">
        <f>IF(ROW()=2,1,IF(A615&lt;&gt;Attack[[#This Row],[No]],1,B615+1))</f>
        <v>1</v>
      </c>
      <c r="C616" t="s">
        <v>108</v>
      </c>
      <c r="D616" s="1" t="s">
        <v>689</v>
      </c>
      <c r="E616" s="1" t="s">
        <v>90</v>
      </c>
      <c r="F616" s="1" t="s">
        <v>78</v>
      </c>
      <c r="G616" s="1" t="s">
        <v>691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34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ユニフォーム大将優ICONIC</v>
      </c>
    </row>
    <row r="617" spans="1:20" x14ac:dyDescent="0.3">
      <c r="A617">
        <f>VLOOKUP(Attack[[#This Row],[No用]],SetNo[[No.用]:[vlookup 用]],2,FALSE)</f>
        <v>157</v>
      </c>
      <c r="B617">
        <f>IF(ROW()=2,1,IF(A616&lt;&gt;Attack[[#This Row],[No]],1,B616+1))</f>
        <v>2</v>
      </c>
      <c r="C617" t="s">
        <v>108</v>
      </c>
      <c r="D617" s="1" t="s">
        <v>689</v>
      </c>
      <c r="E617" s="1" t="s">
        <v>90</v>
      </c>
      <c r="F617" s="1" t="s">
        <v>78</v>
      </c>
      <c r="G617" s="1" t="s">
        <v>691</v>
      </c>
      <c r="H617" t="s">
        <v>71</v>
      </c>
      <c r="I617">
        <v>1</v>
      </c>
      <c r="J617" t="s">
        <v>405</v>
      </c>
      <c r="K617" s="1" t="s">
        <v>169</v>
      </c>
      <c r="L617" s="1" t="s">
        <v>173</v>
      </c>
      <c r="M617">
        <v>34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ユニフォーム大将優ICONIC</v>
      </c>
    </row>
    <row r="618" spans="1:20" x14ac:dyDescent="0.3">
      <c r="A618">
        <f>VLOOKUP(Attack[[#This Row],[No用]],SetNo[[No.用]:[vlookup 用]],2,FALSE)</f>
        <v>157</v>
      </c>
      <c r="B618">
        <f>IF(ROW()=2,1,IF(A617&lt;&gt;Attack[[#This Row],[No]],1,B617+1))</f>
        <v>3</v>
      </c>
      <c r="C618" t="s">
        <v>108</v>
      </c>
      <c r="D618" s="1" t="s">
        <v>689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ユニフォーム大将優ICONIC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4</v>
      </c>
      <c r="C619" t="s">
        <v>108</v>
      </c>
      <c r="D619" s="1" t="s">
        <v>689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235</v>
      </c>
      <c r="K619" s="1" t="s">
        <v>172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ユニフォーム大将優ICONIC</v>
      </c>
    </row>
    <row r="620" spans="1:20" x14ac:dyDescent="0.3">
      <c r="A620">
        <f>VLOOKUP(Attack[[#This Row],[No用]],SetNo[[No.用]:[vlookup 用]],2,FALSE)</f>
        <v>157</v>
      </c>
      <c r="B620">
        <f>IF(ROW()=2,1,IF(A619&lt;&gt;Attack[[#This Row],[No]],1,B619+1))</f>
        <v>5</v>
      </c>
      <c r="C620" t="s">
        <v>108</v>
      </c>
      <c r="D620" s="1" t="s">
        <v>689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405</v>
      </c>
      <c r="K620" s="1" t="s">
        <v>183</v>
      </c>
      <c r="L620" s="1" t="s">
        <v>225</v>
      </c>
      <c r="M620">
        <v>49</v>
      </c>
      <c r="N620">
        <v>0</v>
      </c>
      <c r="O620">
        <v>59</v>
      </c>
      <c r="P620">
        <v>0</v>
      </c>
      <c r="T620" t="str">
        <f>Attack[[#This Row],[服装]]&amp;Attack[[#This Row],[名前]]&amp;Attack[[#This Row],[レアリティ]]</f>
        <v>ユニフォーム大将優ICONIC</v>
      </c>
    </row>
    <row r="621" spans="1:20" x14ac:dyDescent="0.3">
      <c r="A621">
        <f>VLOOKUP(Attack[[#This Row],[No用]],SetNo[[No.用]:[vlookup 用]],2,FALSE)</f>
        <v>158</v>
      </c>
      <c r="B621">
        <f>IF(ROW()=2,1,IF(A620&lt;&gt;Attack[[#This Row],[No]],1,B620+1))</f>
        <v>1</v>
      </c>
      <c r="C621" s="1" t="s">
        <v>939</v>
      </c>
      <c r="D621" s="1" t="s">
        <v>689</v>
      </c>
      <c r="E621" s="1" t="s">
        <v>77</v>
      </c>
      <c r="F621" s="1" t="s">
        <v>78</v>
      </c>
      <c r="G621" s="1" t="s">
        <v>691</v>
      </c>
      <c r="H621" s="1" t="s">
        <v>692</v>
      </c>
      <c r="I621">
        <v>1</v>
      </c>
      <c r="J621" t="s">
        <v>235</v>
      </c>
      <c r="K621" s="1" t="s">
        <v>168</v>
      </c>
      <c r="L621" s="1" t="s">
        <v>173</v>
      </c>
      <c r="M621">
        <v>34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新年大将優ICONIC</v>
      </c>
    </row>
    <row r="622" spans="1:20" x14ac:dyDescent="0.3">
      <c r="A622">
        <f>VLOOKUP(Attack[[#This Row],[No用]],SetNo[[No.用]:[vlookup 用]],2,FALSE)</f>
        <v>158</v>
      </c>
      <c r="B622">
        <f>IF(ROW()=2,1,IF(A621&lt;&gt;Attack[[#This Row],[No]],1,B621+1))</f>
        <v>2</v>
      </c>
      <c r="C622" s="1" t="s">
        <v>939</v>
      </c>
      <c r="D622" s="1" t="s">
        <v>689</v>
      </c>
      <c r="E622" s="1" t="s">
        <v>77</v>
      </c>
      <c r="F622" s="1" t="s">
        <v>78</v>
      </c>
      <c r="G622" s="1" t="s">
        <v>691</v>
      </c>
      <c r="H622" s="1" t="s">
        <v>692</v>
      </c>
      <c r="I622">
        <v>1</v>
      </c>
      <c r="J622" t="s">
        <v>235</v>
      </c>
      <c r="K622" s="1" t="s">
        <v>169</v>
      </c>
      <c r="L622" s="1" t="s">
        <v>173</v>
      </c>
      <c r="M622">
        <v>34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新年大将優ICONIC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3</v>
      </c>
      <c r="C623" s="1" t="s">
        <v>939</v>
      </c>
      <c r="D623" s="1" t="s">
        <v>689</v>
      </c>
      <c r="E623" s="1" t="s">
        <v>77</v>
      </c>
      <c r="F623" s="1" t="s">
        <v>78</v>
      </c>
      <c r="G623" s="1" t="s">
        <v>691</v>
      </c>
      <c r="H623" s="1" t="s">
        <v>692</v>
      </c>
      <c r="I623">
        <v>1</v>
      </c>
      <c r="J623" t="s">
        <v>405</v>
      </c>
      <c r="K623" s="1" t="s">
        <v>271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新年大将優ICONIC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4</v>
      </c>
      <c r="C624" s="1" t="s">
        <v>939</v>
      </c>
      <c r="D624" s="1" t="s">
        <v>689</v>
      </c>
      <c r="E624" s="1" t="s">
        <v>77</v>
      </c>
      <c r="F624" s="1" t="s">
        <v>78</v>
      </c>
      <c r="G624" s="1" t="s">
        <v>691</v>
      </c>
      <c r="H624" s="1" t="s">
        <v>692</v>
      </c>
      <c r="I624">
        <v>1</v>
      </c>
      <c r="J624" t="s">
        <v>235</v>
      </c>
      <c r="K624" s="1" t="s">
        <v>171</v>
      </c>
      <c r="L624" s="1" t="s">
        <v>178</v>
      </c>
      <c r="M624">
        <v>31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新年大将優ICONIC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5</v>
      </c>
      <c r="C625" s="1" t="s">
        <v>939</v>
      </c>
      <c r="D625" s="1" t="s">
        <v>689</v>
      </c>
      <c r="E625" s="1" t="s">
        <v>77</v>
      </c>
      <c r="F625" s="1" t="s">
        <v>78</v>
      </c>
      <c r="G625" s="1" t="s">
        <v>691</v>
      </c>
      <c r="H625" s="1" t="s">
        <v>692</v>
      </c>
      <c r="I625">
        <v>1</v>
      </c>
      <c r="J625" t="s">
        <v>235</v>
      </c>
      <c r="K625" s="1" t="s">
        <v>172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新年大将優ICONIC</v>
      </c>
    </row>
    <row r="626" spans="1:20" x14ac:dyDescent="0.3">
      <c r="A626">
        <f>VLOOKUP(Attack[[#This Row],[No用]],SetNo[[No.用]:[vlookup 用]],2,FALSE)</f>
        <v>158</v>
      </c>
      <c r="B626">
        <f>IF(ROW()=2,1,IF(A625&lt;&gt;Attack[[#This Row],[No]],1,B625+1))</f>
        <v>6</v>
      </c>
      <c r="C626" s="1" t="s">
        <v>939</v>
      </c>
      <c r="D626" s="1" t="s">
        <v>689</v>
      </c>
      <c r="E626" s="1" t="s">
        <v>77</v>
      </c>
      <c r="F626" s="1" t="s">
        <v>78</v>
      </c>
      <c r="G626" s="1" t="s">
        <v>691</v>
      </c>
      <c r="H626" s="1" t="s">
        <v>692</v>
      </c>
      <c r="I626">
        <v>1</v>
      </c>
      <c r="J626" t="s">
        <v>405</v>
      </c>
      <c r="K626" s="1" t="s">
        <v>171</v>
      </c>
      <c r="L626" s="1" t="s">
        <v>225</v>
      </c>
      <c r="M626">
        <v>49</v>
      </c>
      <c r="N626">
        <v>0</v>
      </c>
      <c r="O626">
        <v>59</v>
      </c>
      <c r="P626">
        <v>0</v>
      </c>
      <c r="T626" t="str">
        <f>Attack[[#This Row],[服装]]&amp;Attack[[#This Row],[名前]]&amp;Attack[[#This Row],[レアリティ]]</f>
        <v>新年大将優ICONIC</v>
      </c>
    </row>
    <row r="627" spans="1:20" x14ac:dyDescent="0.3">
      <c r="A627">
        <f>VLOOKUP(Attack[[#This Row],[No用]],SetNo[[No.用]:[vlookup 用]],2,FALSE)</f>
        <v>158</v>
      </c>
      <c r="B627">
        <f>IF(ROW()=2,1,IF(A626&lt;&gt;Attack[[#This Row],[No]],1,B626+1))</f>
        <v>7</v>
      </c>
      <c r="C627" s="1" t="s">
        <v>939</v>
      </c>
      <c r="D627" s="1" t="s">
        <v>689</v>
      </c>
      <c r="E627" s="1" t="s">
        <v>77</v>
      </c>
      <c r="F627" s="1" t="s">
        <v>78</v>
      </c>
      <c r="G627" s="1" t="s">
        <v>691</v>
      </c>
      <c r="H627" s="1" t="s">
        <v>692</v>
      </c>
      <c r="I627">
        <v>1</v>
      </c>
      <c r="J627" t="s">
        <v>235</v>
      </c>
      <c r="K627" s="1" t="s">
        <v>271</v>
      </c>
      <c r="L627" s="1" t="s">
        <v>225</v>
      </c>
      <c r="M627">
        <v>49</v>
      </c>
      <c r="N627">
        <v>0</v>
      </c>
      <c r="O627">
        <v>59</v>
      </c>
      <c r="P627">
        <v>0</v>
      </c>
      <c r="T627" t="str">
        <f>Attack[[#This Row],[服装]]&amp;Attack[[#This Row],[名前]]&amp;Attack[[#This Row],[レアリティ]]</f>
        <v>新年大将優ICONIC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1</v>
      </c>
      <c r="C628" t="s">
        <v>108</v>
      </c>
      <c r="D628" s="1" t="s">
        <v>694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ユニフォーム沼井和馬ICONIC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2</v>
      </c>
      <c r="C629" t="s">
        <v>108</v>
      </c>
      <c r="D629" s="1" t="s">
        <v>694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235</v>
      </c>
      <c r="K629" s="1" t="s">
        <v>169</v>
      </c>
      <c r="L629" s="1" t="s">
        <v>178</v>
      </c>
      <c r="M629">
        <v>36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ユニフォーム沼井和馬ICONIC</v>
      </c>
    </row>
    <row r="630" spans="1:20" x14ac:dyDescent="0.3">
      <c r="A630">
        <f>VLOOKUP(Attack[[#This Row],[No用]],SetNo[[No.用]:[vlookup 用]],2,FALSE)</f>
        <v>160</v>
      </c>
      <c r="B630">
        <f>IF(ROW()=2,1,IF(A629&lt;&gt;Attack[[#This Row],[No]],1,B629+1))</f>
        <v>1</v>
      </c>
      <c r="C630" t="s">
        <v>108</v>
      </c>
      <c r="D630" s="1" t="s">
        <v>861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405</v>
      </c>
      <c r="K630" s="1" t="s">
        <v>168</v>
      </c>
      <c r="L630" s="1" t="s">
        <v>178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ユニフォーム潜尚保ICONIC</v>
      </c>
    </row>
    <row r="631" spans="1:20" x14ac:dyDescent="0.3">
      <c r="A631">
        <f>VLOOKUP(Attack[[#This Row],[No用]],SetNo[[No.用]:[vlookup 用]],2,FALSE)</f>
        <v>160</v>
      </c>
      <c r="B631">
        <f>IF(ROW()=2,1,IF(A630&lt;&gt;Attack[[#This Row],[No]],1,B630+1))</f>
        <v>2</v>
      </c>
      <c r="C631" t="s">
        <v>108</v>
      </c>
      <c r="D631" s="1" t="s">
        <v>861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235</v>
      </c>
      <c r="K631" s="1" t="s">
        <v>169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ユニフォーム潜尚保ICONIC</v>
      </c>
    </row>
    <row r="632" spans="1:20" x14ac:dyDescent="0.3">
      <c r="A632">
        <f>VLOOKUP(Attack[[#This Row],[No用]],SetNo[[No.用]:[vlookup 用]],2,FALSE)</f>
        <v>160</v>
      </c>
      <c r="B632">
        <f>IF(ROW()=2,1,IF(A631&lt;&gt;Attack[[#This Row],[No]],1,B631+1))</f>
        <v>3</v>
      </c>
      <c r="C632" t="s">
        <v>108</v>
      </c>
      <c r="D632" s="1" t="s">
        <v>861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235</v>
      </c>
      <c r="K632" s="1" t="s">
        <v>170</v>
      </c>
      <c r="L632" s="1" t="s">
        <v>173</v>
      </c>
      <c r="M632">
        <v>38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ユニフォーム潜尚保ICONIC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4</v>
      </c>
      <c r="C633" t="s">
        <v>108</v>
      </c>
      <c r="D633" s="1" t="s">
        <v>861</v>
      </c>
      <c r="E633" s="1" t="s">
        <v>90</v>
      </c>
      <c r="F633" s="1" t="s">
        <v>78</v>
      </c>
      <c r="G633" s="1" t="s">
        <v>691</v>
      </c>
      <c r="H633" t="s">
        <v>71</v>
      </c>
      <c r="I633">
        <v>1</v>
      </c>
      <c r="J633" t="s">
        <v>405</v>
      </c>
      <c r="K633" s="1" t="s">
        <v>271</v>
      </c>
      <c r="L633" s="1" t="s">
        <v>173</v>
      </c>
      <c r="M633">
        <v>38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ユニフォーム潜尚保ICONIC</v>
      </c>
    </row>
    <row r="634" spans="1:20" x14ac:dyDescent="0.3">
      <c r="A634">
        <f>VLOOKUP(Attack[[#This Row],[No用]],SetNo[[No.用]:[vlookup 用]],2,FALSE)</f>
        <v>160</v>
      </c>
      <c r="B634">
        <f>IF(ROW()=2,1,IF(A633&lt;&gt;Attack[[#This Row],[No]],1,B633+1))</f>
        <v>5</v>
      </c>
      <c r="C634" t="s">
        <v>108</v>
      </c>
      <c r="D634" s="1" t="s">
        <v>861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ユニフォーム潜尚保ICONIC</v>
      </c>
    </row>
    <row r="635" spans="1:20" x14ac:dyDescent="0.3">
      <c r="A635">
        <f>VLOOKUP(Attack[[#This Row],[No用]],SetNo[[No.用]:[vlookup 用]],2,FALSE)</f>
        <v>160</v>
      </c>
      <c r="B635">
        <f>IF(ROW()=2,1,IF(A634&lt;&gt;Attack[[#This Row],[No]],1,B634+1))</f>
        <v>6</v>
      </c>
      <c r="C635" t="s">
        <v>108</v>
      </c>
      <c r="D635" s="1" t="s">
        <v>861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235</v>
      </c>
      <c r="K635" s="1" t="s">
        <v>183</v>
      </c>
      <c r="L635" s="1" t="s">
        <v>225</v>
      </c>
      <c r="M635">
        <v>43</v>
      </c>
      <c r="N635">
        <v>0</v>
      </c>
      <c r="O635">
        <v>53</v>
      </c>
      <c r="P635">
        <v>0</v>
      </c>
      <c r="T635" t="str">
        <f>Attack[[#This Row],[服装]]&amp;Attack[[#This Row],[名前]]&amp;Attack[[#This Row],[レアリティ]]</f>
        <v>ユニフォーム潜尚保ICONIC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1</v>
      </c>
      <c r="C636" t="s">
        <v>108</v>
      </c>
      <c r="D636" s="1" t="s">
        <v>863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405</v>
      </c>
      <c r="K636" s="1" t="s">
        <v>168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ユニフォーム高千穂恵也ICONIC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2</v>
      </c>
      <c r="C637" t="s">
        <v>108</v>
      </c>
      <c r="D637" s="1" t="s">
        <v>863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34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ユニフォーム高千穂恵也ICONIC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3</v>
      </c>
      <c r="C638" t="s">
        <v>108</v>
      </c>
      <c r="D638" s="1" t="s">
        <v>863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271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ユニフォーム高千穂恵也ICONIC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1</v>
      </c>
      <c r="C639" t="s">
        <v>108</v>
      </c>
      <c r="D639" s="1" t="s">
        <v>865</v>
      </c>
      <c r="E639" s="1" t="s">
        <v>90</v>
      </c>
      <c r="F639" s="1" t="s">
        <v>82</v>
      </c>
      <c r="G639" s="1" t="s">
        <v>691</v>
      </c>
      <c r="H639" t="s">
        <v>71</v>
      </c>
      <c r="I639">
        <v>1</v>
      </c>
      <c r="J639" t="s">
        <v>235</v>
      </c>
      <c r="K639" s="1" t="s">
        <v>168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ユニフォーム広尾倖児ICONIC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2</v>
      </c>
      <c r="C640" t="s">
        <v>108</v>
      </c>
      <c r="D640" s="1" t="s">
        <v>865</v>
      </c>
      <c r="E640" s="1" t="s">
        <v>90</v>
      </c>
      <c r="F640" s="1" t="s">
        <v>82</v>
      </c>
      <c r="G640" s="1" t="s">
        <v>691</v>
      </c>
      <c r="H640" t="s">
        <v>71</v>
      </c>
      <c r="I640">
        <v>1</v>
      </c>
      <c r="J640" t="s">
        <v>405</v>
      </c>
      <c r="K640" s="1" t="s">
        <v>169</v>
      </c>
      <c r="L640" s="1" t="s">
        <v>162</v>
      </c>
      <c r="M640">
        <v>24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ユニフォーム広尾倖児ICONIC</v>
      </c>
    </row>
    <row r="641" spans="1:20" x14ac:dyDescent="0.3">
      <c r="A641">
        <f>VLOOKUP(Attack[[#This Row],[No用]],SetNo[[No.用]:[vlookup 用]],2,FALSE)</f>
        <v>162</v>
      </c>
      <c r="B641">
        <f>IF(ROW()=2,1,IF(A640&lt;&gt;Attack[[#This Row],[No]],1,B640+1))</f>
        <v>3</v>
      </c>
      <c r="C641" t="s">
        <v>108</v>
      </c>
      <c r="D641" s="1" t="s">
        <v>865</v>
      </c>
      <c r="E641" s="1" t="s">
        <v>90</v>
      </c>
      <c r="F641" s="1" t="s">
        <v>82</v>
      </c>
      <c r="G641" s="1" t="s">
        <v>691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ユニフォーム広尾倖児ICONIC</v>
      </c>
    </row>
    <row r="642" spans="1:20" x14ac:dyDescent="0.3">
      <c r="A642">
        <f>VLOOKUP(Attack[[#This Row],[No用]],SetNo[[No.用]:[vlookup 用]],2,FALSE)</f>
        <v>163</v>
      </c>
      <c r="B642">
        <f>IF(ROW()=2,1,IF(A641&lt;&gt;Attack[[#This Row],[No]],1,B641+1))</f>
        <v>1</v>
      </c>
      <c r="C642" t="s">
        <v>108</v>
      </c>
      <c r="D642" s="1" t="s">
        <v>867</v>
      </c>
      <c r="E642" s="1" t="s">
        <v>90</v>
      </c>
      <c r="F642" s="1" t="s">
        <v>74</v>
      </c>
      <c r="G642" s="1" t="s">
        <v>691</v>
      </c>
      <c r="H642" t="s">
        <v>71</v>
      </c>
      <c r="I642">
        <v>1</v>
      </c>
      <c r="J642" t="s">
        <v>235</v>
      </c>
      <c r="K642" s="1" t="s">
        <v>168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ユニフォーム先島伊澄ICONIC</v>
      </c>
    </row>
    <row r="643" spans="1:20" x14ac:dyDescent="0.3">
      <c r="A643">
        <f>VLOOKUP(Attack[[#This Row],[No用]],SetNo[[No.用]:[vlookup 用]],2,FALSE)</f>
        <v>163</v>
      </c>
      <c r="B643">
        <f>IF(ROW()=2,1,IF(A642&lt;&gt;Attack[[#This Row],[No]],1,B642+1))</f>
        <v>2</v>
      </c>
      <c r="C643" t="s">
        <v>108</v>
      </c>
      <c r="D643" s="1" t="s">
        <v>867</v>
      </c>
      <c r="E643" s="1" t="s">
        <v>90</v>
      </c>
      <c r="F643" s="1" t="s">
        <v>74</v>
      </c>
      <c r="G643" s="1" t="s">
        <v>691</v>
      </c>
      <c r="H643" t="s">
        <v>71</v>
      </c>
      <c r="I643">
        <v>1</v>
      </c>
      <c r="J643" t="s">
        <v>235</v>
      </c>
      <c r="K643" s="1" t="s">
        <v>169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ユニフォーム先島伊澄ICONIC</v>
      </c>
    </row>
    <row r="644" spans="1:20" x14ac:dyDescent="0.3">
      <c r="A644">
        <f>VLOOKUP(Attack[[#This Row],[No用]],SetNo[[No.用]:[vlookup 用]],2,FALSE)</f>
        <v>163</v>
      </c>
      <c r="B644">
        <f>IF(ROW()=2,1,IF(A643&lt;&gt;Attack[[#This Row],[No]],1,B643+1))</f>
        <v>3</v>
      </c>
      <c r="C644" t="s">
        <v>108</v>
      </c>
      <c r="D644" s="1" t="s">
        <v>867</v>
      </c>
      <c r="E644" s="1" t="s">
        <v>90</v>
      </c>
      <c r="F644" s="1" t="s">
        <v>74</v>
      </c>
      <c r="G644" s="1" t="s">
        <v>691</v>
      </c>
      <c r="H644" t="s">
        <v>71</v>
      </c>
      <c r="I644">
        <v>1</v>
      </c>
      <c r="J644" t="s">
        <v>235</v>
      </c>
      <c r="K644" s="1" t="s">
        <v>171</v>
      </c>
      <c r="L644" s="1" t="s">
        <v>173</v>
      </c>
      <c r="M644">
        <v>30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ユニフォーム先島伊澄ICONIC</v>
      </c>
    </row>
    <row r="645" spans="1:20" x14ac:dyDescent="0.3">
      <c r="A645">
        <f>VLOOKUP(Attack[[#This Row],[No用]],SetNo[[No.用]:[vlookup 用]],2,FALSE)</f>
        <v>164</v>
      </c>
      <c r="B645">
        <f>IF(ROW()=2,1,IF(A644&lt;&gt;Attack[[#This Row],[No]],1,B644+1))</f>
        <v>1</v>
      </c>
      <c r="C645" t="s">
        <v>108</v>
      </c>
      <c r="D645" s="1" t="s">
        <v>869</v>
      </c>
      <c r="E645" s="1" t="s">
        <v>90</v>
      </c>
      <c r="F645" s="1" t="s">
        <v>82</v>
      </c>
      <c r="G645" s="1" t="s">
        <v>691</v>
      </c>
      <c r="H645" t="s">
        <v>71</v>
      </c>
      <c r="I645">
        <v>1</v>
      </c>
      <c r="J645" t="s">
        <v>405</v>
      </c>
      <c r="K645" s="1" t="s">
        <v>168</v>
      </c>
      <c r="L645" s="1" t="s">
        <v>162</v>
      </c>
      <c r="M645">
        <v>31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ユニフォーム背黒晃彦ICONIC</v>
      </c>
    </row>
    <row r="646" spans="1:20" x14ac:dyDescent="0.3">
      <c r="A646">
        <f>VLOOKUP(Attack[[#This Row],[No用]],SetNo[[No.用]:[vlookup 用]],2,FALSE)</f>
        <v>164</v>
      </c>
      <c r="B646">
        <f>IF(ROW()=2,1,IF(A645&lt;&gt;Attack[[#This Row],[No]],1,B645+1))</f>
        <v>2</v>
      </c>
      <c r="C646" t="s">
        <v>108</v>
      </c>
      <c r="D646" s="1" t="s">
        <v>869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31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ユニフォーム背黒晃彦ICONIC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1</v>
      </c>
      <c r="C647" t="s">
        <v>108</v>
      </c>
      <c r="D647" s="1" t="s">
        <v>871</v>
      </c>
      <c r="E647" s="1" t="s">
        <v>90</v>
      </c>
      <c r="F647" s="1" t="s">
        <v>80</v>
      </c>
      <c r="G647" s="1" t="s">
        <v>691</v>
      </c>
      <c r="H647" t="s">
        <v>71</v>
      </c>
      <c r="I647">
        <v>1</v>
      </c>
      <c r="J647" t="s">
        <v>235</v>
      </c>
      <c r="M647">
        <v>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24"/>
  <sheetViews>
    <sheetView topLeftCell="A221" workbookViewId="0">
      <selection activeCell="A253" sqref="A253:XFD25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ユニフォーム浅虫快人ICONIC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ユニフォーム浅虫快人ICONIC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ユニフォーム浅虫快人ICONIC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4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79</v>
      </c>
      <c r="E353" t="s">
        <v>23</v>
      </c>
      <c r="F353" t="s">
        <v>21</v>
      </c>
      <c r="G353" t="s">
        <v>75</v>
      </c>
      <c r="H353" t="s">
        <v>71</v>
      </c>
      <c r="I353">
        <v>1</v>
      </c>
      <c r="J353" t="s">
        <v>248</v>
      </c>
      <c r="K353" s="1"/>
      <c r="L353" s="1"/>
      <c r="M353">
        <v>0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ユニフォーム南田大志ICONIC</v>
      </c>
    </row>
    <row r="354" spans="1:20" x14ac:dyDescent="0.3">
      <c r="A354">
        <f>VLOOKUP(Block[[#This Row],[No用]],SetNo[[No.用]:[vlookup 用]],2,FALSE)</f>
        <v>95</v>
      </c>
      <c r="B354">
        <f>IF(ROW()=2,1,IF(A353&lt;&gt;Block[[#This Row],[No]],1,B353+1))</f>
        <v>1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ユニフォーム湯川良明ICONIC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2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ユニフォーム湯川良明ICONIC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3</v>
      </c>
      <c r="C356" t="s">
        <v>206</v>
      </c>
      <c r="D356" t="s">
        <v>81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248</v>
      </c>
      <c r="K356" s="1" t="s">
        <v>176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ユニフォーム湯川良明ICONIC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4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5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6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225</v>
      </c>
      <c r="M359">
        <v>44</v>
      </c>
      <c r="N359">
        <v>0</v>
      </c>
      <c r="O359">
        <v>54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ユニフォーム稲垣功ICONIC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ユニフォーム稲垣功ICONIC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ユニフォーム稲垣功ICONIC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ユニフォーム馬門英治ICONIC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ユニフォーム馬門英治ICONIC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192</v>
      </c>
      <c r="L366" s="1" t="s">
        <v>173</v>
      </c>
      <c r="M366">
        <v>43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ユニフォーム馬門英治ICONIC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5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6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176</v>
      </c>
      <c r="L369" s="1" t="s">
        <v>225</v>
      </c>
      <c r="M369">
        <v>45</v>
      </c>
      <c r="N369">
        <v>0</v>
      </c>
      <c r="O369">
        <v>56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ユニフォーム百沢雄大ICONIC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ユニフォーム百沢雄大ICONIC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1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178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職業体験百沢雄大ICONIC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2</v>
      </c>
      <c r="C374" s="1" t="s">
        <v>705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職業体験百沢雄大ICONIC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3</v>
      </c>
      <c r="C375" s="1" t="s">
        <v>705</v>
      </c>
      <c r="D375" t="s">
        <v>88</v>
      </c>
      <c r="E375" s="1" t="s">
        <v>90</v>
      </c>
      <c r="F375" t="s">
        <v>78</v>
      </c>
      <c r="G375" t="s">
        <v>75</v>
      </c>
      <c r="H375" t="s">
        <v>71</v>
      </c>
      <c r="I375">
        <v>1</v>
      </c>
      <c r="J375" t="s">
        <v>248</v>
      </c>
      <c r="K375" s="1" t="s">
        <v>179</v>
      </c>
      <c r="L375" s="1" t="s">
        <v>178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職業体験百沢雄大ICONIC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4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5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50</v>
      </c>
      <c r="N377">
        <v>5</v>
      </c>
      <c r="O377">
        <v>60</v>
      </c>
      <c r="P377">
        <v>8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108</v>
      </c>
      <c r="D378" t="s">
        <v>89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ユニフォーム照島游児ICONIC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108</v>
      </c>
      <c r="D379" t="s">
        <v>89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ユニフォーム照島游児ICONIC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108</v>
      </c>
      <c r="D380" t="s">
        <v>89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ユニフォーム照島游児ICONIC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制服照島游児ICONIC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149</v>
      </c>
      <c r="D382" t="s">
        <v>89</v>
      </c>
      <c r="E382" t="s">
        <v>77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制服照島游児ICONIC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149</v>
      </c>
      <c r="D383" t="s">
        <v>89</v>
      </c>
      <c r="E383" t="s">
        <v>77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制服照島游児ICONIC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108</v>
      </c>
      <c r="D384" t="s">
        <v>92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173</v>
      </c>
      <c r="M384">
        <v>36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ユニフォーム母畑和馬ICONIC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t="s">
        <v>108</v>
      </c>
      <c r="D385" t="s">
        <v>92</v>
      </c>
      <c r="E385" t="s">
        <v>90</v>
      </c>
      <c r="F385" t="s">
        <v>82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173</v>
      </c>
      <c r="M385">
        <v>36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ユニフォーム母畑和馬ICONIC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t="s">
        <v>108</v>
      </c>
      <c r="D386" t="s">
        <v>92</v>
      </c>
      <c r="E386" t="s">
        <v>90</v>
      </c>
      <c r="F386" t="s">
        <v>82</v>
      </c>
      <c r="G386" t="s">
        <v>91</v>
      </c>
      <c r="H386" t="s">
        <v>71</v>
      </c>
      <c r="I386">
        <v>1</v>
      </c>
      <c r="J386" t="s">
        <v>248</v>
      </c>
      <c r="K386" s="1" t="s">
        <v>179</v>
      </c>
      <c r="L386" s="1" t="s">
        <v>173</v>
      </c>
      <c r="M386">
        <v>39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ユニフォーム母畑和馬ICONIC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4</v>
      </c>
      <c r="C387" t="s">
        <v>108</v>
      </c>
      <c r="D387" t="s">
        <v>92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ユニフォーム母畑和馬ICONIC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5</v>
      </c>
      <c r="C388" t="s">
        <v>108</v>
      </c>
      <c r="D388" t="s">
        <v>92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ユニフォーム母畑和馬ICONIC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6</v>
      </c>
      <c r="C389" t="s">
        <v>108</v>
      </c>
      <c r="D389" t="s">
        <v>92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248</v>
      </c>
      <c r="K389" s="1" t="s">
        <v>183</v>
      </c>
      <c r="L389" s="1" t="s">
        <v>225</v>
      </c>
      <c r="M389">
        <v>46</v>
      </c>
      <c r="N389">
        <v>0</v>
      </c>
      <c r="O389">
        <v>56</v>
      </c>
      <c r="P389">
        <v>0</v>
      </c>
      <c r="T389" t="str">
        <f>Block[[#This Row],[服装]]&amp;Block[[#This Row],[名前]]&amp;Block[[#This Row],[レアリティ]]</f>
        <v>ユニフォーム母畑和馬ICONIC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t="s">
        <v>108</v>
      </c>
      <c r="D390" t="s">
        <v>93</v>
      </c>
      <c r="E390" t="s">
        <v>73</v>
      </c>
      <c r="F390" t="s">
        <v>74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14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ユニフォーム二岐丈晴ICONIC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t="s">
        <v>108</v>
      </c>
      <c r="D391" t="s">
        <v>93</v>
      </c>
      <c r="E391" t="s">
        <v>73</v>
      </c>
      <c r="F391" t="s">
        <v>74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ユニフォーム二岐丈晴ICONIC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t="s">
        <v>108</v>
      </c>
      <c r="D392" t="s">
        <v>93</v>
      </c>
      <c r="E392" t="s">
        <v>73</v>
      </c>
      <c r="F392" t="s">
        <v>74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14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ユニフォーム二岐丈晴ICONIC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制服二岐丈晴ICONIC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制服二岐丈晴ICONIC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14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制服二岐丈晴ICONIC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108</v>
      </c>
      <c r="D396" t="s">
        <v>99</v>
      </c>
      <c r="E396" t="s">
        <v>73</v>
      </c>
      <c r="F396" t="s">
        <v>78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ユニフォーム沼尻凛太郎ICONIC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108</v>
      </c>
      <c r="D397" t="s">
        <v>99</v>
      </c>
      <c r="E397" t="s">
        <v>73</v>
      </c>
      <c r="F397" t="s">
        <v>78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ユニフォーム沼尻凛太郎ICONIC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108</v>
      </c>
      <c r="D398" t="s">
        <v>99</v>
      </c>
      <c r="E398" t="s">
        <v>73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ユニフォーム沼尻凛太郎ICONIC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35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ユニフォーム飯坂信義ICONIC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94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ユニフォーム飯坂信義ICONIC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94</v>
      </c>
      <c r="E401" t="s">
        <v>90</v>
      </c>
      <c r="F401" t="s">
        <v>82</v>
      </c>
      <c r="G401" t="s">
        <v>91</v>
      </c>
      <c r="H401" t="s">
        <v>71</v>
      </c>
      <c r="I401">
        <v>1</v>
      </c>
      <c r="J401" t="s">
        <v>248</v>
      </c>
      <c r="K401" s="1" t="s">
        <v>176</v>
      </c>
      <c r="L401" s="1" t="s">
        <v>173</v>
      </c>
      <c r="M401">
        <v>43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ユニフォーム飯坂信義ICONIC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108</v>
      </c>
      <c r="D402" t="s">
        <v>94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ユニフォーム飯坂信義ICONIC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5</v>
      </c>
      <c r="C403" t="s">
        <v>108</v>
      </c>
      <c r="D403" t="s">
        <v>94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ユニフォーム飯坂信義ICONIC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6</v>
      </c>
      <c r="C404" t="s">
        <v>108</v>
      </c>
      <c r="D404" t="s">
        <v>94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Block[[#This Row],[服装]]&amp;Block[[#This Row],[名前]]&amp;Block[[#This Row],[レアリティ]]</f>
        <v>ユニフォーム飯坂信義ICONIC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1</v>
      </c>
      <c r="C405" t="s">
        <v>108</v>
      </c>
      <c r="D405" t="s">
        <v>95</v>
      </c>
      <c r="E405" t="s">
        <v>90</v>
      </c>
      <c r="F405" t="s">
        <v>78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ユニフォーム東山勝道ICONIC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2</v>
      </c>
      <c r="C406" t="s">
        <v>108</v>
      </c>
      <c r="D406" t="s">
        <v>95</v>
      </c>
      <c r="E406" t="s">
        <v>90</v>
      </c>
      <c r="F406" t="s">
        <v>78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ユニフォーム東山勝道ICONIC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3</v>
      </c>
      <c r="C407" t="s">
        <v>108</v>
      </c>
      <c r="D407" t="s">
        <v>95</v>
      </c>
      <c r="E407" t="s">
        <v>90</v>
      </c>
      <c r="F407" t="s">
        <v>78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ユニフォーム東山勝道ICONIC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108</v>
      </c>
      <c r="D408" t="s">
        <v>96</v>
      </c>
      <c r="E408" t="s">
        <v>90</v>
      </c>
      <c r="F408" t="s">
        <v>80</v>
      </c>
      <c r="G408" t="s">
        <v>91</v>
      </c>
      <c r="H408" t="s">
        <v>71</v>
      </c>
      <c r="I408">
        <v>1</v>
      </c>
      <c r="J408" t="s">
        <v>248</v>
      </c>
      <c r="M408">
        <v>0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ユニフォーム土湯新ICONIC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1</v>
      </c>
      <c r="C409" t="s">
        <v>206</v>
      </c>
      <c r="D409" t="s">
        <v>571</v>
      </c>
      <c r="E409" t="s">
        <v>28</v>
      </c>
      <c r="F409" t="s">
        <v>25</v>
      </c>
      <c r="G409" t="s">
        <v>156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ユニフォーム中島猛ICONIC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2</v>
      </c>
      <c r="C410" t="s">
        <v>206</v>
      </c>
      <c r="D410" t="s">
        <v>571</v>
      </c>
      <c r="E410" t="s">
        <v>28</v>
      </c>
      <c r="F410" t="s">
        <v>25</v>
      </c>
      <c r="G410" t="s">
        <v>156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ユニフォーム中島猛ICONIC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3</v>
      </c>
      <c r="C411" t="s">
        <v>206</v>
      </c>
      <c r="D411" t="s">
        <v>571</v>
      </c>
      <c r="E411" t="s">
        <v>28</v>
      </c>
      <c r="F411" t="s">
        <v>25</v>
      </c>
      <c r="G411" t="s">
        <v>156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ユニフォーム中島猛ICONIC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1</v>
      </c>
      <c r="C412" t="s">
        <v>206</v>
      </c>
      <c r="D412" t="s">
        <v>574</v>
      </c>
      <c r="E412" t="s">
        <v>24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ユニフォーム白石優希ICONIC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2</v>
      </c>
      <c r="C413" t="s">
        <v>206</v>
      </c>
      <c r="D413" t="s">
        <v>574</v>
      </c>
      <c r="E413" t="s">
        <v>24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ユニフォーム白石優希ICONIC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3</v>
      </c>
      <c r="C414" t="s">
        <v>206</v>
      </c>
      <c r="D414" t="s">
        <v>574</v>
      </c>
      <c r="E414" t="s">
        <v>24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ユニフォーム白石優希ICONIC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577</v>
      </c>
      <c r="E415" t="s">
        <v>28</v>
      </c>
      <c r="F415" t="s">
        <v>31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ユニフォーム花山一雅ICONIC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577</v>
      </c>
      <c r="E416" t="s">
        <v>28</v>
      </c>
      <c r="F416" t="s">
        <v>31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ユニフォーム花山一雅ICONIC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577</v>
      </c>
      <c r="E417" t="s">
        <v>28</v>
      </c>
      <c r="F417" t="s">
        <v>31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31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ユニフォーム花山一雅ICONIC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580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ユニフォーム鳴子哲平ICONIC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580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ユニフォーム鳴子哲平ICONIC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580</v>
      </c>
      <c r="E420" t="s">
        <v>28</v>
      </c>
      <c r="F420" t="s">
        <v>26</v>
      </c>
      <c r="G420" t="s">
        <v>156</v>
      </c>
      <c r="H420" t="s">
        <v>71</v>
      </c>
      <c r="I420">
        <v>1</v>
      </c>
      <c r="J420" t="s">
        <v>248</v>
      </c>
      <c r="K420" s="1" t="s">
        <v>176</v>
      </c>
      <c r="L420" s="1" t="s">
        <v>173</v>
      </c>
      <c r="M420">
        <v>42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ユニフォーム鳴子哲平ICONIC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580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32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ユニフォーム鳴子哲平ICONIC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5</v>
      </c>
      <c r="C422" t="s">
        <v>206</v>
      </c>
      <c r="D422" t="s">
        <v>580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32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ユニフォーム鳴子哲平ICONIC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6</v>
      </c>
      <c r="C423" t="s">
        <v>206</v>
      </c>
      <c r="D423" t="s">
        <v>580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183</v>
      </c>
      <c r="L423" s="1" t="s">
        <v>225</v>
      </c>
      <c r="M423">
        <v>46</v>
      </c>
      <c r="N423">
        <v>0</v>
      </c>
      <c r="O423">
        <v>56</v>
      </c>
      <c r="P423">
        <v>0</v>
      </c>
      <c r="T423" t="str">
        <f>Block[[#This Row],[服装]]&amp;Block[[#This Row],[名前]]&amp;Block[[#This Row],[レアリティ]]</f>
        <v>ユニフォーム鳴子哲平ICONIC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583</v>
      </c>
      <c r="E424" t="s">
        <v>28</v>
      </c>
      <c r="F424" t="s">
        <v>21</v>
      </c>
      <c r="G424" t="s">
        <v>156</v>
      </c>
      <c r="H424" t="s">
        <v>71</v>
      </c>
      <c r="I424">
        <v>1</v>
      </c>
      <c r="J424" t="s">
        <v>248</v>
      </c>
      <c r="M424">
        <v>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ユニフォーム秋保和光ICONIC</v>
      </c>
    </row>
    <row r="425" spans="1:20" x14ac:dyDescent="0.3">
      <c r="A425">
        <f>VLOOKUP(Block[[#This Row],[No用]],SetNo[[No.用]:[vlookup 用]],2,FALSE)</f>
        <v>114</v>
      </c>
      <c r="B425">
        <f>IF(ROW()=2,1,IF(A424&lt;&gt;Block[[#This Row],[No]],1,B424+1))</f>
        <v>1</v>
      </c>
      <c r="C425" t="s">
        <v>206</v>
      </c>
      <c r="D425" t="s">
        <v>586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174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ユニフォーム松島剛ICONIC</v>
      </c>
    </row>
    <row r="426" spans="1:20" x14ac:dyDescent="0.3">
      <c r="A426">
        <f>VLOOKUP(Block[[#This Row],[No用]],SetNo[[No.用]:[vlookup 用]],2,FALSE)</f>
        <v>114</v>
      </c>
      <c r="B426">
        <f>IF(ROW()=2,1,IF(A425&lt;&gt;Block[[#This Row],[No]],1,B425+1))</f>
        <v>2</v>
      </c>
      <c r="C426" t="s">
        <v>206</v>
      </c>
      <c r="D426" t="s">
        <v>586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175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ユニフォーム松島剛ICONIC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3</v>
      </c>
      <c r="C427" t="s">
        <v>206</v>
      </c>
      <c r="D427" t="s">
        <v>586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248</v>
      </c>
      <c r="K427" s="1" t="s">
        <v>192</v>
      </c>
      <c r="L427" s="1" t="s">
        <v>173</v>
      </c>
      <c r="M427">
        <v>41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ユニフォーム松島剛ICONIC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4</v>
      </c>
      <c r="C428" t="s">
        <v>206</v>
      </c>
      <c r="D428" t="s">
        <v>586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ユニフォーム松島剛ICONIC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5</v>
      </c>
      <c r="C429" t="s">
        <v>206</v>
      </c>
      <c r="D429" t="s">
        <v>586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31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ユニフォーム松島剛ICONIC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6</v>
      </c>
      <c r="C430" t="s">
        <v>206</v>
      </c>
      <c r="D430" t="s">
        <v>586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183</v>
      </c>
      <c r="L430" s="1" t="s">
        <v>225</v>
      </c>
      <c r="M430">
        <v>43</v>
      </c>
      <c r="N430">
        <v>0</v>
      </c>
      <c r="O430">
        <v>54</v>
      </c>
      <c r="P430">
        <v>0</v>
      </c>
      <c r="T430" t="str">
        <f>Block[[#This Row],[服装]]&amp;Block[[#This Row],[名前]]&amp;Block[[#This Row],[レアリティ]]</f>
        <v>ユニフォーム松島剛ICONIC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589</v>
      </c>
      <c r="E431" t="s">
        <v>28</v>
      </c>
      <c r="F431" t="s">
        <v>25</v>
      </c>
      <c r="G431" t="s">
        <v>156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ユニフォーム川渡瞬己ICONIC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589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ユニフォーム川渡瞬己ICONIC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589</v>
      </c>
      <c r="E433" t="s">
        <v>28</v>
      </c>
      <c r="F433" t="s">
        <v>25</v>
      </c>
      <c r="G433" t="s">
        <v>156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ユニフォーム川渡瞬己ICONIC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1</v>
      </c>
      <c r="C434" t="s">
        <v>108</v>
      </c>
      <c r="D434" t="s">
        <v>109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ユニフォーム牛島若利ICONIC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2</v>
      </c>
      <c r="C435" t="s">
        <v>108</v>
      </c>
      <c r="D435" t="s">
        <v>109</v>
      </c>
      <c r="E435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ユニフォーム牛島若利ICONIC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3</v>
      </c>
      <c r="C436" t="s">
        <v>108</v>
      </c>
      <c r="D436" t="s">
        <v>109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ユニフォーム牛島若利ICONIC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116</v>
      </c>
      <c r="D437" t="s">
        <v>109</v>
      </c>
      <c r="E437" t="s">
        <v>90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水着牛島若利ICONIC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116</v>
      </c>
      <c r="D438" t="s">
        <v>109</v>
      </c>
      <c r="E438" t="s">
        <v>90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水着牛島若利ICONIC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116</v>
      </c>
      <c r="D439" t="s">
        <v>109</v>
      </c>
      <c r="E439" t="s">
        <v>90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水着牛島若利ICONIC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s="1" t="s">
        <v>939</v>
      </c>
      <c r="D440" t="s">
        <v>109</v>
      </c>
      <c r="E440" s="1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新年牛島若利ICONIC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s="1" t="s">
        <v>939</v>
      </c>
      <c r="D441" t="s">
        <v>109</v>
      </c>
      <c r="E441" s="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新年牛島若利ICONIC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s="1" t="s">
        <v>939</v>
      </c>
      <c r="D442" t="s">
        <v>109</v>
      </c>
      <c r="E442" s="1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新年牛島若利ICONIC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108</v>
      </c>
      <c r="D443" t="s">
        <v>110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ユニフォーム天童覚ICONIC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108</v>
      </c>
      <c r="D444" t="s">
        <v>110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ユニフォーム天童覚ICONIC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108</v>
      </c>
      <c r="D445" t="s">
        <v>110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176</v>
      </c>
      <c r="L445" s="1" t="s">
        <v>173</v>
      </c>
      <c r="M445">
        <v>44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ユニフォーム天童覚ICONIC</v>
      </c>
    </row>
    <row r="446" spans="1:20" x14ac:dyDescent="0.3">
      <c r="A446">
        <f>VLOOKUP(Block[[#This Row],[No用]],SetNo[[No.用]:[vlookup 用]],2,FALSE)</f>
        <v>119</v>
      </c>
      <c r="B446">
        <f>IF(ROW()=2,1,IF(A445&lt;&gt;Block[[#This Row],[No]],1,B445+1))</f>
        <v>4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ユニフォーム天童覚ICONIC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5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ユニフォーム天童覚ICONIC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6</v>
      </c>
      <c r="C448" t="s">
        <v>108</v>
      </c>
      <c r="D448" t="s">
        <v>110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174</v>
      </c>
      <c r="L448" s="1" t="s">
        <v>225</v>
      </c>
      <c r="M448">
        <v>48</v>
      </c>
      <c r="N448">
        <v>0</v>
      </c>
      <c r="O448">
        <v>58</v>
      </c>
      <c r="P448">
        <v>0</v>
      </c>
      <c r="T448" t="str">
        <f>Block[[#This Row],[服装]]&amp;Block[[#This Row],[名前]]&amp;Block[[#This Row],[レアリティ]]</f>
        <v>ユニフォーム天童覚ICONIC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116</v>
      </c>
      <c r="D449" t="s">
        <v>110</v>
      </c>
      <c r="E449" t="s">
        <v>90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水着天童覚ICONIC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116</v>
      </c>
      <c r="D450" t="s">
        <v>110</v>
      </c>
      <c r="E450" t="s">
        <v>90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水着天童覚ICONIC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116</v>
      </c>
      <c r="D451" t="s">
        <v>110</v>
      </c>
      <c r="E451" t="s">
        <v>90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176</v>
      </c>
      <c r="L451" s="1" t="s">
        <v>173</v>
      </c>
      <c r="M451">
        <v>44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水着天童覚ICONIC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4</v>
      </c>
      <c r="C452" t="s">
        <v>116</v>
      </c>
      <c r="D452" t="s">
        <v>110</v>
      </c>
      <c r="E452" t="s">
        <v>90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水着天童覚ICONIC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5</v>
      </c>
      <c r="C453" t="s">
        <v>116</v>
      </c>
      <c r="D453" t="s">
        <v>110</v>
      </c>
      <c r="E453" t="s">
        <v>90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水着天童覚ICONIC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6</v>
      </c>
      <c r="C454" t="s">
        <v>116</v>
      </c>
      <c r="D454" t="s">
        <v>110</v>
      </c>
      <c r="E454" t="s">
        <v>90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Block[[#This Row],[服装]]&amp;Block[[#This Row],[名前]]&amp;Block[[#This Row],[レアリティ]]</f>
        <v>水着天童覚ICONIC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1</v>
      </c>
      <c r="C455" s="1" t="s">
        <v>898</v>
      </c>
      <c r="D455" t="s">
        <v>110</v>
      </c>
      <c r="E455" s="1" t="s">
        <v>77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文化祭天童覚ICONIC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2</v>
      </c>
      <c r="C456" s="1" t="s">
        <v>898</v>
      </c>
      <c r="D456" t="s">
        <v>110</v>
      </c>
      <c r="E456" s="1" t="s">
        <v>77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文化祭天童覚ICONIC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3</v>
      </c>
      <c r="C457" s="1" t="s">
        <v>898</v>
      </c>
      <c r="D457" t="s">
        <v>110</v>
      </c>
      <c r="E457" s="1" t="s">
        <v>77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176</v>
      </c>
      <c r="L457" s="1" t="s">
        <v>173</v>
      </c>
      <c r="M457">
        <v>44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文化祭天童覚ICONIC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4</v>
      </c>
      <c r="C458" s="1" t="s">
        <v>898</v>
      </c>
      <c r="D458" t="s">
        <v>110</v>
      </c>
      <c r="E458" s="1" t="s">
        <v>77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179</v>
      </c>
      <c r="L458" s="1" t="s">
        <v>178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文化祭天童覚ICONIC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5</v>
      </c>
      <c r="C459" s="1" t="s">
        <v>898</v>
      </c>
      <c r="D459" t="s">
        <v>110</v>
      </c>
      <c r="E459" s="1" t="s">
        <v>77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177</v>
      </c>
      <c r="L459" s="1" t="s">
        <v>162</v>
      </c>
      <c r="M459">
        <v>36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文化祭天童覚ICONIC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6</v>
      </c>
      <c r="C460" s="1" t="s">
        <v>898</v>
      </c>
      <c r="D460" t="s">
        <v>110</v>
      </c>
      <c r="E460" s="1" t="s">
        <v>77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249</v>
      </c>
      <c r="L460" s="1" t="s">
        <v>178</v>
      </c>
      <c r="M460">
        <v>34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文化祭天童覚ICONIC</v>
      </c>
    </row>
    <row r="461" spans="1:20" x14ac:dyDescent="0.3">
      <c r="A461">
        <f>VLOOKUP(Block[[#This Row],[No用]],SetNo[[No.用]:[vlookup 用]],2,FALSE)</f>
        <v>121</v>
      </c>
      <c r="B461">
        <f>IF(ROW()=2,1,IF(A460&lt;&gt;Block[[#This Row],[No]],1,B460+1))</f>
        <v>7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174</v>
      </c>
      <c r="L461" s="1" t="s">
        <v>225</v>
      </c>
      <c r="M461">
        <v>48</v>
      </c>
      <c r="N461">
        <v>0</v>
      </c>
      <c r="O461">
        <v>58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121</v>
      </c>
      <c r="B462">
        <f>IF(ROW()=2,1,IF(A461&lt;&gt;Block[[#This Row],[No]],1,B461+1))</f>
        <v>8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174</v>
      </c>
      <c r="L462" s="1" t="s">
        <v>225</v>
      </c>
      <c r="M462">
        <v>48</v>
      </c>
      <c r="N462">
        <v>0</v>
      </c>
      <c r="O462">
        <v>58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108</v>
      </c>
      <c r="D463" t="s">
        <v>111</v>
      </c>
      <c r="E463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ユニフォーム五色工ICONIC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108</v>
      </c>
      <c r="D464" t="s">
        <v>111</v>
      </c>
      <c r="E464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ユニフォーム五色工ICONIC</v>
      </c>
    </row>
    <row r="465" spans="1:20" x14ac:dyDescent="0.3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108</v>
      </c>
      <c r="D465" t="s">
        <v>111</v>
      </c>
      <c r="E465" t="s">
        <v>77</v>
      </c>
      <c r="F465" t="s">
        <v>78</v>
      </c>
      <c r="G465" t="s">
        <v>118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ユニフォーム五色工ICONIC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s="1" t="s">
        <v>705</v>
      </c>
      <c r="D466" t="s">
        <v>111</v>
      </c>
      <c r="E466" s="1" t="s">
        <v>73</v>
      </c>
      <c r="F466" t="s">
        <v>78</v>
      </c>
      <c r="G466" t="s">
        <v>118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職業体験五色工ICONIC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2</v>
      </c>
      <c r="C467" s="1" t="s">
        <v>705</v>
      </c>
      <c r="D467" t="s">
        <v>111</v>
      </c>
      <c r="E467" s="1" t="s">
        <v>73</v>
      </c>
      <c r="F467" t="s">
        <v>78</v>
      </c>
      <c r="G467" t="s">
        <v>118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職業体験五色工ICONIC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3</v>
      </c>
      <c r="C468" s="1" t="s">
        <v>705</v>
      </c>
      <c r="D468" t="s">
        <v>111</v>
      </c>
      <c r="E468" s="1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職業体験五色工ICONIC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1</v>
      </c>
      <c r="C469" t="s">
        <v>108</v>
      </c>
      <c r="D469" t="s">
        <v>112</v>
      </c>
      <c r="E469" t="s">
        <v>73</v>
      </c>
      <c r="F469" t="s">
        <v>74</v>
      </c>
      <c r="G469" t="s">
        <v>118</v>
      </c>
      <c r="H469" t="s">
        <v>71</v>
      </c>
      <c r="I469">
        <v>1</v>
      </c>
      <c r="J469" t="s">
        <v>248</v>
      </c>
      <c r="K469" t="s">
        <v>406</v>
      </c>
      <c r="L469" t="s">
        <v>264</v>
      </c>
      <c r="M469">
        <v>28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ユニフォーム白布賢二郎ICONIC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2</v>
      </c>
      <c r="C470" t="s">
        <v>108</v>
      </c>
      <c r="D470" t="s">
        <v>112</v>
      </c>
      <c r="E470" t="s">
        <v>73</v>
      </c>
      <c r="F470" t="s">
        <v>74</v>
      </c>
      <c r="G470" t="s">
        <v>118</v>
      </c>
      <c r="H470" t="s">
        <v>71</v>
      </c>
      <c r="I470">
        <v>1</v>
      </c>
      <c r="J470" t="s">
        <v>248</v>
      </c>
      <c r="K470" t="s">
        <v>407</v>
      </c>
      <c r="L470" t="s">
        <v>264</v>
      </c>
      <c r="M470">
        <v>28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ユニフォーム白布賢二郎ICONIC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3</v>
      </c>
      <c r="C471" t="s">
        <v>108</v>
      </c>
      <c r="D471" t="s">
        <v>112</v>
      </c>
      <c r="E471" t="s">
        <v>73</v>
      </c>
      <c r="F471" t="s">
        <v>74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t="s">
        <v>400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ユニフォーム白布賢二郎ICONIC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393</v>
      </c>
      <c r="D472" t="s">
        <v>394</v>
      </c>
      <c r="E472" t="s">
        <v>24</v>
      </c>
      <c r="F472" t="s">
        <v>31</v>
      </c>
      <c r="G472" t="s">
        <v>157</v>
      </c>
      <c r="H472" t="s">
        <v>71</v>
      </c>
      <c r="I472">
        <v>1</v>
      </c>
      <c r="J472" t="s">
        <v>248</v>
      </c>
      <c r="K472" t="s">
        <v>406</v>
      </c>
      <c r="L472" t="s">
        <v>264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探偵白布賢二郎ICONIC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393</v>
      </c>
      <c r="D473" t="s">
        <v>394</v>
      </c>
      <c r="E473" t="s">
        <v>24</v>
      </c>
      <c r="F473" t="s">
        <v>31</v>
      </c>
      <c r="G473" t="s">
        <v>157</v>
      </c>
      <c r="H473" t="s">
        <v>71</v>
      </c>
      <c r="I473">
        <v>1</v>
      </c>
      <c r="J473" t="s">
        <v>248</v>
      </c>
      <c r="K473" t="s">
        <v>407</v>
      </c>
      <c r="L473" t="s">
        <v>264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探偵白布賢二郎ICONIC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393</v>
      </c>
      <c r="D474" t="s">
        <v>394</v>
      </c>
      <c r="E474" t="s">
        <v>24</v>
      </c>
      <c r="F474" t="s">
        <v>31</v>
      </c>
      <c r="G474" t="s">
        <v>157</v>
      </c>
      <c r="H474" t="s">
        <v>71</v>
      </c>
      <c r="I474">
        <v>1</v>
      </c>
      <c r="J474" t="s">
        <v>248</v>
      </c>
      <c r="K474" s="1" t="s">
        <v>249</v>
      </c>
      <c r="L474" t="s">
        <v>400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探偵白布賢二郎ICONIC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113</v>
      </c>
      <c r="E475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248</v>
      </c>
      <c r="K475" s="1" t="s">
        <v>174</v>
      </c>
      <c r="L475" t="s">
        <v>400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ユニフォーム大平獅音ICONIC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113</v>
      </c>
      <c r="E476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248</v>
      </c>
      <c r="K476" s="1" t="s">
        <v>175</v>
      </c>
      <c r="L476" t="s">
        <v>400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ユニフォーム大平獅音ICONIC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113</v>
      </c>
      <c r="E477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ユニフォーム大平獅音ICONIC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114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ユニフォーム川西太一ICONIC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114</v>
      </c>
      <c r="E479" t="s">
        <v>73</v>
      </c>
      <c r="F479" t="s">
        <v>82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ユニフォーム川西太一ICONIC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114</v>
      </c>
      <c r="E480" t="s">
        <v>73</v>
      </c>
      <c r="F480" t="s">
        <v>82</v>
      </c>
      <c r="G480" t="s">
        <v>118</v>
      </c>
      <c r="H480" t="s">
        <v>71</v>
      </c>
      <c r="I480">
        <v>1</v>
      </c>
      <c r="J480" t="s">
        <v>248</v>
      </c>
      <c r="K480" s="1" t="s">
        <v>176</v>
      </c>
      <c r="L480" s="1" t="s">
        <v>162</v>
      </c>
      <c r="M480">
        <v>36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ユニフォーム川西太一ICONIC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4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234</v>
      </c>
      <c r="L481" s="1" t="s">
        <v>162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ユニフォーム川西太一ICONIC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5</v>
      </c>
      <c r="C482" t="s">
        <v>108</v>
      </c>
      <c r="D482" t="s">
        <v>114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179</v>
      </c>
      <c r="L482" s="1" t="s">
        <v>173</v>
      </c>
      <c r="M482">
        <v>47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ユニフォーム川西太一ICONIC</v>
      </c>
    </row>
    <row r="483" spans="1:20" x14ac:dyDescent="0.3">
      <c r="A483">
        <f>VLOOKUP(Block[[#This Row],[No用]],SetNo[[No.用]:[vlookup 用]],2,FALSE)</f>
        <v>127</v>
      </c>
      <c r="B483">
        <f>IF(ROW()=2,1,IF(A482&lt;&gt;Block[[#This Row],[No]],1,B482+1))</f>
        <v>6</v>
      </c>
      <c r="C483" t="s">
        <v>108</v>
      </c>
      <c r="D483" t="s">
        <v>114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36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ユニフォーム川西太一ICONIC</v>
      </c>
    </row>
    <row r="484" spans="1:20" x14ac:dyDescent="0.3">
      <c r="A484">
        <f>VLOOKUP(Block[[#This Row],[No用]],SetNo[[No.用]:[vlookup 用]],2,FALSE)</f>
        <v>127</v>
      </c>
      <c r="B484">
        <f>IF(ROW()=2,1,IF(A483&lt;&gt;Block[[#This Row],[No]],1,B483+1))</f>
        <v>7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34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127</v>
      </c>
      <c r="B485">
        <f>IF(ROW()=2,1,IF(A484&lt;&gt;Block[[#This Row],[No]],1,B484+1))</f>
        <v>8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183</v>
      </c>
      <c r="L485" s="1" t="s">
        <v>225</v>
      </c>
      <c r="M485">
        <v>49</v>
      </c>
      <c r="N485">
        <v>0</v>
      </c>
      <c r="O485">
        <v>59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1</v>
      </c>
      <c r="C486" t="s">
        <v>108</v>
      </c>
      <c r="D486" s="1" t="s">
        <v>664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ユニフォーム瀬見英太ICONIC</v>
      </c>
    </row>
    <row r="487" spans="1:20" x14ac:dyDescent="0.3">
      <c r="A487">
        <f>VLOOKUP(Block[[#This Row],[No用]],SetNo[[No.用]:[vlookup 用]],2,FALSE)</f>
        <v>128</v>
      </c>
      <c r="B487">
        <f>IF(ROW()=2,1,IF(A486&lt;&gt;Block[[#This Row],[No]],1,B486+1))</f>
        <v>2</v>
      </c>
      <c r="C487" t="s">
        <v>108</v>
      </c>
      <c r="D487" s="1" t="s">
        <v>664</v>
      </c>
      <c r="E487" t="s">
        <v>73</v>
      </c>
      <c r="F487" t="s">
        <v>74</v>
      </c>
      <c r="G487" t="s">
        <v>118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ユニフォーム瀬見英太ICONIC</v>
      </c>
    </row>
    <row r="488" spans="1:20" x14ac:dyDescent="0.3">
      <c r="A488">
        <f>VLOOKUP(Block[[#This Row],[No用]],SetNo[[No.用]:[vlookup 用]],2,FALSE)</f>
        <v>128</v>
      </c>
      <c r="B488">
        <f>IF(ROW()=2,1,IF(A487&lt;&gt;Block[[#This Row],[No]],1,B487+1))</f>
        <v>3</v>
      </c>
      <c r="C488" t="s">
        <v>108</v>
      </c>
      <c r="D488" s="1" t="s">
        <v>664</v>
      </c>
      <c r="E488" t="s">
        <v>73</v>
      </c>
      <c r="F488" t="s">
        <v>74</v>
      </c>
      <c r="G488" t="s">
        <v>118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ユニフォーム瀬見英太ICONIC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1</v>
      </c>
      <c r="C489" t="s">
        <v>108</v>
      </c>
      <c r="D489" t="s">
        <v>115</v>
      </c>
      <c r="E489" t="s">
        <v>73</v>
      </c>
      <c r="F489" t="s">
        <v>80</v>
      </c>
      <c r="G489" t="s">
        <v>118</v>
      </c>
      <c r="H489" t="s">
        <v>71</v>
      </c>
      <c r="I489">
        <v>1</v>
      </c>
      <c r="J489" t="s">
        <v>248</v>
      </c>
      <c r="M489">
        <v>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ユニフォーム山形隼人ICONIC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1</v>
      </c>
      <c r="C490" t="s">
        <v>108</v>
      </c>
      <c r="D490" t="s">
        <v>186</v>
      </c>
      <c r="E490" t="s">
        <v>77</v>
      </c>
      <c r="F490" t="s">
        <v>74</v>
      </c>
      <c r="G490" t="s">
        <v>185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ユニフォーム宮侑ICONIC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2</v>
      </c>
      <c r="C491" t="s">
        <v>108</v>
      </c>
      <c r="D491" t="s">
        <v>186</v>
      </c>
      <c r="E491" t="s">
        <v>77</v>
      </c>
      <c r="F491" t="s">
        <v>74</v>
      </c>
      <c r="G491" t="s">
        <v>185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ユニフォーム宮侑ICONIC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3</v>
      </c>
      <c r="C492" t="s">
        <v>108</v>
      </c>
      <c r="D492" t="s">
        <v>186</v>
      </c>
      <c r="E492" t="s">
        <v>77</v>
      </c>
      <c r="F492" t="s">
        <v>74</v>
      </c>
      <c r="G492" t="s">
        <v>185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ユニフォーム宮侑ICONIC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s="1" t="s">
        <v>898</v>
      </c>
      <c r="D493" t="s">
        <v>186</v>
      </c>
      <c r="E493" s="1" t="s">
        <v>73</v>
      </c>
      <c r="F493" t="s">
        <v>74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文化祭宮侑ICONIC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s="1" t="s">
        <v>898</v>
      </c>
      <c r="D494" t="s">
        <v>186</v>
      </c>
      <c r="E494" s="1" t="s">
        <v>73</v>
      </c>
      <c r="F494" t="s">
        <v>74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文化祭宮侑ICONIC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s="1" t="s">
        <v>898</v>
      </c>
      <c r="D495" t="s">
        <v>186</v>
      </c>
      <c r="E495" s="1" t="s">
        <v>73</v>
      </c>
      <c r="F495" t="s">
        <v>74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文化祭宮侑ICONIC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t="s">
        <v>108</v>
      </c>
      <c r="D496" t="s">
        <v>187</v>
      </c>
      <c r="E496" t="s">
        <v>90</v>
      </c>
      <c r="F496" t="s">
        <v>78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178</v>
      </c>
      <c r="M496">
        <v>33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ユニフォーム宮治ICONIC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t="s">
        <v>108</v>
      </c>
      <c r="D497" t="s">
        <v>187</v>
      </c>
      <c r="E497" t="s">
        <v>90</v>
      </c>
      <c r="F497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178</v>
      </c>
      <c r="M497">
        <v>33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ユニフォーム宮治ICONIC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t="s">
        <v>108</v>
      </c>
      <c r="D498" t="s">
        <v>187</v>
      </c>
      <c r="E498" t="s">
        <v>90</v>
      </c>
      <c r="F498" t="s">
        <v>78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ユニフォーム宮治ICONIC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t="s">
        <v>108</v>
      </c>
      <c r="D499" t="s">
        <v>188</v>
      </c>
      <c r="E499" t="s">
        <v>77</v>
      </c>
      <c r="F499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173</v>
      </c>
      <c r="M499">
        <v>37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ユニフォーム角名倫太郎ICONIC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t="s">
        <v>108</v>
      </c>
      <c r="D500" t="s">
        <v>188</v>
      </c>
      <c r="E500" t="s">
        <v>77</v>
      </c>
      <c r="F500" t="s">
        <v>82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173</v>
      </c>
      <c r="M500">
        <v>37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ユニフォーム角名倫太郎ICONIC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t="s">
        <v>108</v>
      </c>
      <c r="D501" t="s">
        <v>188</v>
      </c>
      <c r="E501" t="s">
        <v>77</v>
      </c>
      <c r="F501" t="s">
        <v>82</v>
      </c>
      <c r="G501" t="s">
        <v>185</v>
      </c>
      <c r="H501" t="s">
        <v>71</v>
      </c>
      <c r="I501">
        <v>1</v>
      </c>
      <c r="J501" t="s">
        <v>248</v>
      </c>
      <c r="K501" s="1" t="s">
        <v>176</v>
      </c>
      <c r="L501" s="1" t="s">
        <v>162</v>
      </c>
      <c r="M501">
        <v>34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ユニフォーム角名倫太郎ICONIC</v>
      </c>
    </row>
    <row r="502" spans="1:20" x14ac:dyDescent="0.3">
      <c r="A502">
        <f>VLOOKUP(Block[[#This Row],[No用]],SetNo[[No.用]:[vlookup 用]],2,FALSE)</f>
        <v>133</v>
      </c>
      <c r="B502">
        <f>IF(ROW()=2,1,IF(A501&lt;&gt;Block[[#This Row],[No]],1,B501+1))</f>
        <v>4</v>
      </c>
      <c r="C502" t="s">
        <v>108</v>
      </c>
      <c r="D502" t="s">
        <v>188</v>
      </c>
      <c r="E502" t="s">
        <v>77</v>
      </c>
      <c r="F502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179</v>
      </c>
      <c r="L502" s="1" t="s">
        <v>173</v>
      </c>
      <c r="M502">
        <v>40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ユニフォーム角名倫太郎ICONIC</v>
      </c>
    </row>
    <row r="503" spans="1:20" x14ac:dyDescent="0.3">
      <c r="A503">
        <f>VLOOKUP(Block[[#This Row],[No用]],SetNo[[No.用]:[vlookup 用]],2,FALSE)</f>
        <v>133</v>
      </c>
      <c r="B503">
        <f>IF(ROW()=2,1,IF(A502&lt;&gt;Block[[#This Row],[No]],1,B502+1))</f>
        <v>5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248</v>
      </c>
      <c r="K503" s="1" t="s">
        <v>192</v>
      </c>
      <c r="L503" s="1" t="s">
        <v>162</v>
      </c>
      <c r="M503">
        <v>34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ユニフォーム角名倫太郎ICONIC</v>
      </c>
    </row>
    <row r="504" spans="1:20" x14ac:dyDescent="0.3">
      <c r="A504">
        <f>VLOOKUP(Block[[#This Row],[No用]],SetNo[[No.用]:[vlookup 用]],2,FALSE)</f>
        <v>133</v>
      </c>
      <c r="B504">
        <f>IF(ROW()=2,1,IF(A503&lt;&gt;Block[[#This Row],[No]],1,B503+1))</f>
        <v>6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34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ユニフォーム角名倫太郎ICONIC</v>
      </c>
    </row>
    <row r="505" spans="1:20" x14ac:dyDescent="0.3">
      <c r="A505">
        <f>VLOOKUP(Block[[#This Row],[No用]],SetNo[[No.用]:[vlookup 用]],2,FALSE)</f>
        <v>133</v>
      </c>
      <c r="B505">
        <f>IF(ROW()=2,1,IF(A504&lt;&gt;Block[[#This Row],[No]],1,B504+1))</f>
        <v>7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37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133</v>
      </c>
      <c r="B506">
        <f>IF(ROW()=2,1,IF(A505&lt;&gt;Block[[#This Row],[No]],1,B505+1))</f>
        <v>8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183</v>
      </c>
      <c r="L506" s="1" t="s">
        <v>225</v>
      </c>
      <c r="M506">
        <v>47</v>
      </c>
      <c r="N506">
        <v>0</v>
      </c>
      <c r="O506">
        <v>57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1</v>
      </c>
      <c r="C507" t="s">
        <v>108</v>
      </c>
      <c r="D507" t="s">
        <v>189</v>
      </c>
      <c r="E507" t="s">
        <v>77</v>
      </c>
      <c r="F507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ユニフォーム北信介ICONIC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2</v>
      </c>
      <c r="C508" t="s">
        <v>108</v>
      </c>
      <c r="D508" t="s">
        <v>189</v>
      </c>
      <c r="E508" t="s">
        <v>77</v>
      </c>
      <c r="F508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ユニフォーム北信介ICONIC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3</v>
      </c>
      <c r="C509" t="s">
        <v>108</v>
      </c>
      <c r="D509" t="s">
        <v>189</v>
      </c>
      <c r="E509" t="s">
        <v>77</v>
      </c>
      <c r="F509" t="s">
        <v>78</v>
      </c>
      <c r="G509" t="s">
        <v>185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ユニフォーム北信介ICONIC</v>
      </c>
    </row>
    <row r="510" spans="1:20" x14ac:dyDescent="0.3">
      <c r="A510">
        <f>VLOOKUP(Block[[#This Row],[No用]],SetNo[[No.用]:[vlookup 用]],2,FALSE)</f>
        <v>134</v>
      </c>
      <c r="B510">
        <f>IF(ROW()=2,1,IF(A509&lt;&gt;Block[[#This Row],[No]],1,B509+1))</f>
        <v>4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ユニフォーム北信介ICONIC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1</v>
      </c>
      <c r="C511" s="1" t="s">
        <v>918</v>
      </c>
      <c r="D511" t="s">
        <v>189</v>
      </c>
      <c r="E511" s="1" t="s">
        <v>73</v>
      </c>
      <c r="F51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Xmas北信介ICONIC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2</v>
      </c>
      <c r="C512" s="1" t="s">
        <v>918</v>
      </c>
      <c r="D512" t="s">
        <v>189</v>
      </c>
      <c r="E512" s="1" t="s">
        <v>73</v>
      </c>
      <c r="F512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Xmas北信介ICONIC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3</v>
      </c>
      <c r="C513" s="1" t="s">
        <v>918</v>
      </c>
      <c r="D513" t="s">
        <v>189</v>
      </c>
      <c r="E513" s="1" t="s">
        <v>73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Xmas北信介ICONIC</v>
      </c>
    </row>
    <row r="514" spans="1:20" x14ac:dyDescent="0.3">
      <c r="A514">
        <f>VLOOKUP(Block[[#This Row],[No用]],SetNo[[No.用]:[vlookup 用]],2,FALSE)</f>
        <v>135</v>
      </c>
      <c r="B514">
        <f>IF(ROW()=2,1,IF(A513&lt;&gt;Block[[#This Row],[No]],1,B513+1))</f>
        <v>4</v>
      </c>
      <c r="C514" s="1" t="s">
        <v>918</v>
      </c>
      <c r="D514" t="s">
        <v>189</v>
      </c>
      <c r="E514" s="1" t="s">
        <v>73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Xmas北信介ICONIC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108</v>
      </c>
      <c r="D515" s="1" t="s">
        <v>667</v>
      </c>
      <c r="E515" t="s">
        <v>77</v>
      </c>
      <c r="F515" s="1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ユニフォーム尾白アランICONIC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2</v>
      </c>
      <c r="C516" t="s">
        <v>108</v>
      </c>
      <c r="D516" s="1" t="s">
        <v>667</v>
      </c>
      <c r="E516" t="s">
        <v>77</v>
      </c>
      <c r="F516" s="1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ユニフォーム尾白アランICONIC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3</v>
      </c>
      <c r="C517" t="s">
        <v>108</v>
      </c>
      <c r="D517" s="1" t="s">
        <v>667</v>
      </c>
      <c r="E517" t="s">
        <v>77</v>
      </c>
      <c r="F517" s="1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ユニフォーム尾白アランICONIC</v>
      </c>
    </row>
    <row r="518" spans="1:20" x14ac:dyDescent="0.3">
      <c r="A518">
        <f>VLOOKUP(Block[[#This Row],[No用]],SetNo[[No.用]:[vlookup 用]],2,FALSE)</f>
        <v>136</v>
      </c>
      <c r="B518">
        <f>IF(ROW()=2,1,IF(A517&lt;&gt;Block[[#This Row],[No]],1,B517+1))</f>
        <v>4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ユニフォーム尾白アランICONIC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t="s">
        <v>108</v>
      </c>
      <c r="D519" s="1" t="s">
        <v>669</v>
      </c>
      <c r="E519" t="s">
        <v>77</v>
      </c>
      <c r="F519" s="1" t="s">
        <v>80</v>
      </c>
      <c r="G519" t="s">
        <v>185</v>
      </c>
      <c r="H519" t="s">
        <v>71</v>
      </c>
      <c r="I519">
        <v>1</v>
      </c>
      <c r="J519" t="s">
        <v>248</v>
      </c>
      <c r="M519">
        <v>0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ユニフォーム赤木路成ICONIC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1</v>
      </c>
      <c r="C520" t="s">
        <v>108</v>
      </c>
      <c r="D520" s="1" t="s">
        <v>671</v>
      </c>
      <c r="E520" t="s">
        <v>77</v>
      </c>
      <c r="F520" s="1" t="s">
        <v>82</v>
      </c>
      <c r="G520" t="s">
        <v>185</v>
      </c>
      <c r="H520" t="s">
        <v>71</v>
      </c>
      <c r="I520">
        <v>1</v>
      </c>
      <c r="J520" t="s">
        <v>248</v>
      </c>
      <c r="K520" s="1" t="s">
        <v>174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ユニフォーム大耳練ICONIC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2</v>
      </c>
      <c r="C521" t="s">
        <v>108</v>
      </c>
      <c r="D521" s="1" t="s">
        <v>671</v>
      </c>
      <c r="E521" t="s">
        <v>77</v>
      </c>
      <c r="F521" s="1" t="s">
        <v>82</v>
      </c>
      <c r="G521" t="s">
        <v>185</v>
      </c>
      <c r="H521" t="s">
        <v>71</v>
      </c>
      <c r="I521">
        <v>1</v>
      </c>
      <c r="J521" t="s">
        <v>248</v>
      </c>
      <c r="K521" s="1" t="s">
        <v>175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ユニフォーム大耳練ICONIC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3</v>
      </c>
      <c r="C522" t="s">
        <v>108</v>
      </c>
      <c r="D522" s="1" t="s">
        <v>671</v>
      </c>
      <c r="E522" t="s">
        <v>77</v>
      </c>
      <c r="F522" s="1" t="s">
        <v>82</v>
      </c>
      <c r="G522" t="s">
        <v>185</v>
      </c>
      <c r="H522" t="s">
        <v>71</v>
      </c>
      <c r="I522">
        <v>1</v>
      </c>
      <c r="J522" t="s">
        <v>248</v>
      </c>
      <c r="K522" s="1" t="s">
        <v>176</v>
      </c>
      <c r="L522" s="1" t="s">
        <v>173</v>
      </c>
      <c r="M522">
        <v>41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ユニフォーム大耳練ICONIC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4</v>
      </c>
      <c r="C523" t="s">
        <v>108</v>
      </c>
      <c r="D523" s="1" t="s">
        <v>671</v>
      </c>
      <c r="E523" t="s">
        <v>77</v>
      </c>
      <c r="F523" s="1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179</v>
      </c>
      <c r="L523" s="1" t="s">
        <v>162</v>
      </c>
      <c r="M523">
        <v>35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ユニフォーム大耳練ICONIC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5</v>
      </c>
      <c r="C524" t="s">
        <v>108</v>
      </c>
      <c r="D524" s="1" t="s">
        <v>671</v>
      </c>
      <c r="E524" t="s">
        <v>77</v>
      </c>
      <c r="F524" s="1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35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ユニフォーム大耳練ICONIC</v>
      </c>
    </row>
    <row r="525" spans="1:20" x14ac:dyDescent="0.3">
      <c r="A525">
        <f>VLOOKUP(Block[[#This Row],[No用]],SetNo[[No.用]:[vlookup 用]],2,FALSE)</f>
        <v>138</v>
      </c>
      <c r="B525">
        <f>IF(ROW()=2,1,IF(A524&lt;&gt;Block[[#This Row],[No]],1,B524+1))</f>
        <v>6</v>
      </c>
      <c r="C525" t="s">
        <v>108</v>
      </c>
      <c r="D525" s="1" t="s">
        <v>671</v>
      </c>
      <c r="E525" t="s">
        <v>77</v>
      </c>
      <c r="F525" s="1" t="s">
        <v>82</v>
      </c>
      <c r="G525" t="s">
        <v>185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ユニフォーム大耳練ICONIC</v>
      </c>
    </row>
    <row r="526" spans="1:20" x14ac:dyDescent="0.3">
      <c r="A526">
        <f>VLOOKUP(Block[[#This Row],[No用]],SetNo[[No.用]:[vlookup 用]],2,FALSE)</f>
        <v>138</v>
      </c>
      <c r="B526">
        <f>IF(ROW()=2,1,IF(A525&lt;&gt;Block[[#This Row],[No]],1,B525+1))</f>
        <v>7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Block[[#This Row],[服装]]&amp;Block[[#This Row],[名前]]&amp;Block[[#This Row],[レアリティ]]</f>
        <v>ユニフォーム大耳練ICONIC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108</v>
      </c>
      <c r="D527" s="1" t="s">
        <v>673</v>
      </c>
      <c r="E527" t="s">
        <v>77</v>
      </c>
      <c r="F527" s="1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ユニフォーム理石平介ICONIC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2</v>
      </c>
      <c r="C528" t="s">
        <v>108</v>
      </c>
      <c r="D528" s="1" t="s">
        <v>673</v>
      </c>
      <c r="E528" t="s">
        <v>77</v>
      </c>
      <c r="F528" s="1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ユニフォーム理石平介ICONIC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3</v>
      </c>
      <c r="C529" t="s">
        <v>108</v>
      </c>
      <c r="D529" s="1" t="s">
        <v>673</v>
      </c>
      <c r="E529" t="s">
        <v>77</v>
      </c>
      <c r="F529" s="1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ユニフォーム理石平介ICONIC</v>
      </c>
    </row>
    <row r="530" spans="1:20" x14ac:dyDescent="0.3">
      <c r="A530">
        <f>VLOOKUP(Block[[#This Row],[No用]],SetNo[[No.用]:[vlookup 用]],2,FALSE)</f>
        <v>139</v>
      </c>
      <c r="B530">
        <f>IF(ROW()=2,1,IF(A529&lt;&gt;Block[[#This Row],[No]],1,B529+1))</f>
        <v>4</v>
      </c>
      <c r="C530" t="s">
        <v>108</v>
      </c>
      <c r="D530" s="1" t="s">
        <v>673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ユニフォーム理石平介ICONIC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1</v>
      </c>
      <c r="C531" t="s">
        <v>108</v>
      </c>
      <c r="D531" t="s">
        <v>122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248</v>
      </c>
      <c r="K531" s="1" t="s">
        <v>174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ユニフォーム木兎光太郎ICONIC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2</v>
      </c>
      <c r="C532" t="s">
        <v>108</v>
      </c>
      <c r="D532" t="s">
        <v>122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248</v>
      </c>
      <c r="K532" s="1" t="s">
        <v>175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ユニフォーム木兎光太郎ICONIC</v>
      </c>
    </row>
    <row r="533" spans="1:20" x14ac:dyDescent="0.3">
      <c r="A533">
        <f>VLOOKUP(Block[[#This Row],[No用]],SetNo[[No.用]:[vlookup 用]],2,FALSE)</f>
        <v>140</v>
      </c>
      <c r="B533">
        <f>IF(ROW()=2,1,IF(A532&lt;&gt;Block[[#This Row],[No]],1,B532+1))</f>
        <v>3</v>
      </c>
      <c r="C533" t="s">
        <v>108</v>
      </c>
      <c r="D533" t="s">
        <v>122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ユニフォーム木兎光太郎ICONIC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150</v>
      </c>
      <c r="D534" t="s">
        <v>122</v>
      </c>
      <c r="E534" t="s">
        <v>77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夏祭り木兎光太郎ICONIC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150</v>
      </c>
      <c r="D535" t="s">
        <v>122</v>
      </c>
      <c r="E535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夏祭り木兎光太郎ICONIC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150</v>
      </c>
      <c r="D536" t="s">
        <v>122</v>
      </c>
      <c r="E536" t="s">
        <v>77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夏祭り木兎光太郎ICONIC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s="1" t="s">
        <v>918</v>
      </c>
      <c r="D537" t="s">
        <v>122</v>
      </c>
      <c r="E537" s="1" t="s">
        <v>73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Xmas木兎光太郎ICONIC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s="1" t="s">
        <v>918</v>
      </c>
      <c r="D538" t="s">
        <v>122</v>
      </c>
      <c r="E538" s="1" t="s">
        <v>73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Xmas木兎光太郎ICONIC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s="1" t="s">
        <v>918</v>
      </c>
      <c r="D539" t="s">
        <v>122</v>
      </c>
      <c r="E539" s="1" t="s">
        <v>73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Xmas木兎光太郎ICONIC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t="s">
        <v>108</v>
      </c>
      <c r="D540" t="s">
        <v>123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ユニフォーム木葉秋紀ICONIC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t="s">
        <v>108</v>
      </c>
      <c r="D541" t="s">
        <v>123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ユニフォーム木葉秋紀ICONIC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t="s">
        <v>108</v>
      </c>
      <c r="D542" t="s">
        <v>123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ユニフォーム木葉秋紀ICONIC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4</v>
      </c>
      <c r="C543" t="s">
        <v>108</v>
      </c>
      <c r="D543" t="s">
        <v>123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ユニフォーム木葉秋紀ICONIC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s="1" t="s">
        <v>387</v>
      </c>
      <c r="D544" t="s">
        <v>123</v>
      </c>
      <c r="E544" s="1" t="s">
        <v>77</v>
      </c>
      <c r="F544" t="s">
        <v>78</v>
      </c>
      <c r="G544" t="s">
        <v>128</v>
      </c>
      <c r="H544" t="s">
        <v>71</v>
      </c>
      <c r="I544">
        <v>1</v>
      </c>
      <c r="J544" t="s">
        <v>15</v>
      </c>
      <c r="K544" s="1" t="s">
        <v>174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探偵木葉秋紀ICONIC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2</v>
      </c>
      <c r="C545" s="1" t="s">
        <v>387</v>
      </c>
      <c r="D545" t="s">
        <v>123</v>
      </c>
      <c r="E545" s="1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15</v>
      </c>
      <c r="K545" s="1" t="s">
        <v>175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探偵木葉秋紀ICONIC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3</v>
      </c>
      <c r="C546" s="1" t="s">
        <v>387</v>
      </c>
      <c r="D546" t="s">
        <v>123</v>
      </c>
      <c r="E546" s="1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15</v>
      </c>
      <c r="K546" s="1" t="s">
        <v>177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探偵木葉秋紀ICONIC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4</v>
      </c>
      <c r="C547" s="1" t="s">
        <v>387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15</v>
      </c>
      <c r="K547" s="1" t="s">
        <v>249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探偵木葉秋紀ICONIC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1</v>
      </c>
      <c r="C548" t="s">
        <v>108</v>
      </c>
      <c r="D548" t="s">
        <v>124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248</v>
      </c>
      <c r="K548" s="1" t="s">
        <v>174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ユニフォーム猿杙大和ICONIC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2</v>
      </c>
      <c r="C549" t="s">
        <v>108</v>
      </c>
      <c r="D549" t="s">
        <v>124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248</v>
      </c>
      <c r="K549" s="1" t="s">
        <v>175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ユニフォーム猿杙大和ICONIC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3</v>
      </c>
      <c r="C550" t="s">
        <v>108</v>
      </c>
      <c r="D550" t="s">
        <v>124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ユニフォーム猿杙大和ICONIC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1</v>
      </c>
      <c r="C551" t="s">
        <v>108</v>
      </c>
      <c r="D551" t="s">
        <v>125</v>
      </c>
      <c r="E551" t="s">
        <v>90</v>
      </c>
      <c r="F551" t="s">
        <v>80</v>
      </c>
      <c r="G551" t="s">
        <v>128</v>
      </c>
      <c r="H551" t="s">
        <v>71</v>
      </c>
      <c r="I551">
        <v>1</v>
      </c>
      <c r="J551" t="s">
        <v>248</v>
      </c>
      <c r="K551" s="1"/>
      <c r="L551" s="1"/>
      <c r="M551">
        <v>0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ユニフォーム小見春樹ICONIC</v>
      </c>
    </row>
    <row r="552" spans="1:20" x14ac:dyDescent="0.3">
      <c r="A552">
        <f>VLOOKUP(Block[[#This Row],[No用]],SetNo[[No.用]:[vlookup 用]],2,FALSE)</f>
        <v>147</v>
      </c>
      <c r="B552">
        <f>IF(ROW()=2,1,IF(A551&lt;&gt;Block[[#This Row],[No]],1,B551+1))</f>
        <v>1</v>
      </c>
      <c r="C552" t="s">
        <v>108</v>
      </c>
      <c r="D552" t="s">
        <v>126</v>
      </c>
      <c r="E552" t="s">
        <v>90</v>
      </c>
      <c r="F552" t="s">
        <v>82</v>
      </c>
      <c r="G552" t="s">
        <v>128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35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ユニフォーム尾長渉ICONIC</v>
      </c>
    </row>
    <row r="553" spans="1:20" x14ac:dyDescent="0.3">
      <c r="A553">
        <f>VLOOKUP(Block[[#This Row],[No用]],SetNo[[No.用]:[vlookup 用]],2,FALSE)</f>
        <v>147</v>
      </c>
      <c r="B553">
        <f>IF(ROW()=2,1,IF(A552&lt;&gt;Block[[#This Row],[No]],1,B552+1))</f>
        <v>2</v>
      </c>
      <c r="C553" t="s">
        <v>108</v>
      </c>
      <c r="D553" t="s">
        <v>126</v>
      </c>
      <c r="E553" t="s">
        <v>90</v>
      </c>
      <c r="F553" t="s">
        <v>82</v>
      </c>
      <c r="G553" t="s">
        <v>128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ユニフォーム尾長渉ICONIC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3</v>
      </c>
      <c r="C554" t="s">
        <v>108</v>
      </c>
      <c r="D554" t="s">
        <v>126</v>
      </c>
      <c r="E554" t="s">
        <v>90</v>
      </c>
      <c r="F554" t="s">
        <v>82</v>
      </c>
      <c r="G554" t="s">
        <v>128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38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ユニフォーム尾長渉ICONIC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4</v>
      </c>
      <c r="C555" t="s">
        <v>108</v>
      </c>
      <c r="D555" t="s">
        <v>126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234</v>
      </c>
      <c r="L555" s="1" t="s">
        <v>162</v>
      </c>
      <c r="M555">
        <v>32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ユニフォーム尾長渉ICONIC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5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177</v>
      </c>
      <c r="L556" s="1" t="s">
        <v>162</v>
      </c>
      <c r="M556">
        <v>32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ユニフォーム尾長渉ICONIC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6</v>
      </c>
      <c r="C557" t="s">
        <v>108</v>
      </c>
      <c r="D557" t="s">
        <v>126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30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ユニフォーム尾長渉ICONIC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7</v>
      </c>
      <c r="C558" t="s">
        <v>108</v>
      </c>
      <c r="D558" t="s">
        <v>126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183</v>
      </c>
      <c r="L558" s="1" t="s">
        <v>225</v>
      </c>
      <c r="M558">
        <v>43</v>
      </c>
      <c r="N558">
        <v>0</v>
      </c>
      <c r="O558">
        <v>53</v>
      </c>
      <c r="P558">
        <v>0</v>
      </c>
      <c r="T558" t="str">
        <f>Block[[#This Row],[服装]]&amp;Block[[#This Row],[名前]]&amp;Block[[#This Row],[レアリティ]]</f>
        <v>ユニフォーム尾長渉ICONIC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t="s">
        <v>108</v>
      </c>
      <c r="D559" t="s">
        <v>127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174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ユニフォーム鷲尾辰生ICONIC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t="s">
        <v>108</v>
      </c>
      <c r="D560" t="s">
        <v>127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175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ユニフォーム鷲尾辰生ICONIC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t="s">
        <v>108</v>
      </c>
      <c r="D561" t="s">
        <v>127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176</v>
      </c>
      <c r="L561" s="1" t="s">
        <v>173</v>
      </c>
      <c r="M561">
        <v>40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ユニフォーム鷲尾辰生ICONIC</v>
      </c>
    </row>
    <row r="562" spans="1:20" x14ac:dyDescent="0.3">
      <c r="A562">
        <f>VLOOKUP(Block[[#This Row],[No用]],SetNo[[No.用]:[vlookup 用]],2,FALSE)</f>
        <v>148</v>
      </c>
      <c r="B562">
        <f>IF(ROW()=2,1,IF(A561&lt;&gt;Block[[#This Row],[No]],1,B561+1))</f>
        <v>4</v>
      </c>
      <c r="C562" t="s">
        <v>108</v>
      </c>
      <c r="D562" t="s">
        <v>127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179</v>
      </c>
      <c r="L562" s="1" t="s">
        <v>162</v>
      </c>
      <c r="M562">
        <v>35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ユニフォーム鷲尾辰生ICONIC</v>
      </c>
    </row>
    <row r="563" spans="1:20" x14ac:dyDescent="0.3">
      <c r="A563">
        <f>VLOOKUP(Block[[#This Row],[No用]],SetNo[[No.用]:[vlookup 用]],2,FALSE)</f>
        <v>148</v>
      </c>
      <c r="B563">
        <f>IF(ROW()=2,1,IF(A562&lt;&gt;Block[[#This Row],[No]],1,B562+1))</f>
        <v>5</v>
      </c>
      <c r="C563" t="s">
        <v>108</v>
      </c>
      <c r="D563" t="s">
        <v>127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192</v>
      </c>
      <c r="L563" s="1" t="s">
        <v>162</v>
      </c>
      <c r="M563">
        <v>35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ユニフォーム鷲尾辰生ICONIC</v>
      </c>
    </row>
    <row r="564" spans="1:20" x14ac:dyDescent="0.3">
      <c r="A564">
        <f>VLOOKUP(Block[[#This Row],[No用]],SetNo[[No.用]:[vlookup 用]],2,FALSE)</f>
        <v>148</v>
      </c>
      <c r="B564">
        <f>IF(ROW()=2,1,IF(A563&lt;&gt;Block[[#This Row],[No]],1,B563+1))</f>
        <v>6</v>
      </c>
      <c r="C564" t="s">
        <v>108</v>
      </c>
      <c r="D564" t="s">
        <v>127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177</v>
      </c>
      <c r="L564" s="1" t="s">
        <v>162</v>
      </c>
      <c r="M564">
        <v>35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ユニフォーム鷲尾辰生ICONIC</v>
      </c>
    </row>
    <row r="565" spans="1:20" x14ac:dyDescent="0.3">
      <c r="A565">
        <f>VLOOKUP(Block[[#This Row],[No用]],SetNo[[No.用]:[vlookup 用]],2,FALSE)</f>
        <v>148</v>
      </c>
      <c r="B565">
        <f>IF(ROW()=2,1,IF(A564&lt;&gt;Block[[#This Row],[No]],1,B564+1))</f>
        <v>7</v>
      </c>
      <c r="C565" t="s">
        <v>108</v>
      </c>
      <c r="D565" t="s">
        <v>127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ユニフォーム鷲尾辰生ICONIC</v>
      </c>
    </row>
    <row r="566" spans="1:20" x14ac:dyDescent="0.3">
      <c r="A566">
        <f>VLOOKUP(Block[[#This Row],[No用]],SetNo[[No.用]:[vlookup 用]],2,FALSE)</f>
        <v>148</v>
      </c>
      <c r="B566">
        <f>IF(ROW()=2,1,IF(A565&lt;&gt;Block[[#This Row],[No]],1,B565+1))</f>
        <v>8</v>
      </c>
      <c r="C566" t="s">
        <v>108</v>
      </c>
      <c r="D566" t="s">
        <v>127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183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Block[[#This Row],[服装]]&amp;Block[[#This Row],[名前]]&amp;Block[[#This Row],[レアリティ]]</f>
        <v>ユニフォーム鷲尾辰生ICONIC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1</v>
      </c>
      <c r="C567" t="s">
        <v>108</v>
      </c>
      <c r="D567" t="s">
        <v>129</v>
      </c>
      <c r="E567" t="s">
        <v>73</v>
      </c>
      <c r="F567" t="s">
        <v>74</v>
      </c>
      <c r="G567" t="s">
        <v>128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ユニフォーム赤葦京治ICONIC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2</v>
      </c>
      <c r="C568" t="s">
        <v>108</v>
      </c>
      <c r="D568" t="s">
        <v>129</v>
      </c>
      <c r="E568" t="s">
        <v>73</v>
      </c>
      <c r="F568" t="s">
        <v>74</v>
      </c>
      <c r="G568" t="s">
        <v>128</v>
      </c>
      <c r="H568" t="s">
        <v>71</v>
      </c>
      <c r="I568">
        <v>1</v>
      </c>
      <c r="J568" t="s">
        <v>15</v>
      </c>
      <c r="K568" s="1" t="s">
        <v>175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ユニフォーム赤葦京治ICONIC</v>
      </c>
    </row>
    <row r="569" spans="1:20" x14ac:dyDescent="0.3">
      <c r="A569">
        <f>VLOOKUP(Block[[#This Row],[No用]],SetNo[[No.用]:[vlookup 用]],2,FALSE)</f>
        <v>149</v>
      </c>
      <c r="B569">
        <f>IF(ROW()=2,1,IF(A568&lt;&gt;Block[[#This Row],[No]],1,B568+1))</f>
        <v>3</v>
      </c>
      <c r="C569" t="s">
        <v>108</v>
      </c>
      <c r="D569" t="s">
        <v>129</v>
      </c>
      <c r="E569" t="s">
        <v>73</v>
      </c>
      <c r="F569" t="s">
        <v>74</v>
      </c>
      <c r="G569" t="s">
        <v>128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ユニフォーム赤葦京治ICONIC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150</v>
      </c>
      <c r="D570" t="s">
        <v>129</v>
      </c>
      <c r="E570" t="s">
        <v>90</v>
      </c>
      <c r="F570" t="s">
        <v>74</v>
      </c>
      <c r="G570" t="s">
        <v>128</v>
      </c>
      <c r="H570" t="s">
        <v>71</v>
      </c>
      <c r="I570">
        <v>1</v>
      </c>
      <c r="J570" t="s">
        <v>15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夏祭り赤葦京治ICONIC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150</v>
      </c>
      <c r="D571" t="s">
        <v>129</v>
      </c>
      <c r="E571" t="s">
        <v>90</v>
      </c>
      <c r="F571" t="s">
        <v>74</v>
      </c>
      <c r="G571" t="s">
        <v>128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夏祭り赤葦京治ICONIC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150</v>
      </c>
      <c r="D572" t="s">
        <v>129</v>
      </c>
      <c r="E572" t="s">
        <v>90</v>
      </c>
      <c r="F572" t="s">
        <v>74</v>
      </c>
      <c r="G572" t="s">
        <v>128</v>
      </c>
      <c r="H572" t="s">
        <v>71</v>
      </c>
      <c r="I572">
        <v>1</v>
      </c>
      <c r="J572" t="s">
        <v>15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夏祭り赤葦京治ICONIC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206</v>
      </c>
      <c r="D573" t="s">
        <v>651</v>
      </c>
      <c r="E573" t="s">
        <v>28</v>
      </c>
      <c r="F573" t="s">
        <v>25</v>
      </c>
      <c r="G573" t="s">
        <v>155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ユニフォーム星海光来ICONIC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206</v>
      </c>
      <c r="D574" t="s">
        <v>651</v>
      </c>
      <c r="E574" t="s">
        <v>28</v>
      </c>
      <c r="F574" t="s">
        <v>25</v>
      </c>
      <c r="G574" t="s">
        <v>155</v>
      </c>
      <c r="H574" t="s">
        <v>71</v>
      </c>
      <c r="I574">
        <v>1</v>
      </c>
      <c r="J574" t="s">
        <v>15</v>
      </c>
      <c r="K574" s="1" t="s">
        <v>175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ユニフォーム星海光来ICONIC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206</v>
      </c>
      <c r="D575" t="s">
        <v>651</v>
      </c>
      <c r="E575" t="s">
        <v>28</v>
      </c>
      <c r="F575" t="s">
        <v>25</v>
      </c>
      <c r="G575" t="s">
        <v>155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ユニフォーム星海光来ICONIC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s="1" t="s">
        <v>898</v>
      </c>
      <c r="D576" t="s">
        <v>284</v>
      </c>
      <c r="E576" s="1" t="s">
        <v>73</v>
      </c>
      <c r="F576" t="s">
        <v>78</v>
      </c>
      <c r="G576" t="s">
        <v>134</v>
      </c>
      <c r="H576" t="s">
        <v>71</v>
      </c>
      <c r="I576">
        <v>1</v>
      </c>
      <c r="J576" t="s">
        <v>15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文化祭星海光来ICONIC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s="1" t="s">
        <v>898</v>
      </c>
      <c r="D577" t="s">
        <v>284</v>
      </c>
      <c r="E577" s="1" t="s">
        <v>73</v>
      </c>
      <c r="F577" t="s">
        <v>78</v>
      </c>
      <c r="G577" t="s">
        <v>134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文化祭星海光来ICONIC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s="1" t="s">
        <v>898</v>
      </c>
      <c r="D578" t="s">
        <v>284</v>
      </c>
      <c r="E578" s="1" t="s">
        <v>73</v>
      </c>
      <c r="F578" t="s">
        <v>78</v>
      </c>
      <c r="G578" t="s">
        <v>134</v>
      </c>
      <c r="H578" t="s">
        <v>71</v>
      </c>
      <c r="I578">
        <v>1</v>
      </c>
      <c r="J578" t="s">
        <v>15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文化祭星海光来ICONIC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t="s">
        <v>206</v>
      </c>
      <c r="D579" t="s">
        <v>660</v>
      </c>
      <c r="E579" t="s">
        <v>28</v>
      </c>
      <c r="F579" t="s">
        <v>26</v>
      </c>
      <c r="G579" t="s">
        <v>155</v>
      </c>
      <c r="H579" t="s">
        <v>71</v>
      </c>
      <c r="I579">
        <v>1</v>
      </c>
      <c r="J579" t="s">
        <v>15</v>
      </c>
      <c r="K579" s="1" t="s">
        <v>174</v>
      </c>
      <c r="L579" s="1" t="s">
        <v>173</v>
      </c>
      <c r="M579">
        <v>40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ユニフォーム昼神幸郎ICONIC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t="s">
        <v>206</v>
      </c>
      <c r="D580" t="s">
        <v>660</v>
      </c>
      <c r="E580" t="s">
        <v>28</v>
      </c>
      <c r="F580" t="s">
        <v>26</v>
      </c>
      <c r="G580" t="s">
        <v>155</v>
      </c>
      <c r="H580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44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ユニフォーム昼神幸郎ICONIC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t="s">
        <v>206</v>
      </c>
      <c r="D581" t="s">
        <v>660</v>
      </c>
      <c r="E581" t="s">
        <v>28</v>
      </c>
      <c r="F581" t="s">
        <v>26</v>
      </c>
      <c r="G581" t="s">
        <v>155</v>
      </c>
      <c r="H581" t="s">
        <v>71</v>
      </c>
      <c r="I581">
        <v>1</v>
      </c>
      <c r="J581" t="s">
        <v>15</v>
      </c>
      <c r="K581" s="1" t="s">
        <v>179</v>
      </c>
      <c r="L581" s="1" t="s">
        <v>173</v>
      </c>
      <c r="M581">
        <v>43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ユニフォーム昼神幸郎ICONIC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4</v>
      </c>
      <c r="C582" t="s">
        <v>206</v>
      </c>
      <c r="D582" t="s">
        <v>660</v>
      </c>
      <c r="E582" t="s">
        <v>28</v>
      </c>
      <c r="F582" t="s">
        <v>26</v>
      </c>
      <c r="G582" t="s">
        <v>155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ユニフォーム昼神幸郎ICONIC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5</v>
      </c>
      <c r="C583" t="s">
        <v>206</v>
      </c>
      <c r="D583" t="s">
        <v>660</v>
      </c>
      <c r="E583" t="s">
        <v>28</v>
      </c>
      <c r="F583" t="s">
        <v>26</v>
      </c>
      <c r="G583" t="s">
        <v>155</v>
      </c>
      <c r="H583" t="s">
        <v>71</v>
      </c>
      <c r="I583">
        <v>1</v>
      </c>
      <c r="J583" t="s">
        <v>15</v>
      </c>
      <c r="K583" s="1" t="s">
        <v>249</v>
      </c>
      <c r="L583" s="1" t="s">
        <v>178</v>
      </c>
      <c r="M583">
        <v>36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ユニフォーム昼神幸郎ICONIC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6</v>
      </c>
      <c r="C584" t="s">
        <v>206</v>
      </c>
      <c r="D584" t="s">
        <v>660</v>
      </c>
      <c r="E584" t="s">
        <v>28</v>
      </c>
      <c r="F584" t="s">
        <v>26</v>
      </c>
      <c r="G584" t="s">
        <v>155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51</v>
      </c>
      <c r="N584">
        <v>0</v>
      </c>
      <c r="O584">
        <v>61</v>
      </c>
      <c r="P584">
        <v>0</v>
      </c>
      <c r="T584" t="str">
        <f>Block[[#This Row],[服装]]&amp;Block[[#This Row],[名前]]&amp;Block[[#This Row],[レアリティ]]</f>
        <v>ユニフォーム昼神幸郎ICONIC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1</v>
      </c>
      <c r="C585" s="1" t="s">
        <v>918</v>
      </c>
      <c r="D585" t="s">
        <v>133</v>
      </c>
      <c r="E585" s="1" t="s">
        <v>73</v>
      </c>
      <c r="F585" t="s">
        <v>82</v>
      </c>
      <c r="G585" t="s">
        <v>134</v>
      </c>
      <c r="H585" t="s">
        <v>71</v>
      </c>
      <c r="I585">
        <v>1</v>
      </c>
      <c r="J585" t="s">
        <v>15</v>
      </c>
      <c r="K585" s="1" t="s">
        <v>174</v>
      </c>
      <c r="L585" s="1" t="s">
        <v>173</v>
      </c>
      <c r="M585">
        <v>40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Xmas昼神幸郎ICONIC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2</v>
      </c>
      <c r="C586" s="1" t="s">
        <v>918</v>
      </c>
      <c r="D586" t="s">
        <v>133</v>
      </c>
      <c r="E586" s="1" t="s">
        <v>73</v>
      </c>
      <c r="F586" t="s">
        <v>82</v>
      </c>
      <c r="G586" t="s">
        <v>134</v>
      </c>
      <c r="H586" t="s">
        <v>71</v>
      </c>
      <c r="I586">
        <v>1</v>
      </c>
      <c r="J586" t="s">
        <v>248</v>
      </c>
      <c r="K586" s="1" t="s">
        <v>175</v>
      </c>
      <c r="L586" s="1" t="s">
        <v>173</v>
      </c>
      <c r="M586">
        <v>44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Xmas昼神幸郎ICONIC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3</v>
      </c>
      <c r="C587" s="1" t="s">
        <v>918</v>
      </c>
      <c r="D587" t="s">
        <v>133</v>
      </c>
      <c r="E587" s="1" t="s">
        <v>73</v>
      </c>
      <c r="F587" t="s">
        <v>82</v>
      </c>
      <c r="G587" t="s">
        <v>134</v>
      </c>
      <c r="H587" t="s">
        <v>71</v>
      </c>
      <c r="I587">
        <v>1</v>
      </c>
      <c r="J587" t="s">
        <v>15</v>
      </c>
      <c r="K587" s="1" t="s">
        <v>179</v>
      </c>
      <c r="L587" s="1" t="s">
        <v>173</v>
      </c>
      <c r="M587">
        <v>43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Xmas昼神幸郎ICONIC</v>
      </c>
    </row>
    <row r="588" spans="1:20" x14ac:dyDescent="0.3">
      <c r="A588">
        <f>VLOOKUP(Block[[#This Row],[No用]],SetNo[[No.用]:[vlookup 用]],2,FALSE)</f>
        <v>154</v>
      </c>
      <c r="B588">
        <f>IF(ROW()=2,1,IF(A587&lt;&gt;Block[[#This Row],[No]],1,B587+1))</f>
        <v>4</v>
      </c>
      <c r="C588" s="1" t="s">
        <v>918</v>
      </c>
      <c r="D588" t="s">
        <v>133</v>
      </c>
      <c r="E588" s="1" t="s">
        <v>73</v>
      </c>
      <c r="F588" t="s">
        <v>82</v>
      </c>
      <c r="G588" t="s">
        <v>134</v>
      </c>
      <c r="H588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Xmas昼神幸郎ICONIC</v>
      </c>
    </row>
    <row r="589" spans="1:20" x14ac:dyDescent="0.3">
      <c r="A589">
        <f>VLOOKUP(Block[[#This Row],[No用]],SetNo[[No.用]:[vlookup 用]],2,FALSE)</f>
        <v>154</v>
      </c>
      <c r="B589">
        <f>IF(ROW()=2,1,IF(A588&lt;&gt;Block[[#This Row],[No]],1,B588+1))</f>
        <v>5</v>
      </c>
      <c r="C589" s="1" t="s">
        <v>918</v>
      </c>
      <c r="D589" t="s">
        <v>133</v>
      </c>
      <c r="E589" s="1" t="s">
        <v>73</v>
      </c>
      <c r="F589" t="s">
        <v>82</v>
      </c>
      <c r="G589" t="s">
        <v>134</v>
      </c>
      <c r="H589" t="s">
        <v>71</v>
      </c>
      <c r="I589">
        <v>1</v>
      </c>
      <c r="J589" t="s">
        <v>15</v>
      </c>
      <c r="K589" s="1" t="s">
        <v>249</v>
      </c>
      <c r="L589" s="1" t="s">
        <v>178</v>
      </c>
      <c r="M589">
        <v>36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Xmas昼神幸郎ICONIC</v>
      </c>
    </row>
    <row r="590" spans="1:20" x14ac:dyDescent="0.3">
      <c r="A590">
        <f>VLOOKUP(Block[[#This Row],[No用]],SetNo[[No.用]:[vlookup 用]],2,FALSE)</f>
        <v>154</v>
      </c>
      <c r="B590">
        <f>IF(ROW()=2,1,IF(A589&lt;&gt;Block[[#This Row],[No]],1,B589+1))</f>
        <v>6</v>
      </c>
      <c r="C590" s="1" t="s">
        <v>918</v>
      </c>
      <c r="D590" t="s">
        <v>133</v>
      </c>
      <c r="E590" s="1" t="s">
        <v>73</v>
      </c>
      <c r="F590" t="s">
        <v>82</v>
      </c>
      <c r="G590" t="s">
        <v>134</v>
      </c>
      <c r="H590" t="s">
        <v>71</v>
      </c>
      <c r="I590">
        <v>1</v>
      </c>
      <c r="J590" t="s">
        <v>248</v>
      </c>
      <c r="K590" s="1" t="s">
        <v>183</v>
      </c>
      <c r="L590" s="1" t="s">
        <v>225</v>
      </c>
      <c r="M590">
        <v>51</v>
      </c>
      <c r="N590">
        <v>0</v>
      </c>
      <c r="O590">
        <v>61</v>
      </c>
      <c r="P590">
        <v>0</v>
      </c>
      <c r="T590" t="str">
        <f>Block[[#This Row],[服装]]&amp;Block[[#This Row],[名前]]&amp;Block[[#This Row],[レアリティ]]</f>
        <v>Xmas昼神幸郎ICONIC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1</v>
      </c>
      <c r="C591" t="s">
        <v>206</v>
      </c>
      <c r="D591" t="s">
        <v>654</v>
      </c>
      <c r="E591" t="s">
        <v>28</v>
      </c>
      <c r="F591" t="s">
        <v>25</v>
      </c>
      <c r="G591" t="s">
        <v>158</v>
      </c>
      <c r="H591" t="s">
        <v>71</v>
      </c>
      <c r="I591">
        <v>1</v>
      </c>
      <c r="J591" t="s">
        <v>15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ユニフォーム佐久早聖臣ICONIC</v>
      </c>
    </row>
    <row r="592" spans="1:20" x14ac:dyDescent="0.3">
      <c r="A592">
        <f>VLOOKUP(Block[[#This Row],[No用]],SetNo[[No.用]:[vlookup 用]],2,FALSE)</f>
        <v>155</v>
      </c>
      <c r="B592">
        <f>IF(ROW()=2,1,IF(A591&lt;&gt;Block[[#This Row],[No]],1,B591+1))</f>
        <v>2</v>
      </c>
      <c r="C592" t="s">
        <v>206</v>
      </c>
      <c r="D592" t="s">
        <v>654</v>
      </c>
      <c r="E592" t="s">
        <v>28</v>
      </c>
      <c r="F592" t="s">
        <v>25</v>
      </c>
      <c r="G592" t="s">
        <v>158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ユニフォーム佐久早聖臣ICONIC</v>
      </c>
    </row>
    <row r="593" spans="1:20" x14ac:dyDescent="0.3">
      <c r="A593">
        <f>VLOOKUP(Block[[#This Row],[No用]],SetNo[[No.用]:[vlookup 用]],2,FALSE)</f>
        <v>155</v>
      </c>
      <c r="B593">
        <f>IF(ROW()=2,1,IF(A592&lt;&gt;Block[[#This Row],[No]],1,B592+1))</f>
        <v>3</v>
      </c>
      <c r="C593" t="s">
        <v>206</v>
      </c>
      <c r="D593" t="s">
        <v>654</v>
      </c>
      <c r="E593" t="s">
        <v>28</v>
      </c>
      <c r="F593" t="s">
        <v>25</v>
      </c>
      <c r="G593" t="s">
        <v>158</v>
      </c>
      <c r="H593" t="s">
        <v>71</v>
      </c>
      <c r="I593">
        <v>1</v>
      </c>
      <c r="J593" t="s">
        <v>15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ユニフォーム佐久早聖臣ICONIC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206</v>
      </c>
      <c r="D594" t="s">
        <v>657</v>
      </c>
      <c r="E594" t="s">
        <v>28</v>
      </c>
      <c r="F594" t="s">
        <v>21</v>
      </c>
      <c r="G594" t="s">
        <v>158</v>
      </c>
      <c r="H594" t="s">
        <v>71</v>
      </c>
      <c r="I594">
        <v>1</v>
      </c>
      <c r="J594" t="s">
        <v>15</v>
      </c>
      <c r="M594">
        <v>0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ユニフォーム小森元也ICONIC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1</v>
      </c>
      <c r="C595" t="s">
        <v>108</v>
      </c>
      <c r="D595" s="1" t="s">
        <v>689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15</v>
      </c>
      <c r="K595" s="1" t="s">
        <v>174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ユニフォーム大将優ICONIC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2</v>
      </c>
      <c r="C596" t="s">
        <v>108</v>
      </c>
      <c r="D596" s="1" t="s">
        <v>689</v>
      </c>
      <c r="E596" s="1" t="s">
        <v>90</v>
      </c>
      <c r="F596" s="1" t="s">
        <v>78</v>
      </c>
      <c r="G596" s="1" t="s">
        <v>691</v>
      </c>
      <c r="H596" t="s">
        <v>71</v>
      </c>
      <c r="I596">
        <v>1</v>
      </c>
      <c r="J596" t="s">
        <v>15</v>
      </c>
      <c r="K596" s="1" t="s">
        <v>175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ユニフォーム大将優ICONIC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3</v>
      </c>
      <c r="C597" t="s">
        <v>108</v>
      </c>
      <c r="D597" s="1" t="s">
        <v>689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ユニフォーム大将優ICONIC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s="1" t="s">
        <v>939</v>
      </c>
      <c r="D598" s="1" t="s">
        <v>689</v>
      </c>
      <c r="E598" s="1" t="s">
        <v>77</v>
      </c>
      <c r="F598" s="1" t="s">
        <v>78</v>
      </c>
      <c r="G598" s="1" t="s">
        <v>691</v>
      </c>
      <c r="H598" s="1" t="s">
        <v>692</v>
      </c>
      <c r="I598">
        <v>1</v>
      </c>
      <c r="J598" t="s">
        <v>15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新年大将優ICONIC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s="1" t="s">
        <v>939</v>
      </c>
      <c r="D599" s="1" t="s">
        <v>689</v>
      </c>
      <c r="E599" s="1" t="s">
        <v>77</v>
      </c>
      <c r="F599" s="1" t="s">
        <v>78</v>
      </c>
      <c r="G599" s="1" t="s">
        <v>691</v>
      </c>
      <c r="H599" s="1" t="s">
        <v>692</v>
      </c>
      <c r="I599">
        <v>1</v>
      </c>
      <c r="J599" t="s">
        <v>15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新年大将優ICONIC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s="1" t="s">
        <v>939</v>
      </c>
      <c r="D600" s="1" t="s">
        <v>689</v>
      </c>
      <c r="E600" s="1" t="s">
        <v>77</v>
      </c>
      <c r="F600" s="1" t="s">
        <v>78</v>
      </c>
      <c r="G600" s="1" t="s">
        <v>691</v>
      </c>
      <c r="H600" s="1" t="s">
        <v>692</v>
      </c>
      <c r="I600">
        <v>1</v>
      </c>
      <c r="J600" t="s">
        <v>15</v>
      </c>
      <c r="K600" s="1" t="s">
        <v>249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新年大将優ICONIC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694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15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ユニフォーム沼井和馬ICONIC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694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ユニフォーム沼井和馬ICONIC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694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15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ユニフォーム沼井和馬ICONIC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694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15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ユニフォーム沼井和馬ICONIC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t="s">
        <v>108</v>
      </c>
      <c r="D605" s="1" t="s">
        <v>861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174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ユニフォーム潜尚保ICONIC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t="s">
        <v>108</v>
      </c>
      <c r="D606" s="1" t="s">
        <v>861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175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ユニフォーム潜尚保ICONIC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108</v>
      </c>
      <c r="D607" s="1" t="s">
        <v>863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174</v>
      </c>
      <c r="L607" s="1" t="s">
        <v>173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ユニフォーム高千穂恵也ICONIC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t="s">
        <v>108</v>
      </c>
      <c r="D608" s="1" t="s">
        <v>863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175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ユニフォーム高千穂恵也ICONIC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t="s">
        <v>108</v>
      </c>
      <c r="D609" s="1" t="s">
        <v>863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177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ユニフォーム高千穂恵也ICONIC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t="s">
        <v>108</v>
      </c>
      <c r="D610" s="1" t="s">
        <v>863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ユニフォーム高千穂恵也ICONIC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1</v>
      </c>
      <c r="C611" t="s">
        <v>108</v>
      </c>
      <c r="D611" s="1" t="s">
        <v>865</v>
      </c>
      <c r="E611" s="1" t="s">
        <v>90</v>
      </c>
      <c r="F611" s="1" t="s">
        <v>82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ユニフォーム広尾倖児ICONIC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2</v>
      </c>
      <c r="C612" t="s">
        <v>108</v>
      </c>
      <c r="D612" s="1" t="s">
        <v>865</v>
      </c>
      <c r="E612" s="1" t="s">
        <v>90</v>
      </c>
      <c r="F612" s="1" t="s">
        <v>82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ユニフォーム広尾倖児ICONIC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3</v>
      </c>
      <c r="C613" t="s">
        <v>108</v>
      </c>
      <c r="D613" s="1" t="s">
        <v>865</v>
      </c>
      <c r="E613" s="1" t="s">
        <v>90</v>
      </c>
      <c r="F613" s="1" t="s">
        <v>82</v>
      </c>
      <c r="G613" s="1" t="s">
        <v>691</v>
      </c>
      <c r="H613" t="s">
        <v>71</v>
      </c>
      <c r="I613">
        <v>1</v>
      </c>
      <c r="J613" t="s">
        <v>15</v>
      </c>
      <c r="K613" s="1" t="s">
        <v>177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ユニフォーム広尾倖児ICONIC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4</v>
      </c>
      <c r="C614" t="s">
        <v>108</v>
      </c>
      <c r="D614" s="1" t="s">
        <v>865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249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ユニフォーム広尾倖児ICONIC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t="s">
        <v>108</v>
      </c>
      <c r="D615" s="1" t="s">
        <v>867</v>
      </c>
      <c r="E615" s="1" t="s">
        <v>90</v>
      </c>
      <c r="F615" s="1" t="s">
        <v>74</v>
      </c>
      <c r="G615" s="1" t="s">
        <v>691</v>
      </c>
      <c r="H615" t="s">
        <v>71</v>
      </c>
      <c r="I615">
        <v>1</v>
      </c>
      <c r="J615" t="s">
        <v>15</v>
      </c>
      <c r="K615" s="1" t="s">
        <v>174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ユニフォーム先島伊澄ICONIC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t="s">
        <v>108</v>
      </c>
      <c r="D616" s="1" t="s">
        <v>867</v>
      </c>
      <c r="E616" s="1" t="s">
        <v>90</v>
      </c>
      <c r="F616" s="1" t="s">
        <v>74</v>
      </c>
      <c r="G616" s="1" t="s">
        <v>691</v>
      </c>
      <c r="H616" t="s">
        <v>71</v>
      </c>
      <c r="I616">
        <v>1</v>
      </c>
      <c r="J616" t="s">
        <v>15</v>
      </c>
      <c r="K616" s="1" t="s">
        <v>175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ユニフォーム先島伊澄ICONIC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t="s">
        <v>108</v>
      </c>
      <c r="D617" s="1" t="s">
        <v>867</v>
      </c>
      <c r="E617" s="1" t="s">
        <v>90</v>
      </c>
      <c r="F617" s="1" t="s">
        <v>74</v>
      </c>
      <c r="G617" s="1" t="s">
        <v>691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ユニフォーム先島伊澄ICONIC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869</v>
      </c>
      <c r="E618" s="1" t="s">
        <v>90</v>
      </c>
      <c r="F618" s="1" t="s">
        <v>82</v>
      </c>
      <c r="G618" s="1" t="s">
        <v>691</v>
      </c>
      <c r="H618" t="s">
        <v>71</v>
      </c>
      <c r="I618">
        <v>1</v>
      </c>
      <c r="J618" t="s">
        <v>15</v>
      </c>
      <c r="K618" s="1" t="s">
        <v>174</v>
      </c>
      <c r="L618" s="1" t="s">
        <v>178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ユニフォーム背黒晃彦ICONIC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869</v>
      </c>
      <c r="E619" s="1" t="s">
        <v>90</v>
      </c>
      <c r="F619" s="1" t="s">
        <v>82</v>
      </c>
      <c r="G619" s="1" t="s">
        <v>691</v>
      </c>
      <c r="H619" t="s">
        <v>71</v>
      </c>
      <c r="I619">
        <v>1</v>
      </c>
      <c r="J619" t="s">
        <v>15</v>
      </c>
      <c r="K619" s="1" t="s">
        <v>175</v>
      </c>
      <c r="L619" s="1" t="s">
        <v>173</v>
      </c>
      <c r="M619">
        <v>34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ユニフォーム背黒晃彦ICONIC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t="s">
        <v>108</v>
      </c>
      <c r="D620" s="1" t="s">
        <v>869</v>
      </c>
      <c r="E620" s="1" t="s">
        <v>90</v>
      </c>
      <c r="F620" s="1" t="s">
        <v>82</v>
      </c>
      <c r="G620" s="1" t="s">
        <v>691</v>
      </c>
      <c r="H620" t="s">
        <v>71</v>
      </c>
      <c r="I620">
        <v>1</v>
      </c>
      <c r="J620" t="s">
        <v>15</v>
      </c>
      <c r="K620" s="1" t="s">
        <v>179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ユニフォーム背黒晃彦ICONIC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4</v>
      </c>
      <c r="C621" t="s">
        <v>108</v>
      </c>
      <c r="D621" s="1" t="s">
        <v>869</v>
      </c>
      <c r="E621" s="1" t="s">
        <v>90</v>
      </c>
      <c r="F621" s="1" t="s">
        <v>82</v>
      </c>
      <c r="G621" s="1" t="s">
        <v>691</v>
      </c>
      <c r="H621" t="s">
        <v>71</v>
      </c>
      <c r="I621">
        <v>1</v>
      </c>
      <c r="J621" t="s">
        <v>15</v>
      </c>
      <c r="K621" s="1" t="s">
        <v>177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ユニフォーム背黒晃彦ICONIC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5</v>
      </c>
      <c r="C622" t="s">
        <v>108</v>
      </c>
      <c r="D622" s="1" t="s">
        <v>869</v>
      </c>
      <c r="E622" s="1" t="s">
        <v>90</v>
      </c>
      <c r="F622" s="1" t="s">
        <v>82</v>
      </c>
      <c r="G622" s="1" t="s">
        <v>691</v>
      </c>
      <c r="H622" t="s">
        <v>71</v>
      </c>
      <c r="I622">
        <v>1</v>
      </c>
      <c r="J622" t="s">
        <v>15</v>
      </c>
      <c r="K622" s="1" t="s">
        <v>249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ユニフォーム背黒晃彦ICONIC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6</v>
      </c>
      <c r="C623" t="s">
        <v>108</v>
      </c>
      <c r="D623" s="1" t="s">
        <v>869</v>
      </c>
      <c r="E623" s="1" t="s">
        <v>90</v>
      </c>
      <c r="F623" s="1" t="s">
        <v>82</v>
      </c>
      <c r="G623" s="1" t="s">
        <v>691</v>
      </c>
      <c r="H623" t="s">
        <v>71</v>
      </c>
      <c r="I623">
        <v>1</v>
      </c>
      <c r="J623" t="s">
        <v>15</v>
      </c>
      <c r="K623" s="1" t="s">
        <v>183</v>
      </c>
      <c r="L623" s="1" t="s">
        <v>225</v>
      </c>
      <c r="M623">
        <v>44</v>
      </c>
      <c r="N623">
        <v>0</v>
      </c>
      <c r="O623">
        <v>54</v>
      </c>
      <c r="P623">
        <v>0</v>
      </c>
      <c r="T623" t="str">
        <f>Block[[#This Row],[服装]]&amp;Block[[#This Row],[名前]]&amp;Block[[#This Row],[レアリティ]]</f>
        <v>ユニフォーム背黒晃彦ICONIC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108</v>
      </c>
      <c r="D624" s="1" t="s">
        <v>871</v>
      </c>
      <c r="E624" s="1" t="s">
        <v>90</v>
      </c>
      <c r="F624" s="1" t="s">
        <v>80</v>
      </c>
      <c r="G624" s="1" t="s">
        <v>691</v>
      </c>
      <c r="H624" t="s">
        <v>71</v>
      </c>
      <c r="I624">
        <v>1</v>
      </c>
      <c r="J624" t="s">
        <v>15</v>
      </c>
      <c r="M624">
        <v>0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3"/>
  <sheetViews>
    <sheetView topLeftCell="A83" workbookViewId="0">
      <selection activeCell="A121" sqref="A121:XFD12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21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63</v>
      </c>
      <c r="B108">
        <f>IF(ROW()=2,1,IF(A107&lt;&gt;Special[[#This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2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282</v>
      </c>
      <c r="L109" s="1" t="s">
        <v>162</v>
      </c>
      <c r="M109">
        <v>33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3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281</v>
      </c>
      <c r="L110" s="1" t="s">
        <v>173</v>
      </c>
      <c r="M110">
        <v>19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918</v>
      </c>
      <c r="D111" t="s">
        <v>30</v>
      </c>
      <c r="E111" s="1" t="s">
        <v>77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Xmas及川徹ICONIC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282</v>
      </c>
      <c r="L112" s="1" t="s">
        <v>162</v>
      </c>
      <c r="M112">
        <v>33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919</v>
      </c>
      <c r="L113" s="1" t="s">
        <v>225</v>
      </c>
      <c r="M113">
        <v>48</v>
      </c>
      <c r="N113">
        <v>0</v>
      </c>
      <c r="O113">
        <v>58</v>
      </c>
      <c r="P113">
        <v>0</v>
      </c>
      <c r="R113" s="1" t="s">
        <v>288</v>
      </c>
      <c r="S113">
        <v>2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s="1" t="s">
        <v>149</v>
      </c>
      <c r="D114" t="s">
        <v>30</v>
      </c>
      <c r="E114" s="1" t="s">
        <v>73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R114" s="1"/>
      <c r="T114" t="str">
        <f>Special[[#This Row],[服装]]&amp;Special[[#This Row],[名前]]&amp;Special[[#This Row],[レアリティ]]</f>
        <v>制服及川徹ICONIC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2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952</v>
      </c>
      <c r="L115" s="1" t="s">
        <v>162</v>
      </c>
      <c r="M115">
        <v>33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3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956</v>
      </c>
      <c r="L116" s="1" t="s">
        <v>225</v>
      </c>
      <c r="M116">
        <v>48</v>
      </c>
      <c r="N116">
        <v>0</v>
      </c>
      <c r="O116">
        <v>58</v>
      </c>
      <c r="P116">
        <v>0</v>
      </c>
      <c r="Q116" s="1" t="s">
        <v>953</v>
      </c>
      <c r="R116" s="1" t="s">
        <v>954</v>
      </c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32</v>
      </c>
      <c r="E117" t="s">
        <v>28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ユニフォーム岩泉一ICONIC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273</v>
      </c>
      <c r="L118" s="1" t="s">
        <v>225</v>
      </c>
      <c r="M118">
        <v>47</v>
      </c>
      <c r="N118">
        <v>0</v>
      </c>
      <c r="O118">
        <v>57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117</v>
      </c>
      <c r="D119" t="s">
        <v>32</v>
      </c>
      <c r="E119" t="s">
        <v>23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193</v>
      </c>
      <c r="L120" s="1" t="s">
        <v>225</v>
      </c>
      <c r="M120">
        <v>47</v>
      </c>
      <c r="N120">
        <v>0</v>
      </c>
      <c r="O120">
        <v>57</v>
      </c>
      <c r="P120">
        <v>0</v>
      </c>
      <c r="R120" s="1" t="s">
        <v>288</v>
      </c>
      <c r="S120">
        <v>2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s="1" t="s">
        <v>149</v>
      </c>
      <c r="D121" t="s">
        <v>32</v>
      </c>
      <c r="E121" s="1" t="s">
        <v>90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R121" s="1"/>
      <c r="T121" t="str">
        <f>Special[[#This Row],[服装]]&amp;Special[[#This Row],[名前]]&amp;Special[[#This Row],[レアリティ]]</f>
        <v>制服岩泉一ICONIC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962</v>
      </c>
      <c r="L122" s="1" t="s">
        <v>225</v>
      </c>
      <c r="M122">
        <v>43</v>
      </c>
      <c r="N122">
        <v>0</v>
      </c>
      <c r="O122">
        <v>53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33</v>
      </c>
      <c r="E123" t="s">
        <v>24</v>
      </c>
      <c r="F123" t="s">
        <v>26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ユニフォーム金田一勇太郎ICONIC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392</v>
      </c>
      <c r="L124" s="1" t="s">
        <v>225</v>
      </c>
      <c r="M124">
        <v>43</v>
      </c>
      <c r="N124">
        <v>0</v>
      </c>
      <c r="O124">
        <v>53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34</v>
      </c>
      <c r="E125" t="s">
        <v>28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ユニフォーム京谷賢太郎ICONIC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180</v>
      </c>
      <c r="L126" s="1" t="s">
        <v>173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35</v>
      </c>
      <c r="E127" t="s">
        <v>23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ユニフォーム国見英ICONIC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s="1" t="s">
        <v>705</v>
      </c>
      <c r="D128" t="s">
        <v>35</v>
      </c>
      <c r="E128" s="1" t="s">
        <v>90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職業体験国見英ICONIC</v>
      </c>
    </row>
    <row r="129" spans="1:20" x14ac:dyDescent="0.3">
      <c r="A129">
        <f>VLOOKUP(Special[[#This Row],[No用]],SetNo[[No.用]:[vlookup 用]],2,FALSE)</f>
        <v>73</v>
      </c>
      <c r="B129">
        <f>IF(ROW()=2,1,IF(A128&lt;&gt;Special[[#This Row],[No]],1,B128+1))</f>
        <v>1</v>
      </c>
      <c r="C129" t="s">
        <v>206</v>
      </c>
      <c r="D129" t="s">
        <v>36</v>
      </c>
      <c r="E129" t="s">
        <v>23</v>
      </c>
      <c r="F129" t="s">
        <v>21</v>
      </c>
      <c r="G129" t="s">
        <v>20</v>
      </c>
      <c r="H129" t="s">
        <v>71</v>
      </c>
      <c r="I129">
        <v>1</v>
      </c>
      <c r="J129" t="s">
        <v>262</v>
      </c>
      <c r="K129" s="1" t="s">
        <v>196</v>
      </c>
      <c r="L129" s="1" t="s">
        <v>173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ユニフォーム渡親治ICONIC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1</v>
      </c>
      <c r="C130" t="s">
        <v>206</v>
      </c>
      <c r="D130" t="s">
        <v>37</v>
      </c>
      <c r="E130" t="s">
        <v>23</v>
      </c>
      <c r="F130" t="s">
        <v>26</v>
      </c>
      <c r="G130" t="s">
        <v>20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ユニフォーム松川一静ICONIC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2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180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3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193</v>
      </c>
      <c r="L132" s="1" t="s">
        <v>225</v>
      </c>
      <c r="M132">
        <v>49</v>
      </c>
      <c r="N132">
        <v>0</v>
      </c>
      <c r="O132">
        <v>59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911</v>
      </c>
      <c r="D133" t="s">
        <v>37</v>
      </c>
      <c r="E133" s="1" t="s">
        <v>90</v>
      </c>
      <c r="F133" t="s">
        <v>82</v>
      </c>
      <c r="G133" t="s">
        <v>20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アート松川一静ICONIC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2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180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3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193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1</v>
      </c>
      <c r="C136" t="s">
        <v>206</v>
      </c>
      <c r="D136" t="s">
        <v>38</v>
      </c>
      <c r="E136" t="s">
        <v>23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ユニフォーム花巻貴大ICONIC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911</v>
      </c>
      <c r="D137" t="s">
        <v>38</v>
      </c>
      <c r="E137" s="1" t="s">
        <v>90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アート花巻貴大ICONIC</v>
      </c>
    </row>
    <row r="138" spans="1:20" x14ac:dyDescent="0.3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t="s">
        <v>206</v>
      </c>
      <c r="D138" t="s">
        <v>55</v>
      </c>
      <c r="E138" t="s">
        <v>23</v>
      </c>
      <c r="F138" t="s">
        <v>25</v>
      </c>
      <c r="G138" t="s">
        <v>56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ユニフォーム駒木輝ICONIC</v>
      </c>
    </row>
    <row r="139" spans="1:20" x14ac:dyDescent="0.3">
      <c r="A139">
        <f>VLOOKUP(Special[[#This Row],[No用]],SetNo[[No.用]:[vlookup 用]],2,FALSE)</f>
        <v>79</v>
      </c>
      <c r="B139">
        <f>IF(ROW()=2,1,IF(A138&lt;&gt;Special[[#This Row],[No]],1,B138+1))</f>
        <v>1</v>
      </c>
      <c r="C139" t="s">
        <v>206</v>
      </c>
      <c r="D139" t="s">
        <v>57</v>
      </c>
      <c r="E139" t="s">
        <v>24</v>
      </c>
      <c r="F139" t="s">
        <v>26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ユニフォーム茶屋和馬ICONIC</v>
      </c>
    </row>
    <row r="140" spans="1:20" x14ac:dyDescent="0.3">
      <c r="A140">
        <f>VLOOKUP(Special[[#This Row],[No用]],SetNo[[No.用]:[vlookup 用]],2,FALSE)</f>
        <v>80</v>
      </c>
      <c r="B140">
        <f>IF(ROW()=2,1,IF(A139&lt;&gt;Special[[#This Row],[No]],1,B139+1))</f>
        <v>1</v>
      </c>
      <c r="C140" t="s">
        <v>206</v>
      </c>
      <c r="D140" t="s">
        <v>58</v>
      </c>
      <c r="E140" t="s">
        <v>24</v>
      </c>
      <c r="F140" t="s">
        <v>25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ユニフォーム玉川弘樹ICONIC</v>
      </c>
    </row>
    <row r="141" spans="1:20" x14ac:dyDescent="0.3">
      <c r="A141">
        <f>VLOOKUP(Special[[#This Row],[No用]],SetNo[[No.用]:[vlookup 用]],2,FALSE)</f>
        <v>81</v>
      </c>
      <c r="B141">
        <f>IF(ROW()=2,1,IF(A140&lt;&gt;Special[[#This Row],[No]],1,B140+1))</f>
        <v>1</v>
      </c>
      <c r="C141" t="s">
        <v>206</v>
      </c>
      <c r="D141" t="s">
        <v>59</v>
      </c>
      <c r="E141" t="s">
        <v>24</v>
      </c>
      <c r="F141" t="s">
        <v>21</v>
      </c>
      <c r="G141" t="s">
        <v>56</v>
      </c>
      <c r="H141" t="s">
        <v>71</v>
      </c>
      <c r="I141">
        <v>1</v>
      </c>
      <c r="J141" t="s">
        <v>262</v>
      </c>
      <c r="K141" s="1" t="s">
        <v>196</v>
      </c>
      <c r="L141" s="1" t="s">
        <v>173</v>
      </c>
      <c r="M141">
        <v>38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ユニフォーム桜井大河ICONIC</v>
      </c>
    </row>
    <row r="142" spans="1:20" x14ac:dyDescent="0.3">
      <c r="A142">
        <f>VLOOKUP(Special[[#This Row],[No用]],SetNo[[No.用]:[vlookup 用]],2,FALSE)</f>
        <v>82</v>
      </c>
      <c r="B142">
        <f>IF(ROW()=2,1,IF(A141&lt;&gt;Special[[#This Row],[No]],1,B141+1))</f>
        <v>1</v>
      </c>
      <c r="C142" t="s">
        <v>206</v>
      </c>
      <c r="D142" t="s">
        <v>60</v>
      </c>
      <c r="E142" t="s">
        <v>24</v>
      </c>
      <c r="F142" t="s">
        <v>31</v>
      </c>
      <c r="G142" t="s">
        <v>56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ユニフォーム芳賀良治ICONIC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2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282</v>
      </c>
      <c r="L143" s="1" t="s">
        <v>173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83</v>
      </c>
      <c r="B144">
        <f>IF(ROW()=2,1,IF(A143&lt;&gt;Special[[#This Row],[No]],1,B143+1))</f>
        <v>1</v>
      </c>
      <c r="C144" t="s">
        <v>206</v>
      </c>
      <c r="D144" t="s">
        <v>61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ユニフォーム渋谷陸斗ICONIC</v>
      </c>
    </row>
    <row r="145" spans="1:20" x14ac:dyDescent="0.3">
      <c r="A145">
        <f>VLOOKUP(Special[[#This Row],[No用]],SetNo[[No.用]:[vlookup 用]],2,FALSE)</f>
        <v>84</v>
      </c>
      <c r="B145">
        <f>IF(ROW()=2,1,IF(A144&lt;&gt;Special[[#This Row],[No]],1,B144+1))</f>
        <v>1</v>
      </c>
      <c r="C145" t="s">
        <v>206</v>
      </c>
      <c r="D145" t="s">
        <v>62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ユニフォーム池尻隼人ICONIC</v>
      </c>
    </row>
    <row r="146" spans="1:20" x14ac:dyDescent="0.3">
      <c r="A146">
        <f>VLOOKUP(Special[[#This Row],[No用]],SetNo[[No.用]:[vlookup 用]],2,FALSE)</f>
        <v>85</v>
      </c>
      <c r="B146">
        <f>IF(ROW()=2,1,IF(A145&lt;&gt;Special[[#This Row],[No]],1,B145+1))</f>
        <v>1</v>
      </c>
      <c r="C146" t="s">
        <v>206</v>
      </c>
      <c r="D146" t="s">
        <v>63</v>
      </c>
      <c r="E146" t="s">
        <v>28</v>
      </c>
      <c r="F146" t="s">
        <v>25</v>
      </c>
      <c r="G146" t="s">
        <v>64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ユニフォーム十和田良樹ICONIC</v>
      </c>
    </row>
    <row r="147" spans="1:20" x14ac:dyDescent="0.3">
      <c r="A147">
        <f>VLOOKUP(Special[[#This Row],[No用]],SetNo[[No.用]:[vlookup 用]],2,FALSE)</f>
        <v>86</v>
      </c>
      <c r="B147">
        <f>IF(ROW()=2,1,IF(A146&lt;&gt;Special[[#This Row],[No]],1,B146+1))</f>
        <v>1</v>
      </c>
      <c r="C147" t="s">
        <v>206</v>
      </c>
      <c r="D147" t="s">
        <v>65</v>
      </c>
      <c r="E147" t="s">
        <v>28</v>
      </c>
      <c r="F147" t="s">
        <v>26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ユニフォーム森岳歩ICONIC</v>
      </c>
    </row>
    <row r="148" spans="1:20" x14ac:dyDescent="0.3">
      <c r="A148">
        <f>VLOOKUP(Special[[#This Row],[No用]],SetNo[[No.用]:[vlookup 用]],2,FALSE)</f>
        <v>87</v>
      </c>
      <c r="B148">
        <f>IF(ROW()=2,1,IF(A147&lt;&gt;Special[[#This Row],[No]],1,B147+1))</f>
        <v>1</v>
      </c>
      <c r="C148" t="s">
        <v>206</v>
      </c>
      <c r="D148" t="s">
        <v>66</v>
      </c>
      <c r="E148" t="s">
        <v>24</v>
      </c>
      <c r="F148" t="s">
        <v>25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ユニフォーム唐松拓巳ICONIC</v>
      </c>
    </row>
    <row r="149" spans="1:20" x14ac:dyDescent="0.3">
      <c r="A149">
        <f>VLOOKUP(Special[[#This Row],[No用]],SetNo[[No.用]:[vlookup 用]],2,FALSE)</f>
        <v>88</v>
      </c>
      <c r="B149">
        <f>IF(ROW()=2,1,IF(A148&lt;&gt;Special[[#This Row],[No]],1,B148+1))</f>
        <v>1</v>
      </c>
      <c r="C149" t="s">
        <v>206</v>
      </c>
      <c r="D149" t="s">
        <v>67</v>
      </c>
      <c r="E149" t="s">
        <v>28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ユニフォーム田沢裕樹ICONIC</v>
      </c>
    </row>
    <row r="150" spans="1:20" x14ac:dyDescent="0.3">
      <c r="A150">
        <f>VLOOKUP(Special[[#This Row],[No用]],SetNo[[No.用]:[vlookup 用]],2,FALSE)</f>
        <v>89</v>
      </c>
      <c r="B150">
        <f>IF(ROW()=2,1,IF(A149&lt;&gt;Special[[#This Row],[No]],1,B149+1))</f>
        <v>1</v>
      </c>
      <c r="C150" t="s">
        <v>206</v>
      </c>
      <c r="D150" t="s">
        <v>68</v>
      </c>
      <c r="E150" t="s">
        <v>28</v>
      </c>
      <c r="F150" t="s">
        <v>26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ユニフォーム子安颯真ICONIC</v>
      </c>
    </row>
    <row r="151" spans="1:20" x14ac:dyDescent="0.3">
      <c r="A151">
        <f>VLOOKUP(Special[[#This Row],[No用]],SetNo[[No.用]:[vlookup 用]],2,FALSE)</f>
        <v>90</v>
      </c>
      <c r="B151">
        <f>IF(ROW()=2,1,IF(A150&lt;&gt;Special[[#This Row],[No]],1,B150+1))</f>
        <v>1</v>
      </c>
      <c r="C151" t="s">
        <v>206</v>
      </c>
      <c r="D151" t="s">
        <v>69</v>
      </c>
      <c r="E151" t="s">
        <v>28</v>
      </c>
      <c r="F151" t="s">
        <v>21</v>
      </c>
      <c r="G151" t="s">
        <v>64</v>
      </c>
      <c r="H151" t="s">
        <v>71</v>
      </c>
      <c r="I151">
        <v>1</v>
      </c>
      <c r="J151" t="s">
        <v>262</v>
      </c>
      <c r="K151" s="1" t="s">
        <v>196</v>
      </c>
      <c r="L151" s="1" t="s">
        <v>173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ユニフォーム横手駿ICONIC</v>
      </c>
    </row>
    <row r="152" spans="1:20" x14ac:dyDescent="0.3">
      <c r="A152">
        <f>VLOOKUP(Special[[#This Row],[No用]],SetNo[[No.用]:[vlookup 用]],2,FALSE)</f>
        <v>91</v>
      </c>
      <c r="B152">
        <f>IF(ROW()=2,1,IF(A151&lt;&gt;Special[[#This Row],[No]],1,B151+1))</f>
        <v>1</v>
      </c>
      <c r="C152" t="s">
        <v>206</v>
      </c>
      <c r="D152" t="s">
        <v>70</v>
      </c>
      <c r="E152" t="s">
        <v>28</v>
      </c>
      <c r="F152" t="s">
        <v>31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ユニフォーム夏瀬伊吹ICONIC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2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277</v>
      </c>
      <c r="L153" s="1" t="s">
        <v>225</v>
      </c>
      <c r="M153">
        <v>44</v>
      </c>
      <c r="N153">
        <v>0</v>
      </c>
      <c r="O153">
        <v>54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92</v>
      </c>
      <c r="B154">
        <f>IF(ROW()=2,1,IF(A153&lt;&gt;Special[[#This Row],[No]],1,B153+1))</f>
        <v>1</v>
      </c>
      <c r="C154" t="s">
        <v>206</v>
      </c>
      <c r="D154" t="s">
        <v>72</v>
      </c>
      <c r="E154" t="s">
        <v>23</v>
      </c>
      <c r="F154" t="s">
        <v>31</v>
      </c>
      <c r="G154" t="s">
        <v>75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ユニフォーム古牧譲ICONIC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2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277</v>
      </c>
      <c r="L155" s="1" t="s">
        <v>225</v>
      </c>
      <c r="M155">
        <v>49</v>
      </c>
      <c r="N155">
        <v>0</v>
      </c>
      <c r="O155">
        <v>59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93</v>
      </c>
      <c r="B156">
        <f>IF(ROW()=2,1,IF(A155&lt;&gt;Special[[#This Row],[No]],1,B155+1))</f>
        <v>1</v>
      </c>
      <c r="C156" t="s">
        <v>206</v>
      </c>
      <c r="D156" t="s">
        <v>76</v>
      </c>
      <c r="E156" t="s">
        <v>28</v>
      </c>
      <c r="F156" t="s">
        <v>25</v>
      </c>
      <c r="G156" t="s">
        <v>75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ユニフォーム浅虫快人ICONIC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2</v>
      </c>
      <c r="C157" t="s">
        <v>206</v>
      </c>
      <c r="D157" t="s">
        <v>76</v>
      </c>
      <c r="E157" t="s">
        <v>28</v>
      </c>
      <c r="F157" t="s">
        <v>25</v>
      </c>
      <c r="G157" t="s">
        <v>75</v>
      </c>
      <c r="H157" t="s">
        <v>71</v>
      </c>
      <c r="I157">
        <v>1</v>
      </c>
      <c r="J157" t="s">
        <v>262</v>
      </c>
      <c r="K157" s="1" t="s">
        <v>282</v>
      </c>
      <c r="L157" s="1" t="s">
        <v>173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ユニフォーム浅虫快人ICONIC</v>
      </c>
    </row>
    <row r="158" spans="1:20" x14ac:dyDescent="0.3">
      <c r="A158">
        <f>VLOOKUP(Special[[#This Row],[No用]],SetNo[[No.用]:[vlookup 用]],2,FALSE)</f>
        <v>94</v>
      </c>
      <c r="B158">
        <f>IF(ROW()=2,1,IF(A157&lt;&gt;Special[[#This Row],[No]],1,B157+1))</f>
        <v>1</v>
      </c>
      <c r="C158" t="s">
        <v>206</v>
      </c>
      <c r="D158" t="s">
        <v>79</v>
      </c>
      <c r="E158" t="s">
        <v>23</v>
      </c>
      <c r="F158" t="s">
        <v>21</v>
      </c>
      <c r="G158" t="s">
        <v>75</v>
      </c>
      <c r="H158" t="s">
        <v>71</v>
      </c>
      <c r="I158">
        <v>1</v>
      </c>
      <c r="J158" t="s">
        <v>262</v>
      </c>
      <c r="K158" s="1" t="s">
        <v>196</v>
      </c>
      <c r="L158" s="1" t="s">
        <v>173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ユニフォーム南田大志ICONIC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2</v>
      </c>
      <c r="C159" t="s">
        <v>206</v>
      </c>
      <c r="D159" t="s">
        <v>79</v>
      </c>
      <c r="E159" t="s">
        <v>23</v>
      </c>
      <c r="F159" t="s">
        <v>21</v>
      </c>
      <c r="G159" t="s">
        <v>75</v>
      </c>
      <c r="H159" t="s">
        <v>71</v>
      </c>
      <c r="I159">
        <v>1</v>
      </c>
      <c r="J159" t="s">
        <v>262</v>
      </c>
      <c r="K159" s="1" t="s">
        <v>193</v>
      </c>
      <c r="L159" s="1" t="s">
        <v>225</v>
      </c>
      <c r="M159">
        <v>44</v>
      </c>
      <c r="N159">
        <v>0</v>
      </c>
      <c r="O159">
        <v>54</v>
      </c>
      <c r="P159">
        <v>0</v>
      </c>
      <c r="T159" t="str">
        <f>Special[[#This Row],[服装]]&amp;Special[[#This Row],[名前]]&amp;Special[[#This Row],[レアリティ]]</f>
        <v>ユニフォーム南田大志ICONIC</v>
      </c>
    </row>
    <row r="160" spans="1:20" x14ac:dyDescent="0.3">
      <c r="A160">
        <f>VLOOKUP(Special[[#This Row],[No用]],SetNo[[No.用]:[vlookup 用]],2,FALSE)</f>
        <v>95</v>
      </c>
      <c r="B160">
        <f>IF(ROW()=2,1,IF(A159&lt;&gt;Special[[#This Row],[No]],1,B159+1))</f>
        <v>1</v>
      </c>
      <c r="C160" t="s">
        <v>206</v>
      </c>
      <c r="D160" t="s">
        <v>81</v>
      </c>
      <c r="E160" t="s">
        <v>23</v>
      </c>
      <c r="F160" t="s">
        <v>26</v>
      </c>
      <c r="G160" t="s">
        <v>75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ユニフォーム湯川良明ICONIC</v>
      </c>
    </row>
    <row r="161" spans="1:20" x14ac:dyDescent="0.3">
      <c r="A161">
        <f>VLOOKUP(Special[[#This Row],[No用]],SetNo[[No.用]:[vlookup 用]],2,FALSE)</f>
        <v>96</v>
      </c>
      <c r="B161">
        <f>IF(ROW()=2,1,IF(A160&lt;&gt;Special[[#This Row],[No]],1,B160+1))</f>
        <v>1</v>
      </c>
      <c r="C161" t="s">
        <v>206</v>
      </c>
      <c r="D161" t="s">
        <v>83</v>
      </c>
      <c r="E161" t="s">
        <v>23</v>
      </c>
      <c r="F161" t="s">
        <v>25</v>
      </c>
      <c r="G161" t="s">
        <v>75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ユニフォーム稲垣功ICONIC</v>
      </c>
    </row>
    <row r="162" spans="1:20" x14ac:dyDescent="0.3">
      <c r="A162">
        <f>VLOOKUP(Special[[#This Row],[No用]],SetNo[[No.用]:[vlookup 用]],2,FALSE)</f>
        <v>97</v>
      </c>
      <c r="B162">
        <f>IF(ROW()=2,1,IF(A161&lt;&gt;Special[[#This Row],[No]],1,B161+1))</f>
        <v>1</v>
      </c>
      <c r="C162" t="s">
        <v>206</v>
      </c>
      <c r="D162" t="s">
        <v>86</v>
      </c>
      <c r="E162" t="s">
        <v>23</v>
      </c>
      <c r="F162" t="s">
        <v>26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ユニフォーム馬門英治ICONIC</v>
      </c>
    </row>
    <row r="163" spans="1:20" x14ac:dyDescent="0.3">
      <c r="A163">
        <f>VLOOKUP(Special[[#This Row],[No用]],SetNo[[No.用]:[vlookup 用]],2,FALSE)</f>
        <v>98</v>
      </c>
      <c r="B163">
        <f>IF(ROW()=2,1,IF(A162&lt;&gt;Special[[#This Row],[No]],1,B162+1))</f>
        <v>1</v>
      </c>
      <c r="C163" t="s">
        <v>206</v>
      </c>
      <c r="D163" t="s">
        <v>88</v>
      </c>
      <c r="E163" t="s">
        <v>23</v>
      </c>
      <c r="F163" t="s">
        <v>25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12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ユニフォーム百沢雄大ICONIC</v>
      </c>
    </row>
    <row r="164" spans="1:20" x14ac:dyDescent="0.3">
      <c r="A164">
        <f>VLOOKUP(Special[[#This Row],[No用]],SetNo[[No.用]:[vlookup 用]],2,FALSE)</f>
        <v>99</v>
      </c>
      <c r="B164">
        <f>IF(ROW()=2,1,IF(A163&lt;&gt;Special[[#This Row],[No]],1,B163+1))</f>
        <v>1</v>
      </c>
      <c r="C164" s="1" t="s">
        <v>705</v>
      </c>
      <c r="D164" t="s">
        <v>88</v>
      </c>
      <c r="E164" s="1" t="s">
        <v>90</v>
      </c>
      <c r="F164" t="s">
        <v>78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職業体験百沢雄大ICONIC</v>
      </c>
    </row>
    <row r="165" spans="1:20" x14ac:dyDescent="0.3">
      <c r="A165">
        <f>VLOOKUP(Special[[#This Row],[No用]],SetNo[[No.用]:[vlookup 用]],2,FALSE)</f>
        <v>100</v>
      </c>
      <c r="B165">
        <f>IF(ROW()=2,1,IF(A164&lt;&gt;Special[[#This Row],[No]],1,B164+1))</f>
        <v>1</v>
      </c>
      <c r="C165" t="s">
        <v>108</v>
      </c>
      <c r="D165" t="s">
        <v>89</v>
      </c>
      <c r="E165" t="s">
        <v>90</v>
      </c>
      <c r="F165" t="s">
        <v>78</v>
      </c>
      <c r="G165" t="s">
        <v>91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ユニフォーム照島游児ICONIC</v>
      </c>
    </row>
    <row r="166" spans="1:20" x14ac:dyDescent="0.3">
      <c r="A166">
        <f>VLOOKUP(Special[[#This Row],[No用]],SetNo[[No.用]:[vlookup 用]],2,FALSE)</f>
        <v>100</v>
      </c>
      <c r="B166">
        <f>IF(ROW()=2,1,IF(A165&lt;&gt;Special[[#This Row],[No]],1,B165+1))</f>
        <v>2</v>
      </c>
      <c r="C166" t="s">
        <v>108</v>
      </c>
      <c r="D166" t="s">
        <v>89</v>
      </c>
      <c r="E166" t="s">
        <v>90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392</v>
      </c>
      <c r="L166" s="1" t="s">
        <v>225</v>
      </c>
      <c r="M166">
        <v>51</v>
      </c>
      <c r="N166">
        <v>0</v>
      </c>
      <c r="O166">
        <v>61</v>
      </c>
      <c r="P166">
        <v>0</v>
      </c>
      <c r="T166" t="str">
        <f>Special[[#This Row],[服装]]&amp;Special[[#This Row],[名前]]&amp;Special[[#This Row],[レアリティ]]</f>
        <v>ユニフォーム照島游児ICONIC</v>
      </c>
    </row>
    <row r="167" spans="1:20" x14ac:dyDescent="0.3">
      <c r="A167">
        <f>VLOOKUP(Special[[#This Row],[No用]],SetNo[[No.用]:[vlookup 用]],2,FALSE)</f>
        <v>101</v>
      </c>
      <c r="B167">
        <f>IF(ROW()=2,1,IF(A166&lt;&gt;Special[[#This Row],[No]],1,B166+1))</f>
        <v>1</v>
      </c>
      <c r="C167" t="s">
        <v>149</v>
      </c>
      <c r="D167" t="s">
        <v>89</v>
      </c>
      <c r="E167" t="s">
        <v>77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制服照島游児ICONIC</v>
      </c>
    </row>
    <row r="168" spans="1:20" x14ac:dyDescent="0.3">
      <c r="A168">
        <f>VLOOKUP(Special[[#This Row],[No用]],SetNo[[No.用]:[vlookup 用]],2,FALSE)</f>
        <v>102</v>
      </c>
      <c r="B168">
        <f>IF(ROW()=2,1,IF(A167&lt;&gt;Special[[#This Row],[No]],1,B167+1))</f>
        <v>1</v>
      </c>
      <c r="C168" t="s">
        <v>108</v>
      </c>
      <c r="D168" t="s">
        <v>92</v>
      </c>
      <c r="E168" t="s">
        <v>90</v>
      </c>
      <c r="F168" t="s">
        <v>82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ユニフォーム母畑和馬ICONIC</v>
      </c>
    </row>
    <row r="169" spans="1:20" x14ac:dyDescent="0.3">
      <c r="A169">
        <f>VLOOKUP(Special[[#This Row],[No用]],SetNo[[No.用]:[vlookup 用]],2,FALSE)</f>
        <v>103</v>
      </c>
      <c r="B169">
        <f>IF(ROW()=2,1,IF(A168&lt;&gt;Special[[#This Row],[No]],1,B168+1))</f>
        <v>1</v>
      </c>
      <c r="C169" t="s">
        <v>108</v>
      </c>
      <c r="D169" t="s">
        <v>93</v>
      </c>
      <c r="E169" t="s">
        <v>73</v>
      </c>
      <c r="F169" t="s">
        <v>74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ユニフォーム二岐丈晴ICONIC</v>
      </c>
    </row>
    <row r="170" spans="1:20" x14ac:dyDescent="0.3">
      <c r="A170">
        <f>VLOOKUP(Special[[#This Row],[No用]],SetNo[[No.用]:[vlookup 用]],2,FALSE)</f>
        <v>104</v>
      </c>
      <c r="B170">
        <f>IF(ROW()=2,1,IF(A169&lt;&gt;Special[[#This Row],[No]],1,B169+1))</f>
        <v>1</v>
      </c>
      <c r="C170" t="s">
        <v>149</v>
      </c>
      <c r="D170" t="s">
        <v>93</v>
      </c>
      <c r="E170" t="s">
        <v>90</v>
      </c>
      <c r="F170" t="s">
        <v>74</v>
      </c>
      <c r="G170" t="s">
        <v>91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制服二岐丈晴ICONIC</v>
      </c>
    </row>
    <row r="171" spans="1:20" x14ac:dyDescent="0.3">
      <c r="A171">
        <f>VLOOKUP(Special[[#This Row],[No用]],SetNo[[No.用]:[vlookup 用]],2,FALSE)</f>
        <v>105</v>
      </c>
      <c r="B171">
        <f>IF(ROW()=2,1,IF(A170&lt;&gt;Special[[#This Row],[No]],1,B170+1))</f>
        <v>1</v>
      </c>
      <c r="C171" t="s">
        <v>108</v>
      </c>
      <c r="D171" t="s">
        <v>99</v>
      </c>
      <c r="E171" t="s">
        <v>73</v>
      </c>
      <c r="F171" t="s">
        <v>78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ユニフォーム沼尻凛太郎ICONIC</v>
      </c>
    </row>
    <row r="172" spans="1:20" x14ac:dyDescent="0.3">
      <c r="A172">
        <f>VLOOKUP(Special[[#This Row],[No用]],SetNo[[No.用]:[vlookup 用]],2,FALSE)</f>
        <v>105</v>
      </c>
      <c r="B172">
        <f>IF(ROW()=2,1,IF(A171&lt;&gt;Special[[#This Row],[No]],1,B171+1))</f>
        <v>2</v>
      </c>
      <c r="C172" t="s">
        <v>108</v>
      </c>
      <c r="D172" t="s">
        <v>99</v>
      </c>
      <c r="E172" t="s">
        <v>73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277</v>
      </c>
      <c r="L172" s="1" t="s">
        <v>225</v>
      </c>
      <c r="M172">
        <v>45</v>
      </c>
      <c r="N172">
        <v>0</v>
      </c>
      <c r="O172">
        <v>55</v>
      </c>
      <c r="P172">
        <v>0</v>
      </c>
      <c r="T172" t="str">
        <f>Special[[#This Row],[服装]]&amp;Special[[#This Row],[名前]]&amp;Special[[#This Row],[レアリティ]]</f>
        <v>ユニフォーム沼尻凛太郎ICONIC</v>
      </c>
    </row>
    <row r="173" spans="1:20" x14ac:dyDescent="0.3">
      <c r="A173">
        <f>VLOOKUP(Special[[#This Row],[No用]],SetNo[[No.用]:[vlookup 用]],2,FALSE)</f>
        <v>106</v>
      </c>
      <c r="B173">
        <f>IF(ROW()=2,1,IF(A172&lt;&gt;Special[[#This Row],[No]],1,B172+1))</f>
        <v>1</v>
      </c>
      <c r="C173" t="s">
        <v>108</v>
      </c>
      <c r="D173" t="s">
        <v>94</v>
      </c>
      <c r="E173" t="s">
        <v>90</v>
      </c>
      <c r="F173" t="s">
        <v>82</v>
      </c>
      <c r="G173" t="s">
        <v>91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ユニフォーム飯坂信義ICONIC</v>
      </c>
    </row>
    <row r="174" spans="1:20" x14ac:dyDescent="0.3">
      <c r="A174">
        <f>VLOOKUP(Special[[#This Row],[No用]],SetNo[[No.用]:[vlookup 用]],2,FALSE)</f>
        <v>107</v>
      </c>
      <c r="B174">
        <f>IF(ROW()=2,1,IF(A173&lt;&gt;Special[[#This Row],[No]],1,B173+1))</f>
        <v>1</v>
      </c>
      <c r="C174" t="s">
        <v>108</v>
      </c>
      <c r="D174" t="s">
        <v>95</v>
      </c>
      <c r="E174" t="s">
        <v>90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ユニフォーム東山勝道ICONIC</v>
      </c>
    </row>
    <row r="175" spans="1:20" x14ac:dyDescent="0.3">
      <c r="A175">
        <f>VLOOKUP(Special[[#This Row],[No用]],SetNo[[No.用]:[vlookup 用]],2,FALSE)</f>
        <v>108</v>
      </c>
      <c r="B175">
        <f>IF(ROW()=2,1,IF(A174&lt;&gt;Special[[#This Row],[No]],1,B174+1))</f>
        <v>1</v>
      </c>
      <c r="C175" t="s">
        <v>108</v>
      </c>
      <c r="D175" t="s">
        <v>96</v>
      </c>
      <c r="E175" t="s">
        <v>90</v>
      </c>
      <c r="F175" t="s">
        <v>80</v>
      </c>
      <c r="G175" t="s">
        <v>91</v>
      </c>
      <c r="H175" t="s">
        <v>71</v>
      </c>
      <c r="I175">
        <v>1</v>
      </c>
      <c r="J175" t="s">
        <v>262</v>
      </c>
      <c r="K175" s="1" t="s">
        <v>196</v>
      </c>
      <c r="L175" s="1" t="s">
        <v>173</v>
      </c>
      <c r="M175">
        <v>43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ユニフォーム土湯新ICONIC</v>
      </c>
    </row>
    <row r="176" spans="1:20" x14ac:dyDescent="0.3">
      <c r="A176">
        <f>VLOOKUP(Special[[#This Row],[No用]],SetNo[[No.用]:[vlookup 用]],2,FALSE)</f>
        <v>109</v>
      </c>
      <c r="B176">
        <f>IF(ROW()=2,1,IF(A175&lt;&gt;Special[[#This Row],[No]],1,B175+1))</f>
        <v>1</v>
      </c>
      <c r="C176" t="s">
        <v>206</v>
      </c>
      <c r="D176" t="s">
        <v>571</v>
      </c>
      <c r="E176" t="s">
        <v>28</v>
      </c>
      <c r="F176" t="s">
        <v>25</v>
      </c>
      <c r="G176" t="s">
        <v>156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ユニフォーム中島猛ICONIC</v>
      </c>
    </row>
    <row r="177" spans="1:20" x14ac:dyDescent="0.3">
      <c r="A177">
        <f>VLOOKUP(Special[[#This Row],[No用]],SetNo[[No.用]:[vlookup 用]],2,FALSE)</f>
        <v>109</v>
      </c>
      <c r="B177">
        <f>IF(ROW()=2,1,IF(A176&lt;&gt;Special[[#This Row],[No]],1,B176+1))</f>
        <v>2</v>
      </c>
      <c r="C177" t="s">
        <v>206</v>
      </c>
      <c r="D177" t="s">
        <v>571</v>
      </c>
      <c r="E177" t="s">
        <v>28</v>
      </c>
      <c r="F177" t="s">
        <v>25</v>
      </c>
      <c r="G177" t="s">
        <v>156</v>
      </c>
      <c r="H177" t="s">
        <v>71</v>
      </c>
      <c r="I177">
        <v>1</v>
      </c>
      <c r="J177" t="s">
        <v>262</v>
      </c>
      <c r="K177" s="1" t="s">
        <v>180</v>
      </c>
      <c r="L177" s="1" t="s">
        <v>225</v>
      </c>
      <c r="M177">
        <v>48</v>
      </c>
      <c r="N177">
        <v>0</v>
      </c>
      <c r="O177">
        <v>58</v>
      </c>
      <c r="P177">
        <v>0</v>
      </c>
      <c r="T177" t="str">
        <f>Special[[#This Row],[服装]]&amp;Special[[#This Row],[名前]]&amp;Special[[#This Row],[レアリティ]]</f>
        <v>ユニフォーム中島猛ICONIC</v>
      </c>
    </row>
    <row r="178" spans="1:20" x14ac:dyDescent="0.3">
      <c r="A178">
        <f>VLOOKUP(Special[[#This Row],[No用]],SetNo[[No.用]:[vlookup 用]],2,FALSE)</f>
        <v>109</v>
      </c>
      <c r="B178">
        <f>IF(ROW()=2,1,IF(A177&lt;&gt;Special[[#This Row],[No]],1,B177+1))</f>
        <v>3</v>
      </c>
      <c r="C178" t="s">
        <v>206</v>
      </c>
      <c r="D178" t="s">
        <v>571</v>
      </c>
      <c r="E178" t="s">
        <v>28</v>
      </c>
      <c r="F178" t="s">
        <v>25</v>
      </c>
      <c r="G178" t="s">
        <v>156</v>
      </c>
      <c r="H178" t="s">
        <v>71</v>
      </c>
      <c r="I178">
        <v>1</v>
      </c>
      <c r="J178" t="s">
        <v>262</v>
      </c>
      <c r="K178" s="1" t="s">
        <v>277</v>
      </c>
      <c r="L178" s="1" t="s">
        <v>225</v>
      </c>
      <c r="M178">
        <v>48</v>
      </c>
      <c r="N178">
        <v>0</v>
      </c>
      <c r="O178">
        <v>58</v>
      </c>
      <c r="P178">
        <v>0</v>
      </c>
      <c r="T178" t="str">
        <f>Special[[#This Row],[服装]]&amp;Special[[#This Row],[名前]]&amp;Special[[#This Row],[レアリティ]]</f>
        <v>ユニフォーム中島猛ICONIC</v>
      </c>
    </row>
    <row r="179" spans="1:20" x14ac:dyDescent="0.3">
      <c r="A179">
        <f>VLOOKUP(Special[[#This Row],[No用]],SetNo[[No.用]:[vlookup 用]],2,FALSE)</f>
        <v>110</v>
      </c>
      <c r="B179">
        <f>IF(ROW()=2,1,IF(A178&lt;&gt;Special[[#This Row],[No]],1,B178+1))</f>
        <v>1</v>
      </c>
      <c r="C179" t="s">
        <v>206</v>
      </c>
      <c r="D179" t="s">
        <v>574</v>
      </c>
      <c r="E179" t="s">
        <v>24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12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ユニフォーム白石優希ICONIC</v>
      </c>
    </row>
    <row r="180" spans="1:20" x14ac:dyDescent="0.3">
      <c r="A180">
        <f>VLOOKUP(Special[[#This Row],[No用]],SetNo[[No.用]:[vlookup 用]],2,FALSE)</f>
        <v>111</v>
      </c>
      <c r="B180">
        <f>IF(ROW()=2,1,IF(A179&lt;&gt;Special[[#This Row],[No]],1,B179+1))</f>
        <v>1</v>
      </c>
      <c r="C180" t="s">
        <v>206</v>
      </c>
      <c r="D180" t="s">
        <v>577</v>
      </c>
      <c r="E180" t="s">
        <v>28</v>
      </c>
      <c r="F180" t="s">
        <v>31</v>
      </c>
      <c r="G180" t="s">
        <v>156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ユニフォーム花山一雅ICONIC</v>
      </c>
    </row>
    <row r="181" spans="1:20" x14ac:dyDescent="0.3">
      <c r="A181">
        <f>VLOOKUP(Special[[#This Row],[No用]],SetNo[[No.用]:[vlookup 用]],2,FALSE)</f>
        <v>112</v>
      </c>
      <c r="B181">
        <f>IF(ROW()=2,1,IF(A180&lt;&gt;Special[[#This Row],[No]],1,B180+1))</f>
        <v>1</v>
      </c>
      <c r="C181" t="s">
        <v>206</v>
      </c>
      <c r="D181" t="s">
        <v>580</v>
      </c>
      <c r="E181" t="s">
        <v>28</v>
      </c>
      <c r="F181" t="s">
        <v>26</v>
      </c>
      <c r="G181" t="s">
        <v>156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ユニフォーム鳴子哲平ICONIC</v>
      </c>
    </row>
    <row r="182" spans="1:20" x14ac:dyDescent="0.3">
      <c r="A182">
        <f>VLOOKUP(Special[[#This Row],[No用]],SetNo[[No.用]:[vlookup 用]],2,FALSE)</f>
        <v>113</v>
      </c>
      <c r="B182">
        <f>IF(ROW()=2,1,IF(A181&lt;&gt;Special[[#This Row],[No]],1,B181+1))</f>
        <v>1</v>
      </c>
      <c r="C182" t="s">
        <v>206</v>
      </c>
      <c r="D182" t="s">
        <v>583</v>
      </c>
      <c r="E182" t="s">
        <v>28</v>
      </c>
      <c r="F182" t="s">
        <v>21</v>
      </c>
      <c r="G182" t="s">
        <v>156</v>
      </c>
      <c r="H182" t="s">
        <v>71</v>
      </c>
      <c r="I182">
        <v>1</v>
      </c>
      <c r="J182" t="s">
        <v>262</v>
      </c>
      <c r="K182" s="1" t="s">
        <v>196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ユニフォーム秋保和光ICONIC</v>
      </c>
    </row>
    <row r="183" spans="1:20" x14ac:dyDescent="0.3">
      <c r="A183">
        <f>VLOOKUP(Special[[#This Row],[No用]],SetNo[[No.用]:[vlookup 用]],2,FALSE)</f>
        <v>114</v>
      </c>
      <c r="B183">
        <f>IF(ROW()=2,1,IF(A182&lt;&gt;Special[[#This Row],[No]],1,B182+1))</f>
        <v>1</v>
      </c>
      <c r="C183" t="s">
        <v>206</v>
      </c>
      <c r="D183" t="s">
        <v>586</v>
      </c>
      <c r="E183" t="s">
        <v>28</v>
      </c>
      <c r="F183" t="s">
        <v>26</v>
      </c>
      <c r="G183" t="s">
        <v>156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12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ユニフォーム松島剛ICONIC</v>
      </c>
    </row>
    <row r="184" spans="1:20" x14ac:dyDescent="0.3">
      <c r="A184">
        <f>VLOOKUP(Special[[#This Row],[No用]],SetNo[[No.用]:[vlookup 用]],2,FALSE)</f>
        <v>115</v>
      </c>
      <c r="B184">
        <f>IF(ROW()=2,1,IF(A183&lt;&gt;Special[[#This Row],[No]],1,B183+1))</f>
        <v>1</v>
      </c>
      <c r="C184" t="s">
        <v>206</v>
      </c>
      <c r="D184" t="s">
        <v>589</v>
      </c>
      <c r="E184" t="s">
        <v>28</v>
      </c>
      <c r="F184" t="s">
        <v>25</v>
      </c>
      <c r="G184" t="s">
        <v>156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ユニフォーム川渡瞬己ICONIC</v>
      </c>
    </row>
    <row r="185" spans="1:20" x14ac:dyDescent="0.3">
      <c r="A185">
        <f>VLOOKUP(Special[[#This Row],[No用]],SetNo[[No.用]:[vlookup 用]],2,FALSE)</f>
        <v>115</v>
      </c>
      <c r="B185">
        <f>IF(ROW()=2,1,IF(A184&lt;&gt;Special[[#This Row],[No]],1,B184+1))</f>
        <v>2</v>
      </c>
      <c r="C185" t="s">
        <v>206</v>
      </c>
      <c r="D185" t="s">
        <v>589</v>
      </c>
      <c r="E185" t="s">
        <v>28</v>
      </c>
      <c r="F185" t="s">
        <v>25</v>
      </c>
      <c r="G185" t="s">
        <v>156</v>
      </c>
      <c r="H185" t="s">
        <v>71</v>
      </c>
      <c r="I185">
        <v>1</v>
      </c>
      <c r="J185" t="s">
        <v>262</v>
      </c>
      <c r="K185" s="1" t="s">
        <v>392</v>
      </c>
      <c r="L185" s="1" t="s">
        <v>225</v>
      </c>
      <c r="M185">
        <v>47</v>
      </c>
      <c r="N185">
        <v>0</v>
      </c>
      <c r="O185">
        <v>57</v>
      </c>
      <c r="P185">
        <v>0</v>
      </c>
      <c r="T185" t="str">
        <f>Special[[#This Row],[服装]]&amp;Special[[#This Row],[名前]]&amp;Special[[#This Row],[レアリティ]]</f>
        <v>ユニフォーム川渡瞬己ICONIC</v>
      </c>
    </row>
    <row r="186" spans="1:20" x14ac:dyDescent="0.3">
      <c r="A186">
        <f>VLOOKUP(Special[[#This Row],[No用]],SetNo[[No.用]:[vlookup 用]],2,FALSE)</f>
        <v>116</v>
      </c>
      <c r="B186">
        <f>IF(ROW()=2,1,IF(A185&lt;&gt;Special[[#This Row],[No]],1,B185+1))</f>
        <v>1</v>
      </c>
      <c r="C186" t="s">
        <v>108</v>
      </c>
      <c r="D186" t="s">
        <v>109</v>
      </c>
      <c r="E186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ユニフォーム牛島若利ICONIC</v>
      </c>
    </row>
    <row r="187" spans="1:20" x14ac:dyDescent="0.3">
      <c r="A187">
        <f>VLOOKUP(Special[[#This Row],[No用]],SetNo[[No.用]:[vlookup 用]],2,FALSE)</f>
        <v>117</v>
      </c>
      <c r="B187">
        <f>IF(ROW()=2,1,IF(A186&lt;&gt;Special[[#This Row],[No]],1,B186+1))</f>
        <v>1</v>
      </c>
      <c r="C187" t="s">
        <v>116</v>
      </c>
      <c r="D187" t="s">
        <v>109</v>
      </c>
      <c r="E187" t="s">
        <v>90</v>
      </c>
      <c r="F187" t="s">
        <v>78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水着牛島若利ICONIC</v>
      </c>
    </row>
    <row r="188" spans="1:20" x14ac:dyDescent="0.3">
      <c r="A188">
        <f>VLOOKUP(Special[[#This Row],[No用]],SetNo[[No.用]:[vlookup 用]],2,FALSE)</f>
        <v>117</v>
      </c>
      <c r="B188">
        <f>IF(ROW()=2,1,IF(A187&lt;&gt;Special[[#This Row],[No]],1,B187+1))</f>
        <v>2</v>
      </c>
      <c r="C188" t="s">
        <v>116</v>
      </c>
      <c r="D188" t="s">
        <v>109</v>
      </c>
      <c r="E188" t="s">
        <v>90</v>
      </c>
      <c r="F188" t="s">
        <v>78</v>
      </c>
      <c r="G188" t="s">
        <v>118</v>
      </c>
      <c r="H188" t="s">
        <v>71</v>
      </c>
      <c r="I188">
        <v>1</v>
      </c>
      <c r="J188" t="s">
        <v>262</v>
      </c>
      <c r="K188" s="1" t="s">
        <v>274</v>
      </c>
      <c r="L188" s="1" t="s">
        <v>225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水着牛島若利ICONIC</v>
      </c>
    </row>
    <row r="189" spans="1:20" x14ac:dyDescent="0.3">
      <c r="A189">
        <f>VLOOKUP(Special[[#This Row],[No用]],SetNo[[No.用]:[vlookup 用]],2,FALSE)</f>
        <v>118</v>
      </c>
      <c r="B189">
        <f>IF(ROW()=2,1,IF(A188&lt;&gt;Special[[#This Row],[No]],1,B188+1))</f>
        <v>1</v>
      </c>
      <c r="C189" s="1" t="s">
        <v>939</v>
      </c>
      <c r="D189" t="s">
        <v>109</v>
      </c>
      <c r="E189" s="1" t="s">
        <v>77</v>
      </c>
      <c r="F189" t="s">
        <v>78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新年牛島若利ICONIC</v>
      </c>
    </row>
    <row r="190" spans="1:20" x14ac:dyDescent="0.3">
      <c r="A190">
        <f>VLOOKUP(Special[[#This Row],[No用]],SetNo[[No.用]:[vlookup 用]],2,FALSE)</f>
        <v>118</v>
      </c>
      <c r="B190">
        <f>IF(ROW()=2,1,IF(A189&lt;&gt;Special[[#This Row],[No]],1,B189+1))</f>
        <v>2</v>
      </c>
      <c r="C190" s="1" t="s">
        <v>939</v>
      </c>
      <c r="D190" t="s">
        <v>109</v>
      </c>
      <c r="E190" s="1" t="s">
        <v>77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949</v>
      </c>
      <c r="L190" s="1" t="s">
        <v>225</v>
      </c>
      <c r="M190">
        <v>48</v>
      </c>
      <c r="N190">
        <v>0</v>
      </c>
      <c r="O190">
        <v>58</v>
      </c>
      <c r="P190">
        <v>0</v>
      </c>
      <c r="R190" s="1" t="s">
        <v>288</v>
      </c>
      <c r="S190">
        <v>2</v>
      </c>
      <c r="T190" t="str">
        <f>Special[[#This Row],[服装]]&amp;Special[[#This Row],[名前]]&amp;Special[[#This Row],[レアリティ]]</f>
        <v>新年牛島若利ICONIC</v>
      </c>
    </row>
    <row r="191" spans="1:20" x14ac:dyDescent="0.3">
      <c r="A191">
        <f>VLOOKUP(Special[[#This Row],[No用]],SetNo[[No.用]:[vlookup 用]],2,FALSE)</f>
        <v>119</v>
      </c>
      <c r="B191">
        <f>IF(ROW()=2,1,IF(A190&lt;&gt;Special[[#This Row],[No]],1,B190+1))</f>
        <v>1</v>
      </c>
      <c r="C191" t="s">
        <v>108</v>
      </c>
      <c r="D191" t="s">
        <v>110</v>
      </c>
      <c r="E191" t="s">
        <v>73</v>
      </c>
      <c r="F191" t="s">
        <v>82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12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ユニフォーム天童覚ICONIC</v>
      </c>
    </row>
    <row r="192" spans="1:20" x14ac:dyDescent="0.3">
      <c r="A192">
        <f>VLOOKUP(Special[[#This Row],[No用]],SetNo[[No.用]:[vlookup 用]],2,FALSE)</f>
        <v>119</v>
      </c>
      <c r="B192">
        <f>IF(ROW()=2,1,IF(A191&lt;&gt;Special[[#This Row],[No]],1,B191+1))</f>
        <v>2</v>
      </c>
      <c r="C192" t="s">
        <v>108</v>
      </c>
      <c r="D192" t="s">
        <v>110</v>
      </c>
      <c r="E192" t="s">
        <v>73</v>
      </c>
      <c r="F192" t="s">
        <v>82</v>
      </c>
      <c r="G192" t="s">
        <v>118</v>
      </c>
      <c r="H192" t="s">
        <v>71</v>
      </c>
      <c r="I192">
        <v>1</v>
      </c>
      <c r="J192" t="s">
        <v>262</v>
      </c>
      <c r="K192" s="1" t="s">
        <v>392</v>
      </c>
      <c r="L192" s="1" t="s">
        <v>225</v>
      </c>
      <c r="M192">
        <v>48</v>
      </c>
      <c r="N192">
        <v>0</v>
      </c>
      <c r="O192">
        <v>58</v>
      </c>
      <c r="P192">
        <v>0</v>
      </c>
      <c r="T192" t="str">
        <f>Special[[#This Row],[服装]]&amp;Special[[#This Row],[名前]]&amp;Special[[#This Row],[レアリティ]]</f>
        <v>ユニフォーム天童覚ICONIC</v>
      </c>
    </row>
    <row r="193" spans="1:20" x14ac:dyDescent="0.3">
      <c r="A193">
        <f>VLOOKUP(Special[[#This Row],[No用]],SetNo[[No.用]:[vlookup 用]],2,FALSE)</f>
        <v>120</v>
      </c>
      <c r="B193">
        <f>IF(ROW()=2,1,IF(A192&lt;&gt;Special[[#This Row],[No]],1,B192+1))</f>
        <v>1</v>
      </c>
      <c r="C193" t="s">
        <v>116</v>
      </c>
      <c r="D193" t="s">
        <v>110</v>
      </c>
      <c r="E193" t="s">
        <v>90</v>
      </c>
      <c r="F193" t="s">
        <v>82</v>
      </c>
      <c r="G193" t="s">
        <v>118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12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水着天童覚ICONIC</v>
      </c>
    </row>
    <row r="194" spans="1:20" x14ac:dyDescent="0.3">
      <c r="A194">
        <f>VLOOKUP(Special[[#This Row],[No用]],SetNo[[No.用]:[vlookup 用]],2,FALSE)</f>
        <v>121</v>
      </c>
      <c r="B194">
        <f>IF(ROW()=2,1,IF(A193&lt;&gt;Special[[#This Row],[No]],1,B193+1))</f>
        <v>1</v>
      </c>
      <c r="C194" s="1" t="s">
        <v>898</v>
      </c>
      <c r="D194" t="s">
        <v>110</v>
      </c>
      <c r="E194" s="1" t="s">
        <v>77</v>
      </c>
      <c r="F194" t="s">
        <v>82</v>
      </c>
      <c r="G194" t="s">
        <v>118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文化祭天童覚ICONIC</v>
      </c>
    </row>
    <row r="195" spans="1:20" x14ac:dyDescent="0.3">
      <c r="A195">
        <f>VLOOKUP(Special[[#This Row],[No用]],SetNo[[No.用]:[vlookup 用]],2,FALSE)</f>
        <v>121</v>
      </c>
      <c r="B195">
        <f>IF(ROW()=2,1,IF(A194&lt;&gt;Special[[#This Row],[No]],1,B194+1))</f>
        <v>2</v>
      </c>
      <c r="C195" s="1" t="s">
        <v>898</v>
      </c>
      <c r="D195" t="s">
        <v>110</v>
      </c>
      <c r="E195" s="1" t="s">
        <v>77</v>
      </c>
      <c r="F195" t="s">
        <v>82</v>
      </c>
      <c r="G195" t="s">
        <v>118</v>
      </c>
      <c r="H195" t="s">
        <v>71</v>
      </c>
      <c r="I195">
        <v>1</v>
      </c>
      <c r="J195" t="s">
        <v>262</v>
      </c>
      <c r="K195" s="1" t="s">
        <v>955</v>
      </c>
      <c r="L195" s="1" t="s">
        <v>225</v>
      </c>
      <c r="M195">
        <v>48</v>
      </c>
      <c r="N195">
        <v>0</v>
      </c>
      <c r="O195">
        <v>58</v>
      </c>
      <c r="P195">
        <v>0</v>
      </c>
      <c r="R195" s="1"/>
      <c r="T195" t="str">
        <f>Special[[#This Row],[服装]]&amp;Special[[#This Row],[名前]]&amp;Special[[#This Row],[レアリティ]]</f>
        <v>文化祭天童覚ICONIC</v>
      </c>
    </row>
    <row r="196" spans="1:20" x14ac:dyDescent="0.3">
      <c r="A196">
        <f>VLOOKUP(Special[[#This Row],[No用]],SetNo[[No.用]:[vlookup 用]],2,FALSE)</f>
        <v>122</v>
      </c>
      <c r="B196">
        <f>IF(ROW()=2,1,IF(A195&lt;&gt;Special[[#This Row],[No]],1,B195+1))</f>
        <v>1</v>
      </c>
      <c r="C196" t="s">
        <v>108</v>
      </c>
      <c r="D196" t="s">
        <v>111</v>
      </c>
      <c r="E196" t="s">
        <v>77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ユニフォーム五色工ICONIC</v>
      </c>
    </row>
    <row r="197" spans="1:20" x14ac:dyDescent="0.3">
      <c r="A197">
        <f>VLOOKUP(Special[[#This Row],[No用]],SetNo[[No.用]:[vlookup 用]],2,FALSE)</f>
        <v>122</v>
      </c>
      <c r="B197">
        <f>IF(ROW()=2,1,IF(A196&lt;&gt;Special[[#This Row],[No]],1,B196+1))</f>
        <v>2</v>
      </c>
      <c r="C197" t="s">
        <v>108</v>
      </c>
      <c r="D197" t="s">
        <v>111</v>
      </c>
      <c r="E197" t="s">
        <v>77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272</v>
      </c>
      <c r="L197" s="1" t="s">
        <v>173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ユニフォーム五色工ICONIC</v>
      </c>
    </row>
    <row r="198" spans="1:20" x14ac:dyDescent="0.3">
      <c r="A198">
        <f>VLOOKUP(Special[[#This Row],[No用]],SetNo[[No.用]:[vlookup 用]],2,FALSE)</f>
        <v>123</v>
      </c>
      <c r="B198">
        <f>IF(ROW()=2,1,IF(A197&lt;&gt;Special[[#This Row],[No]],1,B197+1))</f>
        <v>1</v>
      </c>
      <c r="C198" s="1" t="s">
        <v>705</v>
      </c>
      <c r="D198" t="s">
        <v>111</v>
      </c>
      <c r="E198" s="1" t="s">
        <v>73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職業体験五色工ICONIC</v>
      </c>
    </row>
    <row r="199" spans="1:20" x14ac:dyDescent="0.3">
      <c r="A199">
        <f>VLOOKUP(Special[[#This Row],[No用]],SetNo[[No.用]:[vlookup 用]],2,FALSE)</f>
        <v>123</v>
      </c>
      <c r="B199">
        <f>IF(ROW()=2,1,IF(A198&lt;&gt;Special[[#This Row],[No]],1,B198+1))</f>
        <v>2</v>
      </c>
      <c r="C199" s="1" t="s">
        <v>705</v>
      </c>
      <c r="D199" t="s">
        <v>111</v>
      </c>
      <c r="E199" s="1" t="s">
        <v>73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272</v>
      </c>
      <c r="L199" s="1" t="s">
        <v>173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職業体験五色工ICONIC</v>
      </c>
    </row>
    <row r="200" spans="1:20" x14ac:dyDescent="0.3">
      <c r="A200">
        <f>VLOOKUP(Special[[#This Row],[No用]],SetNo[[No.用]:[vlookup 用]],2,FALSE)</f>
        <v>124</v>
      </c>
      <c r="B200">
        <f>IF(ROW()=2,1,IF(A199&lt;&gt;Special[[#This Row],[No]],1,B199+1))</f>
        <v>1</v>
      </c>
      <c r="C200" t="s">
        <v>108</v>
      </c>
      <c r="D200" t="s">
        <v>112</v>
      </c>
      <c r="E200" t="s">
        <v>73</v>
      </c>
      <c r="F200" t="s">
        <v>74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ユニフォーム白布賢二郎ICONIC</v>
      </c>
    </row>
    <row r="201" spans="1:20" x14ac:dyDescent="0.3">
      <c r="A201">
        <f>VLOOKUP(Special[[#This Row],[No用]],SetNo[[No.用]:[vlookup 用]],2,FALSE)</f>
        <v>125</v>
      </c>
      <c r="B201">
        <f>IF(ROW()=2,1,IF(A200&lt;&gt;Special[[#This Row],[No]],1,B200+1))</f>
        <v>1</v>
      </c>
      <c r="C201" t="s">
        <v>393</v>
      </c>
      <c r="D201" t="s">
        <v>394</v>
      </c>
      <c r="E201" t="s">
        <v>24</v>
      </c>
      <c r="F201" t="s">
        <v>31</v>
      </c>
      <c r="G201" t="s">
        <v>157</v>
      </c>
      <c r="H201" t="s">
        <v>71</v>
      </c>
      <c r="I201">
        <v>1</v>
      </c>
      <c r="J201" t="s">
        <v>262</v>
      </c>
      <c r="K201" t="s">
        <v>409</v>
      </c>
      <c r="L201" t="s">
        <v>276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探偵白布賢二郎ICONIC</v>
      </c>
    </row>
    <row r="202" spans="1:20" x14ac:dyDescent="0.3">
      <c r="A202">
        <f>VLOOKUP(Special[[#This Row],[No用]],SetNo[[No.用]:[vlookup 用]],2,FALSE)</f>
        <v>125</v>
      </c>
      <c r="B202">
        <f>IF(ROW()=2,1,IF(A201&lt;&gt;Special[[#This Row],[No]],1,B201+1))</f>
        <v>2</v>
      </c>
      <c r="C202" t="s">
        <v>393</v>
      </c>
      <c r="D202" t="s">
        <v>394</v>
      </c>
      <c r="E202" t="s">
        <v>24</v>
      </c>
      <c r="F202" t="s">
        <v>31</v>
      </c>
      <c r="G202" t="s">
        <v>157</v>
      </c>
      <c r="H202" t="s">
        <v>71</v>
      </c>
      <c r="I202">
        <v>1</v>
      </c>
      <c r="J202" t="s">
        <v>262</v>
      </c>
      <c r="K202" t="s">
        <v>410</v>
      </c>
      <c r="L202" t="s">
        <v>404</v>
      </c>
      <c r="M202">
        <v>49</v>
      </c>
      <c r="N202">
        <v>0</v>
      </c>
      <c r="O202">
        <v>59</v>
      </c>
      <c r="P202">
        <v>0</v>
      </c>
      <c r="T202" t="str">
        <f>Special[[#This Row],[服装]]&amp;Special[[#This Row],[名前]]&amp;Special[[#This Row],[レアリティ]]</f>
        <v>探偵白布賢二郎ICONIC</v>
      </c>
    </row>
    <row r="203" spans="1:20" x14ac:dyDescent="0.3">
      <c r="A203">
        <f>VLOOKUP(Special[[#This Row],[No用]],SetNo[[No.用]:[vlookup 用]],2,FALSE)</f>
        <v>126</v>
      </c>
      <c r="B203">
        <f>IF(ROW()=2,1,IF(A202&lt;&gt;Special[[#This Row],[No]],1,B202+1))</f>
        <v>1</v>
      </c>
      <c r="C203" t="s">
        <v>108</v>
      </c>
      <c r="D203" t="s">
        <v>113</v>
      </c>
      <c r="E203" t="s">
        <v>73</v>
      </c>
      <c r="F203" t="s">
        <v>78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ユニフォーム大平獅音ICONIC</v>
      </c>
    </row>
    <row r="204" spans="1:20" x14ac:dyDescent="0.3">
      <c r="A204">
        <f>VLOOKUP(Special[[#This Row],[No用]],SetNo[[No.用]:[vlookup 用]],2,FALSE)</f>
        <v>127</v>
      </c>
      <c r="B204">
        <f>IF(ROW()=2,1,IF(A203&lt;&gt;Special[[#This Row],[No]],1,B203+1))</f>
        <v>1</v>
      </c>
      <c r="C204" t="s">
        <v>108</v>
      </c>
      <c r="D204" t="s">
        <v>114</v>
      </c>
      <c r="E204" t="s">
        <v>73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ユニフォーム川西太一ICONIC</v>
      </c>
    </row>
    <row r="205" spans="1:20" x14ac:dyDescent="0.3">
      <c r="A205">
        <f>VLOOKUP(Special[[#This Row],[No用]],SetNo[[No.用]:[vlookup 用]],2,FALSE)</f>
        <v>128</v>
      </c>
      <c r="B205">
        <f>IF(ROW()=2,1,IF(A204&lt;&gt;Special[[#This Row],[No]],1,B204+1))</f>
        <v>1</v>
      </c>
      <c r="C205" t="s">
        <v>108</v>
      </c>
      <c r="D205" s="1" t="s">
        <v>664</v>
      </c>
      <c r="E205" t="s">
        <v>73</v>
      </c>
      <c r="F205" t="s">
        <v>74</v>
      </c>
      <c r="G205" t="s">
        <v>118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ユニフォーム瀬見英太ICONIC</v>
      </c>
    </row>
    <row r="206" spans="1:20" x14ac:dyDescent="0.3">
      <c r="A206">
        <f>VLOOKUP(Special[[#This Row],[No用]],SetNo[[No.用]:[vlookup 用]],2,FALSE)</f>
        <v>129</v>
      </c>
      <c r="B206">
        <f>IF(ROW()=2,1,IF(A205&lt;&gt;Special[[#This Row],[No]],1,B205+1))</f>
        <v>1</v>
      </c>
      <c r="C206" t="s">
        <v>108</v>
      </c>
      <c r="D206" t="s">
        <v>115</v>
      </c>
      <c r="E206" t="s">
        <v>73</v>
      </c>
      <c r="F206" t="s">
        <v>80</v>
      </c>
      <c r="G206" t="s">
        <v>118</v>
      </c>
      <c r="H206" t="s">
        <v>71</v>
      </c>
      <c r="I206">
        <v>1</v>
      </c>
      <c r="J206" t="s">
        <v>262</v>
      </c>
      <c r="K206" s="1" t="s">
        <v>196</v>
      </c>
      <c r="L206" s="1" t="s">
        <v>173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ユニフォーム山形隼人ICONIC</v>
      </c>
    </row>
    <row r="207" spans="1:20" x14ac:dyDescent="0.3">
      <c r="A207">
        <f>VLOOKUP(Special[[#This Row],[No用]],SetNo[[No.用]:[vlookup 用]],2,FALSE)</f>
        <v>130</v>
      </c>
      <c r="B207">
        <f>IF(ROW()=2,1,IF(A206&lt;&gt;Special[[#This Row],[No]],1,B206+1))</f>
        <v>1</v>
      </c>
      <c r="C207" t="s">
        <v>108</v>
      </c>
      <c r="D207" t="s">
        <v>186</v>
      </c>
      <c r="E207" t="s">
        <v>77</v>
      </c>
      <c r="F207" t="s">
        <v>74</v>
      </c>
      <c r="G207" t="s">
        <v>185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ユニフォーム宮侑ICONIC</v>
      </c>
    </row>
    <row r="208" spans="1:20" x14ac:dyDescent="0.3">
      <c r="A208">
        <f>VLOOKUP(Special[[#This Row],[No用]],SetNo[[No.用]:[vlookup 用]],2,FALSE)</f>
        <v>131</v>
      </c>
      <c r="B208">
        <f>IF(ROW()=2,1,IF(A207&lt;&gt;Special[[#This Row],[No]],1,B207+1))</f>
        <v>1</v>
      </c>
      <c r="C208" s="1" t="s">
        <v>898</v>
      </c>
      <c r="D208" t="s">
        <v>186</v>
      </c>
      <c r="E208" s="1" t="s">
        <v>73</v>
      </c>
      <c r="F208" t="s">
        <v>74</v>
      </c>
      <c r="G208" t="s">
        <v>185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文化祭宮侑ICONIC</v>
      </c>
    </row>
    <row r="209" spans="1:20" x14ac:dyDescent="0.3">
      <c r="A209">
        <f>VLOOKUP(Special[[#This Row],[No用]],SetNo[[No.用]:[vlookup 用]],2,FALSE)</f>
        <v>131</v>
      </c>
      <c r="B209">
        <f>IF(ROW()=2,1,IF(A208&lt;&gt;Special[[#This Row],[No]],1,B208+1))</f>
        <v>2</v>
      </c>
      <c r="C209" s="1" t="s">
        <v>898</v>
      </c>
      <c r="D209" t="s">
        <v>186</v>
      </c>
      <c r="E209" s="1" t="s">
        <v>73</v>
      </c>
      <c r="F209" t="s">
        <v>74</v>
      </c>
      <c r="G209" t="s">
        <v>185</v>
      </c>
      <c r="H209" t="s">
        <v>71</v>
      </c>
      <c r="I209">
        <v>1</v>
      </c>
      <c r="J209" t="s">
        <v>262</v>
      </c>
      <c r="K209" s="1" t="s">
        <v>275</v>
      </c>
      <c r="L209" s="1" t="s">
        <v>225</v>
      </c>
      <c r="M209">
        <v>50</v>
      </c>
      <c r="N209">
        <v>0</v>
      </c>
      <c r="O209">
        <v>60</v>
      </c>
      <c r="P209">
        <v>0</v>
      </c>
      <c r="T209" t="str">
        <f>Special[[#This Row],[服装]]&amp;Special[[#This Row],[名前]]&amp;Special[[#This Row],[レアリティ]]</f>
        <v>文化祭宮侑ICONIC</v>
      </c>
    </row>
    <row r="210" spans="1:20" x14ac:dyDescent="0.3">
      <c r="A210">
        <f>VLOOKUP(Special[[#This Row],[No用]],SetNo[[No.用]:[vlookup 用]],2,FALSE)</f>
        <v>132</v>
      </c>
      <c r="B210">
        <f>IF(ROW()=2,1,IF(A209&lt;&gt;Special[[#This Row],[No]],1,B209+1))</f>
        <v>1</v>
      </c>
      <c r="C210" t="s">
        <v>108</v>
      </c>
      <c r="D210" t="s">
        <v>187</v>
      </c>
      <c r="E210" t="s">
        <v>90</v>
      </c>
      <c r="F210" t="s">
        <v>78</v>
      </c>
      <c r="G210" t="s">
        <v>185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ユニフォーム宮治ICONIC</v>
      </c>
    </row>
    <row r="211" spans="1:20" x14ac:dyDescent="0.3">
      <c r="A211">
        <f>VLOOKUP(Special[[#This Row],[No用]],SetNo[[No.用]:[vlookup 用]],2,FALSE)</f>
        <v>133</v>
      </c>
      <c r="B211">
        <f>IF(ROW()=2,1,IF(A210&lt;&gt;Special[[#This Row],[No]],1,B210+1))</f>
        <v>1</v>
      </c>
      <c r="C211" t="s">
        <v>108</v>
      </c>
      <c r="D211" t="s">
        <v>188</v>
      </c>
      <c r="E211" t="s">
        <v>77</v>
      </c>
      <c r="F211" t="s">
        <v>82</v>
      </c>
      <c r="G211" t="s">
        <v>185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ユニフォーム角名倫太郎ICONIC</v>
      </c>
    </row>
    <row r="212" spans="1:20" x14ac:dyDescent="0.3">
      <c r="A212">
        <f>VLOOKUP(Special[[#This Row],[No用]],SetNo[[No.用]:[vlookup 用]],2,FALSE)</f>
        <v>133</v>
      </c>
      <c r="B212">
        <f>IF(ROW()=2,1,IF(A211&lt;&gt;Special[[#This Row],[No]],1,B211+1))</f>
        <v>2</v>
      </c>
      <c r="C212" t="s">
        <v>108</v>
      </c>
      <c r="D212" t="s">
        <v>188</v>
      </c>
      <c r="E212" t="s">
        <v>77</v>
      </c>
      <c r="F212" t="s">
        <v>82</v>
      </c>
      <c r="G212" t="s">
        <v>185</v>
      </c>
      <c r="H212" t="s">
        <v>71</v>
      </c>
      <c r="I212">
        <v>1</v>
      </c>
      <c r="J212" t="s">
        <v>262</v>
      </c>
      <c r="K212" s="1" t="s">
        <v>282</v>
      </c>
      <c r="L212" s="1" t="s">
        <v>162</v>
      </c>
      <c r="M212">
        <v>26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ユニフォーム角名倫太郎ICONIC</v>
      </c>
    </row>
    <row r="213" spans="1:20" x14ac:dyDescent="0.3">
      <c r="A213">
        <f>VLOOKUP(Special[[#This Row],[No用]],SetNo[[No.用]:[vlookup 用]],2,FALSE)</f>
        <v>134</v>
      </c>
      <c r="B213">
        <f>IF(ROW()=2,1,IF(A212&lt;&gt;Special[[#This Row],[No]],1,B212+1))</f>
        <v>1</v>
      </c>
      <c r="C213" t="s">
        <v>108</v>
      </c>
      <c r="D213" t="s">
        <v>189</v>
      </c>
      <c r="E213" t="s">
        <v>77</v>
      </c>
      <c r="F213" t="s">
        <v>78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ユニフォーム北信介ICONIC</v>
      </c>
    </row>
    <row r="214" spans="1:20" x14ac:dyDescent="0.3">
      <c r="A214">
        <f>VLOOKUP(Special[[#This Row],[No用]],SetNo[[No.用]:[vlookup 用]],2,FALSE)</f>
        <v>134</v>
      </c>
      <c r="B214">
        <f>IF(ROW()=2,1,IF(A213&lt;&gt;Special[[#This Row],[No]],1,B213+1))</f>
        <v>2</v>
      </c>
      <c r="C214" t="s">
        <v>108</v>
      </c>
      <c r="D214" t="s">
        <v>189</v>
      </c>
      <c r="E214" t="s">
        <v>77</v>
      </c>
      <c r="F214" t="s">
        <v>78</v>
      </c>
      <c r="G214" t="s">
        <v>185</v>
      </c>
      <c r="H214" t="s">
        <v>71</v>
      </c>
      <c r="I214">
        <v>1</v>
      </c>
      <c r="J214" t="s">
        <v>262</v>
      </c>
      <c r="K214" s="1" t="s">
        <v>277</v>
      </c>
      <c r="L214" s="1" t="s">
        <v>225</v>
      </c>
      <c r="M214">
        <v>47</v>
      </c>
      <c r="N214">
        <v>0</v>
      </c>
      <c r="O214">
        <v>57</v>
      </c>
      <c r="P214">
        <v>0</v>
      </c>
      <c r="T214" t="str">
        <f>Special[[#This Row],[服装]]&amp;Special[[#This Row],[名前]]&amp;Special[[#This Row],[レアリティ]]</f>
        <v>ユニフォーム北信介ICONIC</v>
      </c>
    </row>
    <row r="215" spans="1:20" x14ac:dyDescent="0.3">
      <c r="A215">
        <f>VLOOKUP(Special[[#This Row],[No用]],SetNo[[No.用]:[vlookup 用]],2,FALSE)</f>
        <v>135</v>
      </c>
      <c r="B215">
        <f>IF(ROW()=2,1,IF(A214&lt;&gt;Special[[#This Row],[No]],1,B214+1))</f>
        <v>1</v>
      </c>
      <c r="C215" s="1" t="s">
        <v>918</v>
      </c>
      <c r="D215" t="s">
        <v>189</v>
      </c>
      <c r="E215" s="1" t="s">
        <v>73</v>
      </c>
      <c r="F215" t="s">
        <v>78</v>
      </c>
      <c r="G215" t="s">
        <v>185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Xmas北信介ICONIC</v>
      </c>
    </row>
    <row r="216" spans="1:20" x14ac:dyDescent="0.3">
      <c r="A216">
        <f>VLOOKUP(Special[[#This Row],[No用]],SetNo[[No.用]:[vlookup 用]],2,FALSE)</f>
        <v>135</v>
      </c>
      <c r="B216">
        <f>IF(ROW()=2,1,IF(A215&lt;&gt;Special[[#This Row],[No]],1,B215+1))</f>
        <v>2</v>
      </c>
      <c r="C216" s="1" t="s">
        <v>918</v>
      </c>
      <c r="D216" t="s">
        <v>189</v>
      </c>
      <c r="E216" s="1" t="s">
        <v>73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180</v>
      </c>
      <c r="L216" s="1" t="s">
        <v>173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Xmas北信介ICONIC</v>
      </c>
    </row>
    <row r="217" spans="1:20" x14ac:dyDescent="0.3">
      <c r="A217">
        <f>VLOOKUP(Special[[#This Row],[No用]],SetNo[[No.用]:[vlookup 用]],2,FALSE)</f>
        <v>136</v>
      </c>
      <c r="B217">
        <f>IF(ROW()=2,1,IF(A216&lt;&gt;Special[[#This Row],[No]],1,B216+1))</f>
        <v>1</v>
      </c>
      <c r="C217" t="s">
        <v>108</v>
      </c>
      <c r="D217" s="1" t="s">
        <v>667</v>
      </c>
      <c r="E217" t="s">
        <v>77</v>
      </c>
      <c r="F217" s="1" t="s">
        <v>78</v>
      </c>
      <c r="G217" t="s">
        <v>185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ユニフォーム尾白アランICONIC</v>
      </c>
    </row>
    <row r="218" spans="1:20" x14ac:dyDescent="0.3">
      <c r="A218">
        <f>VLOOKUP(Special[[#This Row],[No用]],SetNo[[No.用]:[vlookup 用]],2,FALSE)</f>
        <v>137</v>
      </c>
      <c r="B218">
        <f>IF(ROW()=2,1,IF(A217&lt;&gt;Special[[#This Row],[No]],1,B217+1))</f>
        <v>1</v>
      </c>
      <c r="C218" t="s">
        <v>108</v>
      </c>
      <c r="D218" s="1" t="s">
        <v>669</v>
      </c>
      <c r="E218" t="s">
        <v>77</v>
      </c>
      <c r="F218" s="1" t="s">
        <v>80</v>
      </c>
      <c r="G218" t="s">
        <v>185</v>
      </c>
      <c r="H218" t="s">
        <v>71</v>
      </c>
      <c r="I218">
        <v>1</v>
      </c>
      <c r="J218" t="s">
        <v>262</v>
      </c>
      <c r="K218" s="1" t="s">
        <v>196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ユニフォーム赤木路成ICONIC</v>
      </c>
    </row>
    <row r="219" spans="1:20" x14ac:dyDescent="0.3">
      <c r="A219">
        <f>VLOOKUP(Special[[#This Row],[No用]],SetNo[[No.用]:[vlookup 用]],2,FALSE)</f>
        <v>138</v>
      </c>
      <c r="B219">
        <f>IF(ROW()=2,1,IF(A218&lt;&gt;Special[[#This Row],[No]],1,B218+1))</f>
        <v>1</v>
      </c>
      <c r="C219" t="s">
        <v>108</v>
      </c>
      <c r="D219" s="1" t="s">
        <v>671</v>
      </c>
      <c r="E219" t="s">
        <v>77</v>
      </c>
      <c r="F219" s="1" t="s">
        <v>82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ユニフォーム大耳練ICONIC</v>
      </c>
    </row>
    <row r="220" spans="1:20" x14ac:dyDescent="0.3">
      <c r="A220">
        <f>VLOOKUP(Special[[#This Row],[No用]],SetNo[[No.用]:[vlookup 用]],2,FALSE)</f>
        <v>139</v>
      </c>
      <c r="B220">
        <f>IF(ROW()=2,1,IF(A219&lt;&gt;Special[[#This Row],[No]],1,B219+1))</f>
        <v>1</v>
      </c>
      <c r="C220" t="s">
        <v>108</v>
      </c>
      <c r="D220" s="1" t="s">
        <v>673</v>
      </c>
      <c r="E220" t="s">
        <v>77</v>
      </c>
      <c r="F220" s="1" t="s">
        <v>78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ユニフォーム理石平介ICONIC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2</v>
      </c>
      <c r="C221" t="s">
        <v>108</v>
      </c>
      <c r="D221" s="1" t="s">
        <v>673</v>
      </c>
      <c r="E221" t="s">
        <v>77</v>
      </c>
      <c r="F221" s="1" t="s">
        <v>78</v>
      </c>
      <c r="G221" t="s">
        <v>185</v>
      </c>
      <c r="H221" t="s">
        <v>71</v>
      </c>
      <c r="I221">
        <v>1</v>
      </c>
      <c r="J221" t="s">
        <v>262</v>
      </c>
      <c r="K221" s="1" t="s">
        <v>180</v>
      </c>
      <c r="L221" s="1" t="s">
        <v>173</v>
      </c>
      <c r="M221">
        <v>29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ユニフォーム理石平介ICONIC</v>
      </c>
    </row>
    <row r="222" spans="1:20" x14ac:dyDescent="0.3">
      <c r="A222">
        <f>VLOOKUP(Special[[#This Row],[No用]],SetNo[[No.用]:[vlookup 用]],2,FALSE)</f>
        <v>140</v>
      </c>
      <c r="B222">
        <f>IF(ROW()=2,1,IF(A221&lt;&gt;Special[[#This Row],[No]],1,B221+1))</f>
        <v>1</v>
      </c>
      <c r="C222" t="s">
        <v>108</v>
      </c>
      <c r="D222" t="s">
        <v>122</v>
      </c>
      <c r="E222" t="s">
        <v>90</v>
      </c>
      <c r="F222" t="s">
        <v>78</v>
      </c>
      <c r="G222" t="s">
        <v>128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ユニフォーム木兎光太郎ICONIC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2</v>
      </c>
      <c r="C223" t="s">
        <v>108</v>
      </c>
      <c r="D223" t="s">
        <v>122</v>
      </c>
      <c r="E223" t="s">
        <v>90</v>
      </c>
      <c r="F223" t="s">
        <v>78</v>
      </c>
      <c r="G223" t="s">
        <v>128</v>
      </c>
      <c r="H223" t="s">
        <v>71</v>
      </c>
      <c r="I223">
        <v>1</v>
      </c>
      <c r="J223" t="s">
        <v>262</v>
      </c>
      <c r="K223" s="1" t="s">
        <v>274</v>
      </c>
      <c r="L223" s="1" t="s">
        <v>225</v>
      </c>
      <c r="M223">
        <v>51</v>
      </c>
      <c r="N223">
        <v>0</v>
      </c>
      <c r="O223">
        <v>61</v>
      </c>
      <c r="P223">
        <v>0</v>
      </c>
      <c r="T223" t="str">
        <f>Special[[#This Row],[服装]]&amp;Special[[#This Row],[名前]]&amp;Special[[#This Row],[レアリティ]]</f>
        <v>ユニフォーム木兎光太郎ICONIC</v>
      </c>
    </row>
    <row r="224" spans="1:20" x14ac:dyDescent="0.3">
      <c r="A224">
        <f>VLOOKUP(Special[[#This Row],[No用]],SetNo[[No.用]:[vlookup 用]],2,FALSE)</f>
        <v>140</v>
      </c>
      <c r="B224">
        <f>IF(ROW()=2,1,IF(A223&lt;&gt;Special[[#This Row],[No]],1,B223+1))</f>
        <v>3</v>
      </c>
      <c r="C224" t="s">
        <v>108</v>
      </c>
      <c r="D224" t="s">
        <v>122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262</v>
      </c>
      <c r="K224" s="1" t="s">
        <v>854</v>
      </c>
      <c r="L224" s="1" t="s">
        <v>225</v>
      </c>
      <c r="M224">
        <v>51</v>
      </c>
      <c r="N224">
        <v>0</v>
      </c>
      <c r="O224">
        <v>61</v>
      </c>
      <c r="P224">
        <v>0</v>
      </c>
      <c r="Q224" s="1" t="s">
        <v>855</v>
      </c>
      <c r="T224" t="str">
        <f>Special[[#This Row],[服装]]&amp;Special[[#This Row],[名前]]&amp;Special[[#This Row],[レアリティ]]</f>
        <v>ユニフォーム木兎光太郎ICONIC</v>
      </c>
    </row>
    <row r="225" spans="1:20" x14ac:dyDescent="0.3">
      <c r="A225">
        <f>VLOOKUP(Special[[#This Row],[No用]],SetNo[[No.用]:[vlookup 用]],2,FALSE)</f>
        <v>141</v>
      </c>
      <c r="B225">
        <f>IF(ROW()=2,1,IF(A224&lt;&gt;Special[[#This Row],[No]],1,B224+1))</f>
        <v>1</v>
      </c>
      <c r="C225" t="s">
        <v>150</v>
      </c>
      <c r="D225" t="s">
        <v>122</v>
      </c>
      <c r="E225" t="s">
        <v>77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夏祭り木兎光太郎ICONIC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2</v>
      </c>
      <c r="C226" t="s">
        <v>150</v>
      </c>
      <c r="D226" t="s">
        <v>122</v>
      </c>
      <c r="E226" t="s">
        <v>77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180</v>
      </c>
      <c r="L226" s="1" t="s">
        <v>173</v>
      </c>
      <c r="M226">
        <v>15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夏祭り木兎光太郎ICONIC</v>
      </c>
    </row>
    <row r="227" spans="1:20" x14ac:dyDescent="0.3">
      <c r="A227">
        <f>VLOOKUP(Special[[#This Row],[No用]],SetNo[[No.用]:[vlookup 用]],2,FALSE)</f>
        <v>142</v>
      </c>
      <c r="B227">
        <f>IF(ROW()=2,1,IF(A226&lt;&gt;Special[[#This Row],[No]],1,B226+1))</f>
        <v>1</v>
      </c>
      <c r="C227" s="1" t="s">
        <v>918</v>
      </c>
      <c r="D227" t="s">
        <v>122</v>
      </c>
      <c r="E227" s="1" t="s">
        <v>73</v>
      </c>
      <c r="F227" t="s">
        <v>78</v>
      </c>
      <c r="G227" t="s">
        <v>128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Xmas木兎光太郎ICONIC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2</v>
      </c>
      <c r="C228" s="1" t="s">
        <v>918</v>
      </c>
      <c r="D228" t="s">
        <v>122</v>
      </c>
      <c r="E228" s="1" t="s">
        <v>73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925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288</v>
      </c>
      <c r="S228">
        <v>2</v>
      </c>
      <c r="T228" t="str">
        <f>Special[[#This Row],[服装]]&amp;Special[[#This Row],[名前]]&amp;Special[[#This Row],[レアリティ]]</f>
        <v>Xmas木兎光太郎ICONIC</v>
      </c>
    </row>
    <row r="229" spans="1:20" x14ac:dyDescent="0.3">
      <c r="A229">
        <f>VLOOKUP(Special[[#This Row],[No用]],SetNo[[No.用]:[vlookup 用]],2,FALSE)</f>
        <v>143</v>
      </c>
      <c r="B229">
        <f>IF(ROW()=2,1,IF(A228&lt;&gt;Special[[#This Row],[No]],1,B228+1))</f>
        <v>1</v>
      </c>
      <c r="C229" t="s">
        <v>108</v>
      </c>
      <c r="D229" t="s">
        <v>123</v>
      </c>
      <c r="E229" t="s">
        <v>90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ユニフォーム木葉秋紀ICONIC</v>
      </c>
    </row>
    <row r="230" spans="1:20" x14ac:dyDescent="0.3">
      <c r="A230">
        <f>VLOOKUP(Special[[#This Row],[No用]],SetNo[[No.用]:[vlookup 用]],2,FALSE)</f>
        <v>144</v>
      </c>
      <c r="B230">
        <f>IF(ROW()=2,1,IF(A229&lt;&gt;Special[[#This Row],[No]],1,B229+1))</f>
        <v>1</v>
      </c>
      <c r="C230" s="1" t="s">
        <v>387</v>
      </c>
      <c r="D230" t="s">
        <v>123</v>
      </c>
      <c r="E230" s="1" t="s">
        <v>77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探偵木葉秋紀ICONIC</v>
      </c>
    </row>
    <row r="231" spans="1:20" x14ac:dyDescent="0.3">
      <c r="A231">
        <f>VLOOKUP(Special[[#This Row],[No用]],SetNo[[No.用]:[vlookup 用]],2,FALSE)</f>
        <v>145</v>
      </c>
      <c r="B231">
        <f>IF(ROW()=2,1,IF(A230&lt;&gt;Special[[#This Row],[No]],1,B230+1))</f>
        <v>1</v>
      </c>
      <c r="C231" t="s">
        <v>108</v>
      </c>
      <c r="D231" t="s">
        <v>124</v>
      </c>
      <c r="E231" t="s">
        <v>90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ユニフォーム猿杙大和ICONIC</v>
      </c>
    </row>
    <row r="232" spans="1:20" x14ac:dyDescent="0.3">
      <c r="A232">
        <f>VLOOKUP(Special[[#This Row],[No用]],SetNo[[No.用]:[vlookup 用]],2,FALSE)</f>
        <v>146</v>
      </c>
      <c r="B232">
        <f>IF(ROW()=2,1,IF(A231&lt;&gt;Special[[#This Row],[No]],1,B231+1))</f>
        <v>1</v>
      </c>
      <c r="C232" t="s">
        <v>108</v>
      </c>
      <c r="D232" t="s">
        <v>125</v>
      </c>
      <c r="E232" t="s">
        <v>90</v>
      </c>
      <c r="F232" t="s">
        <v>80</v>
      </c>
      <c r="G232" t="s">
        <v>128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ユニフォーム小見春樹ICONIC</v>
      </c>
    </row>
    <row r="233" spans="1:20" x14ac:dyDescent="0.3">
      <c r="A233">
        <f>VLOOKUP(Special[[#This Row],[No用]],SetNo[[No.用]:[vlookup 用]],2,FALSE)</f>
        <v>147</v>
      </c>
      <c r="B233">
        <f>IF(ROW()=2,1,IF(A232&lt;&gt;Special[[#This Row],[No]],1,B232+1))</f>
        <v>1</v>
      </c>
      <c r="C233" t="s">
        <v>108</v>
      </c>
      <c r="D233" t="s">
        <v>126</v>
      </c>
      <c r="E233" t="s">
        <v>90</v>
      </c>
      <c r="F233" t="s">
        <v>82</v>
      </c>
      <c r="G233" t="s">
        <v>128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ユニフォーム尾長渉ICONIC</v>
      </c>
    </row>
    <row r="234" spans="1:20" x14ac:dyDescent="0.3">
      <c r="A234">
        <f>VLOOKUP(Special[[#This Row],[No用]],SetNo[[No.用]:[vlookup 用]],2,FALSE)</f>
        <v>148</v>
      </c>
      <c r="B234">
        <f>IF(ROW()=2,1,IF(A233&lt;&gt;Special[[#This Row],[No]],1,B233+1))</f>
        <v>1</v>
      </c>
      <c r="C234" t="s">
        <v>108</v>
      </c>
      <c r="D234" t="s">
        <v>127</v>
      </c>
      <c r="E234" t="s">
        <v>90</v>
      </c>
      <c r="F234" t="s">
        <v>82</v>
      </c>
      <c r="G234" t="s">
        <v>128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ユニフォーム鷲尾辰生ICONIC</v>
      </c>
    </row>
    <row r="235" spans="1:20" x14ac:dyDescent="0.3">
      <c r="A235">
        <f>VLOOKUP(Special[[#This Row],[No用]],SetNo[[No.用]:[vlookup 用]],2,FALSE)</f>
        <v>149</v>
      </c>
      <c r="B235">
        <f>IF(ROW()=2,1,IF(A234&lt;&gt;Special[[#This Row],[No]],1,B234+1))</f>
        <v>1</v>
      </c>
      <c r="C235" t="s">
        <v>108</v>
      </c>
      <c r="D235" t="s">
        <v>129</v>
      </c>
      <c r="E235" t="s">
        <v>73</v>
      </c>
      <c r="F235" t="s">
        <v>74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ユニフォーム赤葦京治ICONIC</v>
      </c>
    </row>
    <row r="236" spans="1:20" x14ac:dyDescent="0.3">
      <c r="A236">
        <f>VLOOKUP(Special[[#This Row],[No用]],SetNo[[No.用]:[vlookup 用]],2,FALSE)</f>
        <v>149</v>
      </c>
      <c r="B236">
        <f>IF(ROW()=2,1,IF(A235&lt;&gt;Special[[#This Row],[No]],1,B235+1))</f>
        <v>2</v>
      </c>
      <c r="C236" t="s">
        <v>108</v>
      </c>
      <c r="D236" t="s">
        <v>129</v>
      </c>
      <c r="E236" t="s">
        <v>73</v>
      </c>
      <c r="F236" t="s">
        <v>74</v>
      </c>
      <c r="G236" t="s">
        <v>128</v>
      </c>
      <c r="H236" t="s">
        <v>71</v>
      </c>
      <c r="I236">
        <v>1</v>
      </c>
      <c r="J236" t="s">
        <v>262</v>
      </c>
      <c r="K236" s="1" t="s">
        <v>703</v>
      </c>
      <c r="L236" s="1" t="s">
        <v>225</v>
      </c>
      <c r="M236">
        <v>50</v>
      </c>
      <c r="N236">
        <v>0</v>
      </c>
      <c r="O236">
        <v>60</v>
      </c>
      <c r="P236">
        <v>0</v>
      </c>
      <c r="T236" t="str">
        <f>Special[[#This Row],[服装]]&amp;Special[[#This Row],[名前]]&amp;Special[[#This Row],[レアリティ]]</f>
        <v>ユニフォーム赤葦京治ICONIC</v>
      </c>
    </row>
    <row r="237" spans="1:20" x14ac:dyDescent="0.3">
      <c r="A237">
        <f>VLOOKUP(Special[[#This Row],[No用]],SetNo[[No.用]:[vlookup 用]],2,FALSE)</f>
        <v>150</v>
      </c>
      <c r="B237">
        <f>IF(ROW()=2,1,IF(A236&lt;&gt;Special[[#This Row],[No]],1,B236+1))</f>
        <v>1</v>
      </c>
      <c r="C237" t="s">
        <v>150</v>
      </c>
      <c r="D237" t="s">
        <v>129</v>
      </c>
      <c r="E237" t="s">
        <v>90</v>
      </c>
      <c r="F237" t="s">
        <v>74</v>
      </c>
      <c r="G237" t="s">
        <v>128</v>
      </c>
      <c r="H237" t="s">
        <v>71</v>
      </c>
      <c r="I237">
        <v>1</v>
      </c>
      <c r="J237" t="s">
        <v>262</v>
      </c>
      <c r="K237" s="1" t="s">
        <v>281</v>
      </c>
      <c r="L237" s="1" t="s">
        <v>173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夏祭り赤葦京治ICONIC</v>
      </c>
    </row>
    <row r="238" spans="1:20" x14ac:dyDescent="0.3">
      <c r="A238">
        <f>VLOOKUP(Special[[#This Row],[No用]],SetNo[[No.用]:[vlookup 用]],2,FALSE)</f>
        <v>151</v>
      </c>
      <c r="B238">
        <f>IF(ROW()=2,1,IF(A237&lt;&gt;Special[[#This Row],[No]],1,B237+1))</f>
        <v>1</v>
      </c>
      <c r="C238" t="s">
        <v>108</v>
      </c>
      <c r="D238" t="s">
        <v>284</v>
      </c>
      <c r="E238" t="s">
        <v>77</v>
      </c>
      <c r="F238" t="s">
        <v>78</v>
      </c>
      <c r="G238" t="s">
        <v>134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ユニフォーム星海光来ICONIC</v>
      </c>
    </row>
    <row r="239" spans="1:20" x14ac:dyDescent="0.3">
      <c r="A239">
        <f>VLOOKUP(Special[[#This Row],[No用]],SetNo[[No.用]:[vlookup 用]],2,FALSE)</f>
        <v>151</v>
      </c>
      <c r="B239">
        <f>IF(ROW()=2,1,IF(A238&lt;&gt;Special[[#This Row],[No]],1,B238+1))</f>
        <v>2</v>
      </c>
      <c r="C239" t="s">
        <v>108</v>
      </c>
      <c r="D239" t="s">
        <v>284</v>
      </c>
      <c r="E239" t="s">
        <v>77</v>
      </c>
      <c r="F239" t="s">
        <v>78</v>
      </c>
      <c r="G239" t="s">
        <v>134</v>
      </c>
      <c r="H239" t="s">
        <v>71</v>
      </c>
      <c r="I239">
        <v>1</v>
      </c>
      <c r="J239" t="s">
        <v>262</v>
      </c>
      <c r="K239" s="1" t="s">
        <v>180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ユニフォーム星海光来ICONIC</v>
      </c>
    </row>
    <row r="240" spans="1:20" x14ac:dyDescent="0.3">
      <c r="A240">
        <f>VLOOKUP(Special[[#This Row],[No用]],SetNo[[No.用]:[vlookup 用]],2,FALSE)</f>
        <v>151</v>
      </c>
      <c r="B240">
        <f>IF(ROW()=2,1,IF(A239&lt;&gt;Special[[#This Row],[No]],1,B239+1))</f>
        <v>3</v>
      </c>
      <c r="C240" t="s">
        <v>108</v>
      </c>
      <c r="D240" t="s">
        <v>284</v>
      </c>
      <c r="E240" t="s">
        <v>77</v>
      </c>
      <c r="F240" t="s">
        <v>78</v>
      </c>
      <c r="G240" t="s">
        <v>134</v>
      </c>
      <c r="H240" t="s">
        <v>71</v>
      </c>
      <c r="I240">
        <v>1</v>
      </c>
      <c r="J240" t="s">
        <v>262</v>
      </c>
      <c r="K240" s="1" t="s">
        <v>193</v>
      </c>
      <c r="L240" s="1" t="s">
        <v>225</v>
      </c>
      <c r="M240">
        <v>51</v>
      </c>
      <c r="N240">
        <v>0</v>
      </c>
      <c r="O240">
        <v>61</v>
      </c>
      <c r="P240">
        <v>0</v>
      </c>
      <c r="T240" t="str">
        <f>Special[[#This Row],[服装]]&amp;Special[[#This Row],[名前]]&amp;Special[[#This Row],[レアリティ]]</f>
        <v>ユニフォーム星海光来ICONIC</v>
      </c>
    </row>
    <row r="241" spans="1:20" x14ac:dyDescent="0.3">
      <c r="A241">
        <f>VLOOKUP(Special[[#This Row],[No用]],SetNo[[No.用]:[vlookup 用]],2,FALSE)</f>
        <v>152</v>
      </c>
      <c r="B241">
        <f>IF(ROW()=2,1,IF(A240&lt;&gt;Special[[#This Row],[No]],1,B240+1))</f>
        <v>1</v>
      </c>
      <c r="C241" s="1" t="s">
        <v>898</v>
      </c>
      <c r="D241" t="s">
        <v>284</v>
      </c>
      <c r="E241" s="1" t="s">
        <v>73</v>
      </c>
      <c r="F241" t="s">
        <v>78</v>
      </c>
      <c r="G241" t="s">
        <v>134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文化祭星海光来ICONIC</v>
      </c>
    </row>
    <row r="242" spans="1:20" x14ac:dyDescent="0.3">
      <c r="A242">
        <f>VLOOKUP(Special[[#This Row],[No用]],SetNo[[No.用]:[vlookup 用]],2,FALSE)</f>
        <v>152</v>
      </c>
      <c r="B242">
        <f>IF(ROW()=2,1,IF(A241&lt;&gt;Special[[#This Row],[No]],1,B241+1))</f>
        <v>2</v>
      </c>
      <c r="C242" s="1" t="s">
        <v>898</v>
      </c>
      <c r="D242" t="s">
        <v>284</v>
      </c>
      <c r="E242" s="1" t="s">
        <v>73</v>
      </c>
      <c r="F242" t="s">
        <v>78</v>
      </c>
      <c r="G242" t="s">
        <v>134</v>
      </c>
      <c r="H242" t="s">
        <v>71</v>
      </c>
      <c r="I242">
        <v>1</v>
      </c>
      <c r="J242" t="s">
        <v>262</v>
      </c>
      <c r="K242" s="1" t="s">
        <v>180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文化祭星海光来ICONIC</v>
      </c>
    </row>
    <row r="243" spans="1:20" x14ac:dyDescent="0.3">
      <c r="A243">
        <f>VLOOKUP(Special[[#This Row],[No用]],SetNo[[No.用]:[vlookup 用]],2,FALSE)</f>
        <v>153</v>
      </c>
      <c r="B243">
        <f>IF(ROW()=2,1,IF(A242&lt;&gt;Special[[#This Row],[No]],1,B242+1))</f>
        <v>1</v>
      </c>
      <c r="C243" t="s">
        <v>108</v>
      </c>
      <c r="D243" t="s">
        <v>133</v>
      </c>
      <c r="E243" t="s">
        <v>77</v>
      </c>
      <c r="F243" t="s">
        <v>82</v>
      </c>
      <c r="G243" t="s">
        <v>134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ユニフォーム昼神幸郎ICONIC</v>
      </c>
    </row>
    <row r="244" spans="1:20" x14ac:dyDescent="0.3">
      <c r="A244">
        <f>VLOOKUP(Special[[#This Row],[No用]],SetNo[[No.用]:[vlookup 用]],2,FALSE)</f>
        <v>154</v>
      </c>
      <c r="B244">
        <f>IF(ROW()=2,1,IF(A243&lt;&gt;Special[[#This Row],[No]],1,B243+1))</f>
        <v>1</v>
      </c>
      <c r="C244" s="1" t="s">
        <v>918</v>
      </c>
      <c r="D244" t="s">
        <v>133</v>
      </c>
      <c r="E244" s="1" t="s">
        <v>73</v>
      </c>
      <c r="F244" t="s">
        <v>82</v>
      </c>
      <c r="G244" t="s">
        <v>134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Xmas昼神幸郎ICONIC</v>
      </c>
    </row>
    <row r="245" spans="1:20" x14ac:dyDescent="0.3">
      <c r="A245">
        <f>VLOOKUP(Special[[#This Row],[No用]],SetNo[[No.用]:[vlookup 用]],2,FALSE)</f>
        <v>154</v>
      </c>
      <c r="B245">
        <f>IF(ROW()=2,1,IF(A244&lt;&gt;Special[[#This Row],[No]],1,B244+1))</f>
        <v>2</v>
      </c>
      <c r="C245" s="1" t="s">
        <v>918</v>
      </c>
      <c r="D245" t="s">
        <v>133</v>
      </c>
      <c r="E245" s="1" t="s">
        <v>73</v>
      </c>
      <c r="F245" t="s">
        <v>82</v>
      </c>
      <c r="G245" t="s">
        <v>134</v>
      </c>
      <c r="H245" t="s">
        <v>71</v>
      </c>
      <c r="I245">
        <v>1</v>
      </c>
      <c r="J245" t="s">
        <v>262</v>
      </c>
      <c r="K245" s="1" t="s">
        <v>922</v>
      </c>
      <c r="L245" s="1" t="s">
        <v>225</v>
      </c>
      <c r="M245">
        <v>48</v>
      </c>
      <c r="N245">
        <v>0</v>
      </c>
      <c r="O245">
        <v>58</v>
      </c>
      <c r="P245">
        <v>0</v>
      </c>
      <c r="T245" t="str">
        <f>Special[[#This Row],[服装]]&amp;Special[[#This Row],[名前]]&amp;Special[[#This Row],[レアリティ]]</f>
        <v>Xmas昼神幸郎ICONIC</v>
      </c>
    </row>
    <row r="246" spans="1:20" x14ac:dyDescent="0.3">
      <c r="A246">
        <f>VLOOKUP(Special[[#This Row],[No用]],SetNo[[No.用]:[vlookup 用]],2,FALSE)</f>
        <v>155</v>
      </c>
      <c r="B246">
        <f>IF(ROW()=2,1,IF(A245&lt;&gt;Special[[#This Row],[No]],1,B245+1))</f>
        <v>1</v>
      </c>
      <c r="C246" t="s">
        <v>108</v>
      </c>
      <c r="D246" t="s">
        <v>131</v>
      </c>
      <c r="E246" t="s">
        <v>77</v>
      </c>
      <c r="F246" t="s">
        <v>78</v>
      </c>
      <c r="G246" t="s">
        <v>135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ユニフォーム佐久早聖臣ICONIC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2</v>
      </c>
      <c r="C247" t="s">
        <v>108</v>
      </c>
      <c r="D247" t="s">
        <v>131</v>
      </c>
      <c r="E247" t="s">
        <v>77</v>
      </c>
      <c r="F247" t="s">
        <v>78</v>
      </c>
      <c r="G247" t="s">
        <v>135</v>
      </c>
      <c r="H247" t="s">
        <v>71</v>
      </c>
      <c r="I247">
        <v>1</v>
      </c>
      <c r="J247" t="s">
        <v>262</v>
      </c>
      <c r="K247" s="1" t="s">
        <v>193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Special[[#This Row],[服装]]&amp;Special[[#This Row],[名前]]&amp;Special[[#This Row],[レアリティ]]</f>
        <v>ユニフォーム佐久早聖臣ICONIC</v>
      </c>
    </row>
    <row r="248" spans="1:20" x14ac:dyDescent="0.3">
      <c r="A248">
        <f>VLOOKUP(Special[[#This Row],[No用]],SetNo[[No.用]:[vlookup 用]],2,FALSE)</f>
        <v>156</v>
      </c>
      <c r="B248">
        <f>IF(ROW()=2,1,IF(A247&lt;&gt;Special[[#This Row],[No]],1,B247+1))</f>
        <v>1</v>
      </c>
      <c r="C248" t="s">
        <v>108</v>
      </c>
      <c r="D248" t="s">
        <v>132</v>
      </c>
      <c r="E248" t="s">
        <v>77</v>
      </c>
      <c r="F248" t="s">
        <v>80</v>
      </c>
      <c r="G248" t="s">
        <v>135</v>
      </c>
      <c r="H248" t="s">
        <v>71</v>
      </c>
      <c r="I248">
        <v>1</v>
      </c>
      <c r="J248" t="s">
        <v>408</v>
      </c>
      <c r="K248" s="1" t="s">
        <v>272</v>
      </c>
      <c r="L248" s="1" t="s">
        <v>173</v>
      </c>
      <c r="M248">
        <v>32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ユニフォーム小森元也ICONIC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2</v>
      </c>
      <c r="C249" t="s">
        <v>108</v>
      </c>
      <c r="D249" t="s">
        <v>132</v>
      </c>
      <c r="E249" t="s">
        <v>77</v>
      </c>
      <c r="F249" t="s">
        <v>80</v>
      </c>
      <c r="G249" t="s">
        <v>135</v>
      </c>
      <c r="H249" t="s">
        <v>71</v>
      </c>
      <c r="I249">
        <v>1</v>
      </c>
      <c r="J249" t="s">
        <v>408</v>
      </c>
      <c r="K249" s="1" t="s">
        <v>196</v>
      </c>
      <c r="L249" s="1" t="s">
        <v>225</v>
      </c>
      <c r="M249">
        <v>47</v>
      </c>
      <c r="N249">
        <v>0</v>
      </c>
      <c r="O249">
        <v>57</v>
      </c>
      <c r="P249">
        <v>0</v>
      </c>
      <c r="T249" t="str">
        <f>Special[[#This Row],[服装]]&amp;Special[[#This Row],[名前]]&amp;Special[[#This Row],[レアリティ]]</f>
        <v>ユニフォーム小森元也ICONIC</v>
      </c>
    </row>
    <row r="250" spans="1:20" x14ac:dyDescent="0.3">
      <c r="A250">
        <f>VLOOKUP(Special[[#This Row],[No用]],SetNo[[No.用]:[vlookup 用]],2,FALSE)</f>
        <v>157</v>
      </c>
      <c r="B250">
        <f>IF(ROW()=2,1,IF(A249&lt;&gt;Special[[#This Row],[No]],1,B249+1))</f>
        <v>1</v>
      </c>
      <c r="C250" t="s">
        <v>108</v>
      </c>
      <c r="D250" s="1" t="s">
        <v>689</v>
      </c>
      <c r="E250" s="1" t="s">
        <v>90</v>
      </c>
      <c r="F250" s="1" t="s">
        <v>78</v>
      </c>
      <c r="G250" s="1" t="s">
        <v>691</v>
      </c>
      <c r="H250" t="s">
        <v>71</v>
      </c>
      <c r="I250">
        <v>1</v>
      </c>
      <c r="J250" t="s">
        <v>408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ユニフォーム大将優ICONIC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2</v>
      </c>
      <c r="C251" t="s">
        <v>108</v>
      </c>
      <c r="D251" s="1" t="s">
        <v>689</v>
      </c>
      <c r="E251" s="1" t="s">
        <v>90</v>
      </c>
      <c r="F251" s="1" t="s">
        <v>78</v>
      </c>
      <c r="G251" s="1" t="s">
        <v>691</v>
      </c>
      <c r="H251" t="s">
        <v>71</v>
      </c>
      <c r="I251">
        <v>1</v>
      </c>
      <c r="J251" t="s">
        <v>408</v>
      </c>
      <c r="K251" s="1" t="s">
        <v>193</v>
      </c>
      <c r="L251" s="1" t="s">
        <v>225</v>
      </c>
      <c r="M251">
        <v>44</v>
      </c>
      <c r="N251">
        <v>0</v>
      </c>
      <c r="O251">
        <v>54</v>
      </c>
      <c r="P251">
        <v>0</v>
      </c>
      <c r="T251" t="str">
        <f>Special[[#This Row],[服装]]&amp;Special[[#This Row],[名前]]&amp;Special[[#This Row],[レアリティ]]</f>
        <v>ユニフォーム大将優ICONIC</v>
      </c>
    </row>
    <row r="252" spans="1:20" x14ac:dyDescent="0.3">
      <c r="A252">
        <f>VLOOKUP(Special[[#This Row],[No用]],SetNo[[No.用]:[vlookup 用]],2,FALSE)</f>
        <v>158</v>
      </c>
      <c r="B252">
        <f>IF(ROW()=2,1,IF(A251&lt;&gt;Special[[#This Row],[No]],1,B251+1))</f>
        <v>1</v>
      </c>
      <c r="C252" s="1" t="s">
        <v>939</v>
      </c>
      <c r="D252" s="1" t="s">
        <v>689</v>
      </c>
      <c r="E252" s="1" t="s">
        <v>77</v>
      </c>
      <c r="F252" s="1" t="s">
        <v>78</v>
      </c>
      <c r="G252" s="1" t="s">
        <v>691</v>
      </c>
      <c r="H252" s="1" t="s">
        <v>692</v>
      </c>
      <c r="I252">
        <v>1</v>
      </c>
      <c r="J252" t="s">
        <v>408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新年大将優ICONIC</v>
      </c>
    </row>
    <row r="253" spans="1:20" x14ac:dyDescent="0.3">
      <c r="A253">
        <f>VLOOKUP(Special[[#This Row],[No用]],SetNo[[No.用]:[vlookup 用]],2,FALSE)</f>
        <v>159</v>
      </c>
      <c r="B253">
        <f>IF(ROW()=2,1,IF(A252&lt;&gt;Special[[#This Row],[No]],1,B252+1))</f>
        <v>1</v>
      </c>
      <c r="C253" t="s">
        <v>108</v>
      </c>
      <c r="D253" s="1" t="s">
        <v>694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ユニフォーム沼井和馬ICONIC</v>
      </c>
    </row>
    <row r="254" spans="1:20" x14ac:dyDescent="0.3">
      <c r="A254">
        <f>VLOOKUP(Special[[#This Row],[No用]],SetNo[[No.用]:[vlookup 用]],2,FALSE)</f>
        <v>159</v>
      </c>
      <c r="B254">
        <f>IF(ROW()=2,1,IF(A253&lt;&gt;Special[[#This Row],[No]],1,B253+1))</f>
        <v>2</v>
      </c>
      <c r="C254" t="s">
        <v>108</v>
      </c>
      <c r="D254" s="1" t="s">
        <v>694</v>
      </c>
      <c r="E254" s="1" t="s">
        <v>90</v>
      </c>
      <c r="F254" s="1" t="s">
        <v>78</v>
      </c>
      <c r="G254" s="1" t="s">
        <v>691</v>
      </c>
      <c r="H254" t="s">
        <v>71</v>
      </c>
      <c r="I254">
        <v>1</v>
      </c>
      <c r="J254" t="s">
        <v>408</v>
      </c>
      <c r="K254" s="1" t="s">
        <v>278</v>
      </c>
      <c r="L254" s="1" t="s">
        <v>225</v>
      </c>
      <c r="M254">
        <v>47</v>
      </c>
      <c r="N254">
        <v>0</v>
      </c>
      <c r="O254">
        <v>57</v>
      </c>
      <c r="P254">
        <v>0</v>
      </c>
      <c r="T254" t="str">
        <f>Special[[#This Row],[服装]]&amp;Special[[#This Row],[名前]]&amp;Special[[#This Row],[レアリティ]]</f>
        <v>ユニフォーム沼井和馬ICONIC</v>
      </c>
    </row>
    <row r="255" spans="1:20" x14ac:dyDescent="0.3">
      <c r="A255">
        <f>VLOOKUP(Special[[#This Row],[No用]],SetNo[[No.用]:[vlookup 用]],2,FALSE)</f>
        <v>160</v>
      </c>
      <c r="B255">
        <f>IF(ROW()=2,1,IF(A254&lt;&gt;Special[[#This Row],[No]],1,B254+1))</f>
        <v>1</v>
      </c>
      <c r="C255" t="s">
        <v>108</v>
      </c>
      <c r="D255" s="1" t="s">
        <v>861</v>
      </c>
      <c r="E255" s="1" t="s">
        <v>90</v>
      </c>
      <c r="F255" s="1" t="s">
        <v>78</v>
      </c>
      <c r="G255" s="1" t="s">
        <v>691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ユニフォーム潜尚保ICONIC</v>
      </c>
    </row>
    <row r="256" spans="1:20" x14ac:dyDescent="0.3">
      <c r="A256">
        <f>VLOOKUP(Special[[#This Row],[No用]],SetNo[[No.用]:[vlookup 用]],2,FALSE)</f>
        <v>160</v>
      </c>
      <c r="B256">
        <f>IF(ROW()=2,1,IF(A255&lt;&gt;Special[[#This Row],[No]],1,B255+1))</f>
        <v>2</v>
      </c>
      <c r="C256" t="s">
        <v>108</v>
      </c>
      <c r="D256" s="1" t="s">
        <v>861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408</v>
      </c>
      <c r="K256" s="1" t="s">
        <v>272</v>
      </c>
      <c r="L256" s="1" t="s">
        <v>162</v>
      </c>
      <c r="M256">
        <v>29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ユニフォーム潜尚保ICONIC</v>
      </c>
    </row>
    <row r="257" spans="1:20" x14ac:dyDescent="0.3">
      <c r="A257">
        <f>VLOOKUP(Special[[#This Row],[No用]],SetNo[[No.用]:[vlookup 用]],2,FALSE)</f>
        <v>161</v>
      </c>
      <c r="B257">
        <f>IF(ROW()=2,1,IF(A256&lt;&gt;Special[[#This Row],[No]],1,B256+1))</f>
        <v>1</v>
      </c>
      <c r="C257" t="s">
        <v>108</v>
      </c>
      <c r="D257" s="1" t="s">
        <v>863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ユニフォーム高千穂恵也ICONIC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2</v>
      </c>
      <c r="C258" t="s">
        <v>108</v>
      </c>
      <c r="D258" s="1" t="s">
        <v>863</v>
      </c>
      <c r="E258" s="1" t="s">
        <v>90</v>
      </c>
      <c r="F258" s="1" t="s">
        <v>78</v>
      </c>
      <c r="G258" s="1" t="s">
        <v>691</v>
      </c>
      <c r="H258" t="s">
        <v>71</v>
      </c>
      <c r="I258">
        <v>1</v>
      </c>
      <c r="J258" t="s">
        <v>408</v>
      </c>
      <c r="K258" s="1" t="s">
        <v>180</v>
      </c>
      <c r="L258" s="1" t="s">
        <v>173</v>
      </c>
      <c r="M258">
        <v>29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ユニフォーム高千穂恵也ICONIC</v>
      </c>
    </row>
    <row r="259" spans="1:20" x14ac:dyDescent="0.3">
      <c r="A259">
        <f>VLOOKUP(Special[[#This Row],[No用]],SetNo[[No.用]:[vlookup 用]],2,FALSE)</f>
        <v>162</v>
      </c>
      <c r="B259">
        <f>IF(ROW()=2,1,IF(A258&lt;&gt;Special[[#This Row],[No]],1,B258+1))</f>
        <v>1</v>
      </c>
      <c r="C259" t="s">
        <v>108</v>
      </c>
      <c r="D259" s="1" t="s">
        <v>865</v>
      </c>
      <c r="E259" s="1" t="s">
        <v>90</v>
      </c>
      <c r="F259" s="1" t="s">
        <v>82</v>
      </c>
      <c r="G259" s="1" t="s">
        <v>691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ユニフォーム広尾倖児ICONIC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2</v>
      </c>
      <c r="C260" t="s">
        <v>108</v>
      </c>
      <c r="D260" s="1" t="s">
        <v>865</v>
      </c>
      <c r="E260" s="1" t="s">
        <v>90</v>
      </c>
      <c r="F260" s="1" t="s">
        <v>82</v>
      </c>
      <c r="G260" s="1" t="s">
        <v>691</v>
      </c>
      <c r="H260" t="s">
        <v>71</v>
      </c>
      <c r="I260">
        <v>1</v>
      </c>
      <c r="J260" t="s">
        <v>262</v>
      </c>
      <c r="K260" s="1" t="s">
        <v>282</v>
      </c>
      <c r="L260" s="1" t="s">
        <v>173</v>
      </c>
      <c r="M260">
        <v>24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ユニフォーム広尾倖児ICONIC</v>
      </c>
    </row>
    <row r="261" spans="1:20" x14ac:dyDescent="0.3">
      <c r="A261">
        <f>VLOOKUP(Special[[#This Row],[No用]],SetNo[[No.用]:[vlookup 用]],2,FALSE)</f>
        <v>163</v>
      </c>
      <c r="B261">
        <f>IF(ROW()=2,1,IF(A260&lt;&gt;Special[[#This Row],[No]],1,B260+1))</f>
        <v>1</v>
      </c>
      <c r="C261" t="s">
        <v>108</v>
      </c>
      <c r="D261" s="1" t="s">
        <v>867</v>
      </c>
      <c r="E261" s="1" t="s">
        <v>90</v>
      </c>
      <c r="F261" s="1" t="s">
        <v>74</v>
      </c>
      <c r="G261" s="1" t="s">
        <v>691</v>
      </c>
      <c r="H261" t="s">
        <v>71</v>
      </c>
      <c r="I261">
        <v>1</v>
      </c>
      <c r="J261" t="s">
        <v>408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ユニフォーム先島伊澄ICONIC</v>
      </c>
    </row>
    <row r="262" spans="1:20" x14ac:dyDescent="0.3">
      <c r="A262">
        <f>VLOOKUP(Special[[#This Row],[No用]],SetNo[[No.用]:[vlookup 用]],2,FALSE)</f>
        <v>164</v>
      </c>
      <c r="B262">
        <f>IF(ROW()=2,1,IF(A261&lt;&gt;Special[[#This Row],[No]],1,B261+1))</f>
        <v>1</v>
      </c>
      <c r="C262" t="s">
        <v>108</v>
      </c>
      <c r="D262" s="1" t="s">
        <v>869</v>
      </c>
      <c r="E262" s="1" t="s">
        <v>90</v>
      </c>
      <c r="F262" s="1" t="s">
        <v>82</v>
      </c>
      <c r="G262" s="1" t="s">
        <v>691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ユニフォーム背黒晃彦ICONIC</v>
      </c>
    </row>
    <row r="263" spans="1:20" x14ac:dyDescent="0.3">
      <c r="A263">
        <f>VLOOKUP(Special[[#This Row],[No用]],SetNo[[No.用]:[vlookup 用]],2,FALSE)</f>
        <v>165</v>
      </c>
      <c r="B263">
        <f>IF(ROW()=2,1,IF(A262&lt;&gt;Special[[#This Row],[No]],1,B262+1))</f>
        <v>1</v>
      </c>
      <c r="C263" t="s">
        <v>108</v>
      </c>
      <c r="D263" s="1" t="s">
        <v>871</v>
      </c>
      <c r="E263" s="1" t="s">
        <v>90</v>
      </c>
      <c r="F263" s="1" t="s">
        <v>80</v>
      </c>
      <c r="G263" s="1" t="s">
        <v>691</v>
      </c>
      <c r="H263" t="s">
        <v>71</v>
      </c>
      <c r="I263">
        <v>1</v>
      </c>
      <c r="J263" t="s">
        <v>408</v>
      </c>
      <c r="K263" s="1" t="s">
        <v>196</v>
      </c>
      <c r="L263" s="1" t="s">
        <v>173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6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810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811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813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728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814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815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816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847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848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849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820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850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749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765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733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753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734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732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722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719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723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759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742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763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735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750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821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822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824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714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725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852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857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884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890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894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899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901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902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905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913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920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926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928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931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941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942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945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946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950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957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959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958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960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715</v>
      </c>
      <c r="B149" t="s">
        <v>704</v>
      </c>
      <c r="C149" t="s">
        <v>545</v>
      </c>
      <c r="D149" t="s">
        <v>24</v>
      </c>
      <c r="E149" t="s">
        <v>25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121</v>
      </c>
      <c r="N149">
        <v>116</v>
      </c>
      <c r="O149">
        <v>118</v>
      </c>
      <c r="P149">
        <v>97</v>
      </c>
      <c r="Q149">
        <v>117</v>
      </c>
      <c r="R149">
        <v>116</v>
      </c>
      <c r="S149">
        <v>119</v>
      </c>
      <c r="T149">
        <v>117</v>
      </c>
      <c r="U149">
        <v>31</v>
      </c>
      <c r="V149">
        <v>477</v>
      </c>
      <c r="W149">
        <v>469</v>
      </c>
      <c r="X149" t="s">
        <v>707</v>
      </c>
      <c r="Y149" t="s">
        <v>547</v>
      </c>
      <c r="Z149">
        <v>1074</v>
      </c>
      <c r="AA149">
        <v>219</v>
      </c>
      <c r="AB149">
        <v>239</v>
      </c>
      <c r="AC149">
        <v>234</v>
      </c>
      <c r="AD149">
        <v>233</v>
      </c>
      <c r="AE149">
        <v>236</v>
      </c>
    </row>
    <row r="150" spans="1:31" x14ac:dyDescent="0.3">
      <c r="A150" t="s">
        <v>721</v>
      </c>
      <c r="B150" t="s">
        <v>208</v>
      </c>
      <c r="C150" t="s">
        <v>548</v>
      </c>
      <c r="D150" t="s">
        <v>28</v>
      </c>
      <c r="E150" t="s">
        <v>25</v>
      </c>
      <c r="F150" t="s">
        <v>159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125</v>
      </c>
      <c r="M150">
        <v>124</v>
      </c>
      <c r="N150">
        <v>115</v>
      </c>
      <c r="O150">
        <v>123</v>
      </c>
      <c r="P150">
        <v>101</v>
      </c>
      <c r="Q150">
        <v>115</v>
      </c>
      <c r="R150">
        <v>116</v>
      </c>
      <c r="S150">
        <v>121</v>
      </c>
      <c r="T150">
        <v>121</v>
      </c>
      <c r="U150">
        <v>41</v>
      </c>
      <c r="V150">
        <v>487</v>
      </c>
      <c r="W150">
        <v>473</v>
      </c>
      <c r="X150" t="s">
        <v>551</v>
      </c>
      <c r="Y150" t="s">
        <v>550</v>
      </c>
      <c r="Z150">
        <v>1102</v>
      </c>
      <c r="AA150">
        <v>226</v>
      </c>
      <c r="AB150">
        <v>247</v>
      </c>
      <c r="AC150">
        <v>238</v>
      </c>
      <c r="AD150">
        <v>237</v>
      </c>
      <c r="AE150">
        <v>236</v>
      </c>
    </row>
    <row r="151" spans="1:31" x14ac:dyDescent="0.3">
      <c r="A151" t="s">
        <v>817</v>
      </c>
      <c r="B151" t="s">
        <v>208</v>
      </c>
      <c r="C151" t="s">
        <v>555</v>
      </c>
      <c r="D151" t="s">
        <v>24</v>
      </c>
      <c r="E151" t="s">
        <v>31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726</v>
      </c>
      <c r="L151">
        <v>116</v>
      </c>
      <c r="M151">
        <v>117</v>
      </c>
      <c r="N151">
        <v>123</v>
      </c>
      <c r="O151">
        <v>123</v>
      </c>
      <c r="P151">
        <v>97</v>
      </c>
      <c r="Q151">
        <v>118</v>
      </c>
      <c r="R151">
        <v>115</v>
      </c>
      <c r="S151">
        <v>117</v>
      </c>
      <c r="T151">
        <v>118</v>
      </c>
      <c r="U151">
        <v>41</v>
      </c>
      <c r="V151">
        <v>479</v>
      </c>
      <c r="W151">
        <v>468</v>
      </c>
      <c r="X151" t="s">
        <v>558</v>
      </c>
      <c r="Y151" t="s">
        <v>557</v>
      </c>
      <c r="Z151">
        <v>1085</v>
      </c>
      <c r="AA151">
        <v>213</v>
      </c>
      <c r="AB151">
        <v>240</v>
      </c>
      <c r="AC151">
        <v>246</v>
      </c>
      <c r="AD151">
        <v>233</v>
      </c>
      <c r="AE151">
        <v>235</v>
      </c>
    </row>
    <row r="152" spans="1:31" x14ac:dyDescent="0.3">
      <c r="A152" t="s">
        <v>748</v>
      </c>
      <c r="B152" t="s">
        <v>211</v>
      </c>
      <c r="C152" t="s">
        <v>592</v>
      </c>
      <c r="D152" t="s">
        <v>24</v>
      </c>
      <c r="E152" t="s">
        <v>25</v>
      </c>
      <c r="F152" t="s">
        <v>157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133</v>
      </c>
      <c r="M152">
        <v>133</v>
      </c>
      <c r="N152">
        <v>115</v>
      </c>
      <c r="O152">
        <v>124</v>
      </c>
      <c r="P152">
        <v>101</v>
      </c>
      <c r="Q152">
        <v>117</v>
      </c>
      <c r="R152">
        <v>117</v>
      </c>
      <c r="S152">
        <v>123</v>
      </c>
      <c r="T152">
        <v>121</v>
      </c>
      <c r="U152">
        <v>41</v>
      </c>
      <c r="V152">
        <v>505</v>
      </c>
      <c r="W152">
        <v>478</v>
      </c>
      <c r="X152" t="s">
        <v>595</v>
      </c>
      <c r="Y152" t="s">
        <v>594</v>
      </c>
      <c r="Z152">
        <v>1125</v>
      </c>
      <c r="AA152">
        <v>234</v>
      </c>
      <c r="AB152">
        <v>257</v>
      </c>
      <c r="AC152">
        <v>239</v>
      </c>
      <c r="AD152">
        <v>238</v>
      </c>
      <c r="AE152">
        <v>240</v>
      </c>
    </row>
    <row r="153" spans="1:31" x14ac:dyDescent="0.3">
      <c r="A153" t="s">
        <v>720</v>
      </c>
      <c r="B153" t="s">
        <v>938</v>
      </c>
      <c r="C153" t="s">
        <v>592</v>
      </c>
      <c r="D153" t="s">
        <v>28</v>
      </c>
      <c r="E153" t="s">
        <v>25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136</v>
      </c>
      <c r="M153">
        <v>135</v>
      </c>
      <c r="N153">
        <v>115</v>
      </c>
      <c r="O153">
        <v>125</v>
      </c>
      <c r="P153">
        <v>101</v>
      </c>
      <c r="Q153">
        <v>115</v>
      </c>
      <c r="R153">
        <v>115</v>
      </c>
      <c r="S153">
        <v>122</v>
      </c>
      <c r="T153">
        <v>120</v>
      </c>
      <c r="U153">
        <v>41</v>
      </c>
      <c r="V153">
        <v>511</v>
      </c>
      <c r="W153">
        <v>472</v>
      </c>
      <c r="X153" t="s">
        <v>948</v>
      </c>
      <c r="Y153" t="s">
        <v>594</v>
      </c>
      <c r="Z153">
        <v>1125</v>
      </c>
      <c r="AA153">
        <v>237</v>
      </c>
      <c r="AB153">
        <v>260</v>
      </c>
      <c r="AC153">
        <v>240</v>
      </c>
      <c r="AD153">
        <v>235</v>
      </c>
      <c r="AE153">
        <v>237</v>
      </c>
    </row>
    <row r="154" spans="1:31" x14ac:dyDescent="0.3">
      <c r="A154" t="s">
        <v>739</v>
      </c>
      <c r="B154" t="s">
        <v>211</v>
      </c>
      <c r="C154" t="s">
        <v>596</v>
      </c>
      <c r="D154" t="s">
        <v>24</v>
      </c>
      <c r="E154" t="s">
        <v>26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804</v>
      </c>
      <c r="L154">
        <v>126</v>
      </c>
      <c r="M154">
        <v>121</v>
      </c>
      <c r="N154">
        <v>114</v>
      </c>
      <c r="O154">
        <v>122</v>
      </c>
      <c r="P154">
        <v>97</v>
      </c>
      <c r="Q154">
        <v>128</v>
      </c>
      <c r="R154">
        <v>116</v>
      </c>
      <c r="S154">
        <v>120</v>
      </c>
      <c r="T154">
        <v>118</v>
      </c>
      <c r="U154">
        <v>28</v>
      </c>
      <c r="V154">
        <v>483</v>
      </c>
      <c r="W154">
        <v>482</v>
      </c>
      <c r="X154" t="s">
        <v>599</v>
      </c>
      <c r="Y154" t="s">
        <v>598</v>
      </c>
      <c r="Z154">
        <v>1090</v>
      </c>
      <c r="AA154">
        <v>223</v>
      </c>
      <c r="AB154">
        <v>243</v>
      </c>
      <c r="AC154">
        <v>236</v>
      </c>
      <c r="AD154">
        <v>234</v>
      </c>
      <c r="AE154">
        <v>248</v>
      </c>
    </row>
    <row r="155" spans="1:31" x14ac:dyDescent="0.3">
      <c r="A155" t="s">
        <v>729</v>
      </c>
      <c r="B155" t="s">
        <v>897</v>
      </c>
      <c r="C155" t="s">
        <v>596</v>
      </c>
      <c r="D155" t="s">
        <v>28</v>
      </c>
      <c r="E155" t="s">
        <v>26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804</v>
      </c>
      <c r="L155">
        <v>127</v>
      </c>
      <c r="M155">
        <v>119</v>
      </c>
      <c r="N155">
        <v>114</v>
      </c>
      <c r="O155">
        <v>120</v>
      </c>
      <c r="P155">
        <v>97</v>
      </c>
      <c r="Q155">
        <v>130</v>
      </c>
      <c r="R155">
        <v>115</v>
      </c>
      <c r="S155">
        <v>122</v>
      </c>
      <c r="T155">
        <v>118</v>
      </c>
      <c r="U155">
        <v>28</v>
      </c>
      <c r="V155">
        <v>480</v>
      </c>
      <c r="W155">
        <v>485</v>
      </c>
      <c r="X155" t="s">
        <v>907</v>
      </c>
      <c r="Y155" t="s">
        <v>598</v>
      </c>
      <c r="Z155">
        <v>1090</v>
      </c>
      <c r="AA155">
        <v>224</v>
      </c>
      <c r="AB155">
        <v>239</v>
      </c>
      <c r="AC155">
        <v>234</v>
      </c>
      <c r="AD155">
        <v>233</v>
      </c>
      <c r="AE155">
        <v>252</v>
      </c>
    </row>
    <row r="156" spans="1:31" x14ac:dyDescent="0.3">
      <c r="A156" t="s">
        <v>718</v>
      </c>
      <c r="B156" t="s">
        <v>704</v>
      </c>
      <c r="C156" t="s">
        <v>600</v>
      </c>
      <c r="D156" t="s">
        <v>23</v>
      </c>
      <c r="E156" t="s">
        <v>25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786</v>
      </c>
      <c r="L156">
        <v>126</v>
      </c>
      <c r="M156">
        <v>123</v>
      </c>
      <c r="N156">
        <v>119</v>
      </c>
      <c r="O156">
        <v>124</v>
      </c>
      <c r="P156">
        <v>101</v>
      </c>
      <c r="Q156">
        <v>119</v>
      </c>
      <c r="R156">
        <v>119</v>
      </c>
      <c r="S156">
        <v>124</v>
      </c>
      <c r="T156">
        <v>122</v>
      </c>
      <c r="U156">
        <v>41</v>
      </c>
      <c r="V156">
        <v>492</v>
      </c>
      <c r="W156">
        <v>484</v>
      </c>
      <c r="X156" t="s">
        <v>706</v>
      </c>
      <c r="Y156" t="s">
        <v>602</v>
      </c>
      <c r="Z156">
        <v>1118</v>
      </c>
      <c r="AA156">
        <v>227</v>
      </c>
      <c r="AB156">
        <v>247</v>
      </c>
      <c r="AC156">
        <v>243</v>
      </c>
      <c r="AD156">
        <v>241</v>
      </c>
      <c r="AE156">
        <v>243</v>
      </c>
    </row>
    <row r="157" spans="1:31" x14ac:dyDescent="0.3">
      <c r="A157" t="s">
        <v>727</v>
      </c>
      <c r="B157" t="s">
        <v>393</v>
      </c>
      <c r="C157" t="s">
        <v>394</v>
      </c>
      <c r="D157" t="s">
        <v>24</v>
      </c>
      <c r="E157" t="s">
        <v>31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717</v>
      </c>
      <c r="L157">
        <v>120</v>
      </c>
      <c r="M157">
        <v>123</v>
      </c>
      <c r="N157">
        <v>130</v>
      </c>
      <c r="O157">
        <v>126</v>
      </c>
      <c r="P157">
        <v>101</v>
      </c>
      <c r="Q157">
        <v>118</v>
      </c>
      <c r="R157">
        <v>118</v>
      </c>
      <c r="S157">
        <v>117</v>
      </c>
      <c r="T157">
        <v>119</v>
      </c>
      <c r="U157">
        <v>36</v>
      </c>
      <c r="V157">
        <v>499</v>
      </c>
      <c r="W157">
        <v>472</v>
      </c>
      <c r="X157" t="s">
        <v>605</v>
      </c>
      <c r="Y157" t="s">
        <v>604</v>
      </c>
      <c r="Z157">
        <v>1108</v>
      </c>
      <c r="AA157">
        <v>221</v>
      </c>
      <c r="AB157">
        <v>249</v>
      </c>
      <c r="AC157">
        <v>256</v>
      </c>
      <c r="AD157">
        <v>237</v>
      </c>
      <c r="AE157">
        <v>235</v>
      </c>
    </row>
    <row r="158" spans="1:31" x14ac:dyDescent="0.3">
      <c r="A158" t="s">
        <v>823</v>
      </c>
      <c r="B158" t="s">
        <v>897</v>
      </c>
      <c r="C158" t="s">
        <v>616</v>
      </c>
      <c r="D158" t="s">
        <v>23</v>
      </c>
      <c r="E158" t="s">
        <v>31</v>
      </c>
      <c r="F158" t="s">
        <v>190</v>
      </c>
      <c r="G158" t="s">
        <v>71</v>
      </c>
      <c r="H158" t="s">
        <v>715</v>
      </c>
      <c r="I158" t="s">
        <v>22</v>
      </c>
      <c r="J158" t="s">
        <v>716</v>
      </c>
      <c r="K158" t="s">
        <v>805</v>
      </c>
      <c r="L158">
        <v>121</v>
      </c>
      <c r="M158">
        <v>132</v>
      </c>
      <c r="N158">
        <v>133</v>
      </c>
      <c r="O158">
        <v>130</v>
      </c>
      <c r="P158">
        <v>101</v>
      </c>
      <c r="Q158">
        <v>115</v>
      </c>
      <c r="R158">
        <v>120</v>
      </c>
      <c r="S158">
        <v>115</v>
      </c>
      <c r="T158">
        <v>119</v>
      </c>
      <c r="U158">
        <v>36</v>
      </c>
      <c r="V158">
        <v>516</v>
      </c>
      <c r="W158">
        <v>469</v>
      </c>
      <c r="X158" t="s">
        <v>904</v>
      </c>
      <c r="Y158" t="s">
        <v>618</v>
      </c>
      <c r="Z158">
        <v>1122</v>
      </c>
      <c r="AA158">
        <v>222</v>
      </c>
      <c r="AB158">
        <v>262</v>
      </c>
      <c r="AC158">
        <v>263</v>
      </c>
      <c r="AD158">
        <v>239</v>
      </c>
      <c r="AE158">
        <v>230</v>
      </c>
    </row>
    <row r="159" spans="1:31" x14ac:dyDescent="0.3">
      <c r="A159" t="s">
        <v>825</v>
      </c>
      <c r="B159" t="s">
        <v>917</v>
      </c>
      <c r="C159" t="s">
        <v>625</v>
      </c>
      <c r="D159" t="s">
        <v>23</v>
      </c>
      <c r="E159" t="s">
        <v>25</v>
      </c>
      <c r="F159" t="s">
        <v>190</v>
      </c>
      <c r="G159" t="s">
        <v>71</v>
      </c>
      <c r="H159" t="s">
        <v>715</v>
      </c>
      <c r="I159" t="s">
        <v>22</v>
      </c>
      <c r="J159" t="s">
        <v>716</v>
      </c>
      <c r="K159" t="s">
        <v>717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937</v>
      </c>
      <c r="Y159" t="s">
        <v>627</v>
      </c>
      <c r="Z159">
        <v>1105</v>
      </c>
      <c r="AA159">
        <v>225</v>
      </c>
      <c r="AB159">
        <v>242</v>
      </c>
      <c r="AC159">
        <v>236</v>
      </c>
      <c r="AD159">
        <v>244</v>
      </c>
      <c r="AE159">
        <v>242</v>
      </c>
    </row>
    <row r="160" spans="1:31" x14ac:dyDescent="0.3">
      <c r="A160" t="s">
        <v>886</v>
      </c>
      <c r="B160" t="s">
        <v>209</v>
      </c>
      <c r="C160" t="s">
        <v>628</v>
      </c>
      <c r="D160" t="s">
        <v>28</v>
      </c>
      <c r="E160" t="s">
        <v>25</v>
      </c>
      <c r="F160" t="s">
        <v>154</v>
      </c>
      <c r="G160" t="s">
        <v>71</v>
      </c>
      <c r="H160" t="s">
        <v>715</v>
      </c>
      <c r="I160" t="s">
        <v>22</v>
      </c>
      <c r="J160" t="s">
        <v>716</v>
      </c>
      <c r="K160" t="s">
        <v>805</v>
      </c>
      <c r="L160">
        <v>131</v>
      </c>
      <c r="M160">
        <v>130</v>
      </c>
      <c r="N160">
        <v>115</v>
      </c>
      <c r="O160">
        <v>120</v>
      </c>
      <c r="P160">
        <v>101</v>
      </c>
      <c r="Q160">
        <v>119</v>
      </c>
      <c r="R160">
        <v>122</v>
      </c>
      <c r="S160">
        <v>124</v>
      </c>
      <c r="T160">
        <v>122</v>
      </c>
      <c r="U160">
        <v>26</v>
      </c>
      <c r="V160">
        <v>496</v>
      </c>
      <c r="W160">
        <v>487</v>
      </c>
      <c r="X160" t="s">
        <v>631</v>
      </c>
      <c r="Y160" t="s">
        <v>630</v>
      </c>
      <c r="Z160">
        <v>1110</v>
      </c>
      <c r="AA160">
        <v>232</v>
      </c>
      <c r="AB160">
        <v>250</v>
      </c>
      <c r="AC160">
        <v>235</v>
      </c>
      <c r="AD160">
        <v>244</v>
      </c>
      <c r="AE160">
        <v>243</v>
      </c>
    </row>
    <row r="161" spans="1:31" x14ac:dyDescent="0.3">
      <c r="A161" t="s">
        <v>888</v>
      </c>
      <c r="B161" t="s">
        <v>917</v>
      </c>
      <c r="C161" t="s">
        <v>628</v>
      </c>
      <c r="D161" t="s">
        <v>23</v>
      </c>
      <c r="E161" t="s">
        <v>25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805</v>
      </c>
      <c r="L161">
        <v>133</v>
      </c>
      <c r="M161">
        <v>128</v>
      </c>
      <c r="N161">
        <v>115</v>
      </c>
      <c r="O161">
        <v>118</v>
      </c>
      <c r="P161">
        <v>101</v>
      </c>
      <c r="Q161">
        <v>121</v>
      </c>
      <c r="R161">
        <v>122</v>
      </c>
      <c r="S161">
        <v>126</v>
      </c>
      <c r="T161">
        <v>121</v>
      </c>
      <c r="U161">
        <v>26</v>
      </c>
      <c r="V161">
        <v>494</v>
      </c>
      <c r="W161">
        <v>490</v>
      </c>
      <c r="X161" t="s">
        <v>927</v>
      </c>
      <c r="Y161" t="s">
        <v>630</v>
      </c>
      <c r="Z161">
        <v>1111</v>
      </c>
      <c r="AA161">
        <v>234</v>
      </c>
      <c r="AB161">
        <v>246</v>
      </c>
      <c r="AC161">
        <v>233</v>
      </c>
      <c r="AD161">
        <v>243</v>
      </c>
      <c r="AE161">
        <v>247</v>
      </c>
    </row>
    <row r="162" spans="1:31" x14ac:dyDescent="0.3">
      <c r="A162" t="s">
        <v>892</v>
      </c>
      <c r="B162" t="s">
        <v>393</v>
      </c>
      <c r="C162" t="s">
        <v>632</v>
      </c>
      <c r="D162" t="s">
        <v>28</v>
      </c>
      <c r="E162" t="s">
        <v>25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786</v>
      </c>
      <c r="L162">
        <v>126</v>
      </c>
      <c r="M162">
        <v>120</v>
      </c>
      <c r="N162">
        <v>121</v>
      </c>
      <c r="O162">
        <v>124</v>
      </c>
      <c r="P162">
        <v>101</v>
      </c>
      <c r="Q162">
        <v>117</v>
      </c>
      <c r="R162">
        <v>122</v>
      </c>
      <c r="S162">
        <v>124</v>
      </c>
      <c r="T162">
        <v>122</v>
      </c>
      <c r="U162">
        <v>36</v>
      </c>
      <c r="V162">
        <v>491</v>
      </c>
      <c r="W162">
        <v>485</v>
      </c>
      <c r="X162" t="s">
        <v>666</v>
      </c>
      <c r="Y162" t="s">
        <v>634</v>
      </c>
      <c r="Z162">
        <v>1113</v>
      </c>
      <c r="AA162">
        <v>227</v>
      </c>
      <c r="AB162">
        <v>244</v>
      </c>
      <c r="AC162">
        <v>245</v>
      </c>
      <c r="AD162">
        <v>244</v>
      </c>
      <c r="AE162">
        <v>241</v>
      </c>
    </row>
    <row r="163" spans="1:31" x14ac:dyDescent="0.3">
      <c r="A163" t="s">
        <v>906</v>
      </c>
      <c r="B163" t="s">
        <v>209</v>
      </c>
      <c r="C163" t="s">
        <v>647</v>
      </c>
      <c r="D163" t="s">
        <v>24</v>
      </c>
      <c r="E163" t="s">
        <v>31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769</v>
      </c>
      <c r="L163">
        <v>120</v>
      </c>
      <c r="M163">
        <v>124</v>
      </c>
      <c r="N163">
        <v>129</v>
      </c>
      <c r="O163">
        <v>129</v>
      </c>
      <c r="P163">
        <v>101</v>
      </c>
      <c r="Q163">
        <v>115</v>
      </c>
      <c r="R163">
        <v>122</v>
      </c>
      <c r="S163">
        <v>119</v>
      </c>
      <c r="T163">
        <v>120</v>
      </c>
      <c r="U163">
        <v>41</v>
      </c>
      <c r="V163">
        <v>502</v>
      </c>
      <c r="W163">
        <v>476</v>
      </c>
      <c r="X163" t="s">
        <v>650</v>
      </c>
      <c r="Y163" t="s">
        <v>649</v>
      </c>
      <c r="Z163">
        <v>1120</v>
      </c>
      <c r="AA163">
        <v>221</v>
      </c>
      <c r="AB163">
        <v>253</v>
      </c>
      <c r="AC163">
        <v>258</v>
      </c>
      <c r="AD163">
        <v>242</v>
      </c>
      <c r="AE163">
        <v>234</v>
      </c>
    </row>
    <row r="164" spans="1:31" x14ac:dyDescent="0.3">
      <c r="A164" t="s">
        <v>915</v>
      </c>
      <c r="B164" t="s">
        <v>897</v>
      </c>
      <c r="C164" t="s">
        <v>651</v>
      </c>
      <c r="D164" t="s">
        <v>23</v>
      </c>
      <c r="E164" t="s">
        <v>25</v>
      </c>
      <c r="F164" t="s">
        <v>155</v>
      </c>
      <c r="G164" t="s">
        <v>71</v>
      </c>
      <c r="H164" t="s">
        <v>715</v>
      </c>
      <c r="I164" t="s">
        <v>22</v>
      </c>
      <c r="J164" t="s">
        <v>716</v>
      </c>
      <c r="K164" t="s">
        <v>772</v>
      </c>
      <c r="L164">
        <v>133</v>
      </c>
      <c r="M164">
        <v>128</v>
      </c>
      <c r="N164">
        <v>116</v>
      </c>
      <c r="O164">
        <v>122</v>
      </c>
      <c r="P164">
        <v>101</v>
      </c>
      <c r="Q164">
        <v>119</v>
      </c>
      <c r="R164">
        <v>119</v>
      </c>
      <c r="S164">
        <v>129</v>
      </c>
      <c r="T164">
        <v>122</v>
      </c>
      <c r="U164">
        <v>36</v>
      </c>
      <c r="V164">
        <v>499</v>
      </c>
      <c r="W164">
        <v>489</v>
      </c>
      <c r="X164" t="s">
        <v>908</v>
      </c>
      <c r="Y164" t="s">
        <v>653</v>
      </c>
      <c r="Z164">
        <v>1125</v>
      </c>
      <c r="AA164">
        <v>234</v>
      </c>
      <c r="AB164">
        <v>250</v>
      </c>
      <c r="AC164">
        <v>238</v>
      </c>
      <c r="AD164">
        <v>241</v>
      </c>
      <c r="AE164">
        <v>248</v>
      </c>
    </row>
    <row r="165" spans="1:31" x14ac:dyDescent="0.3">
      <c r="A165" t="s">
        <v>923</v>
      </c>
      <c r="B165" t="s">
        <v>917</v>
      </c>
      <c r="C165" t="s">
        <v>660</v>
      </c>
      <c r="D165" t="s">
        <v>23</v>
      </c>
      <c r="E165" t="s">
        <v>26</v>
      </c>
      <c r="F165" t="s">
        <v>155</v>
      </c>
      <c r="G165" t="s">
        <v>71</v>
      </c>
      <c r="H165" t="s">
        <v>715</v>
      </c>
      <c r="I165" t="s">
        <v>22</v>
      </c>
      <c r="J165" t="s">
        <v>716</v>
      </c>
      <c r="K165" t="s">
        <v>717</v>
      </c>
      <c r="L165">
        <v>128</v>
      </c>
      <c r="M165">
        <v>123</v>
      </c>
      <c r="N165">
        <v>113</v>
      </c>
      <c r="O165">
        <v>122</v>
      </c>
      <c r="P165">
        <v>101</v>
      </c>
      <c r="Q165">
        <v>134</v>
      </c>
      <c r="R165">
        <v>116</v>
      </c>
      <c r="S165">
        <v>118</v>
      </c>
      <c r="T165">
        <v>118</v>
      </c>
      <c r="U165">
        <v>41</v>
      </c>
      <c r="V165">
        <v>486</v>
      </c>
      <c r="W165">
        <v>486</v>
      </c>
      <c r="X165" t="s">
        <v>924</v>
      </c>
      <c r="Y165" t="s">
        <v>662</v>
      </c>
      <c r="Z165">
        <v>1114</v>
      </c>
      <c r="AA165">
        <v>229</v>
      </c>
      <c r="AB165">
        <v>245</v>
      </c>
      <c r="AC165">
        <v>235</v>
      </c>
      <c r="AD165">
        <v>234</v>
      </c>
      <c r="AE165">
        <v>252</v>
      </c>
    </row>
    <row r="166" spans="1:31" x14ac:dyDescent="0.3">
      <c r="A166" t="s">
        <v>936</v>
      </c>
      <c r="B166" t="s">
        <v>938</v>
      </c>
      <c r="C166" t="s">
        <v>688</v>
      </c>
      <c r="D166" t="s">
        <v>28</v>
      </c>
      <c r="E166" t="s">
        <v>25</v>
      </c>
      <c r="F166" t="s">
        <v>690</v>
      </c>
      <c r="G166" t="s">
        <v>71</v>
      </c>
      <c r="H166" t="s">
        <v>715</v>
      </c>
      <c r="I166" t="s">
        <v>22</v>
      </c>
      <c r="J166" t="s">
        <v>716</v>
      </c>
      <c r="K166" t="s">
        <v>786</v>
      </c>
      <c r="L166">
        <v>126</v>
      </c>
      <c r="M166">
        <v>122</v>
      </c>
      <c r="N166">
        <v>119</v>
      </c>
      <c r="O166">
        <v>124</v>
      </c>
      <c r="P166">
        <v>101</v>
      </c>
      <c r="Q166">
        <v>117</v>
      </c>
      <c r="R166">
        <v>123</v>
      </c>
      <c r="S166">
        <v>126</v>
      </c>
      <c r="T166">
        <v>119</v>
      </c>
      <c r="U166">
        <v>36</v>
      </c>
      <c r="V166">
        <v>491</v>
      </c>
      <c r="W166">
        <v>485</v>
      </c>
      <c r="X166" t="s">
        <v>951</v>
      </c>
      <c r="Y166" t="s">
        <v>695</v>
      </c>
      <c r="Z166">
        <v>1113</v>
      </c>
      <c r="AA166">
        <v>227</v>
      </c>
      <c r="AB166">
        <v>246</v>
      </c>
      <c r="AC166">
        <v>243</v>
      </c>
      <c r="AD166">
        <v>242</v>
      </c>
      <c r="AE166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931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936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941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942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945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946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950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957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959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e Z k s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H m Z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m S x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e Z k s W M D A M n m l A A A A 9 g A A A B I A A A A A A A A A A A A A A A A A A A A A A E N v b m Z p Z y 9 Q Y W N r Y W d l L n h t b F B L A Q I t A B Q A A g A I A H m Z L F g P y u m r p A A A A O k A A A A T A A A A A A A A A A A A A A A A A P E A A A B b Q 2 9 u d G V u d F 9 U e X B l c 1 0 u e G 1 s U E s B A i 0 A F A A C A A g A e Z k s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N c B A A A A A A C y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Q t M D E t M T J U M T A 6 M T E 6 N T E u M j g 2 O D I x M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0 L T A x L T E y V D E w O j E x O j U x L j M z N D Y y M z F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0 L T A x L T E y V D E w O j E x O j U w L j E 3 M D c 1 M z B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N C 0 w M S 0 x M l Q x M D o x M T o 1 M C 4 y M D E 1 N T Y z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Q t M D E t M T J U M T A 6 M T E 6 N D k u M D c 2 O T M 3 N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0 L T A x L T E y V D E w O j E x O j Q 3 L j g w M D A 5 O D V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N C 0 w M S 0 x M l Q x M D o x M T o 0 N y 4 4 M z A 3 N j Y z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0 L T A x L T E y V D E w O j E x O j Q 2 L j Y z M D E 5 M D Z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Q t M D E t M T J U M T A 6 M T E 6 N D Y u N j U w M z k 0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Q t M D E t M T J U M T A 6 M T E 6 N D U u N D g 4 M D I 1 O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N C 0 w M S 0 x M l Q x M D o x M T o 0 N C 4 y M D M y N D k x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Q t M D E t M T J U M T A 6 M T E 6 N D Q u M j Q 0 M T Q z N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N C 0 w M S 0 x M l Q x M D o x M T o 0 M y 4 w N T k w M T k 2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0 L T A x L T E y V D E w O j E x O j Q z L j A 5 M j g 5 N T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S 0 x M l Q x M D o x M T o 0 M C 4 3 M T Y 4 N j g 5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j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T G F z d F V w Z G F 0 Z W Q i I F Z h b H V l P S J k M j A y N C 0 w M S 0 x M l Q x M D o x M T o 0 M C 4 3 M z E y N D A 2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j k 5 N j M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M z N j N T g 1 N T g t Z T E x Y i 0 0 N j k 3 L T k 4 M z Q t Y z l h Y m Y w Y T Q z N G M 1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z M 0 N j M x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M 2 E 5 Y 2 Y 4 N D I t N 2 Z l Z C 0 0 N D k x L T k 0 Y T c t Y j I y Y 2 U z M G F l N G V k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U 3 N T k y M 2 J m L T Y x M m U t N G Y z M C 0 4 M D d j L W E 1 N D F j M W Y 0 N G N j N C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D I y N j M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Y T F i Y m E 4 N G Q t M m V j N y 0 0 N W E z L W F l Y W Q t O D Z l N D U 2 N D M 2 M W J m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k x M j Y y M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U 3 N D Q z M G Q 4 L T B k Z j E t N D h k Y i 0 4 M z M 2 L T Q x Y j l i N j Y 0 Z D U 3 Y y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R W 5 0 c n k g V H l w Z T 0 i U X V l c n l J R C I g V m F s d W U 9 I n M y O T U 0 N D d j M y 0 w N T d i L T Q 1 M D A t O T Y y N S 0 0 M D J l Z D k w N z N m N D k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4 b W T F F G M O T 4 r s g u V / b E Z Q s q 1 u S g 5 Y 0 K f s n 5 B B c g w I C w A A A A A D o A A A A A C A A A g A A A A G 1 d N F G X Q h I F s D D l M o s q b a Y Q A 9 G D h x k y L S c P s N B J / m S R Q A A A A 9 4 6 C / R J q E 8 b x q D 5 x b h 9 u X r C V F T / N y a i I p p M 6 W r v W C E X M Y r S Q Q N a S A / R S s o T E a b s B + y Z C 2 e + 7 z I 8 x Z p i H h + D U O 9 J z K R Q a 1 f o Q l a M B n d t 1 9 A l A A A A A Y y K 2 S Z N x q y T x o d Y a 4 t i S V P E / h S l W b U 2 z / V D R D H r L q v 2 1 2 w n s 6 m X x b 0 d J 4 s l U K r D z r h l J A 0 g T g 4 r 8 X + v f s X m N +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2024-01-12T10:13:36Z</dcterms:modified>
</cp:coreProperties>
</file>