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A0C702EE-8B9A-4CE1-A763-19B29D11E97A}" xr6:coauthVersionLast="47" xr6:coauthVersionMax="47" xr10:uidLastSave="{00000000-0000-0000-0000-000000000000}"/>
  <bookViews>
    <workbookView xWindow="-113" yWindow="-113" windowWidth="48309" windowHeight="27273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7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0" i="17" l="1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85" i="11"/>
  <c r="T86" i="11"/>
  <c r="T87" i="11"/>
  <c r="T88" i="11"/>
  <c r="T89" i="11"/>
  <c r="T90" i="11"/>
  <c r="T91" i="11"/>
  <c r="T92" i="11"/>
  <c r="T93" i="11"/>
  <c r="T94" i="11"/>
  <c r="T95" i="11"/>
  <c r="T96" i="11"/>
  <c r="T125" i="18"/>
  <c r="T126" i="18"/>
  <c r="T127" i="18"/>
  <c r="T128" i="18"/>
  <c r="T129" i="18"/>
  <c r="T130" i="18"/>
  <c r="T131" i="18"/>
  <c r="T132" i="18"/>
  <c r="T133" i="18"/>
  <c r="T134" i="18"/>
  <c r="T135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327" i="17"/>
  <c r="T328" i="17"/>
  <c r="T329" i="17"/>
  <c r="T330" i="17"/>
  <c r="T333" i="16"/>
  <c r="T334" i="16"/>
  <c r="T335" i="16"/>
  <c r="T336" i="16"/>
  <c r="T337" i="16"/>
  <c r="T338" i="16"/>
  <c r="T255" i="15"/>
  <c r="T256" i="15"/>
  <c r="T257" i="15"/>
  <c r="T258" i="15"/>
  <c r="T259" i="15"/>
  <c r="T260" i="15"/>
  <c r="T261" i="15"/>
  <c r="T507" i="14"/>
  <c r="T502" i="14"/>
  <c r="T503" i="14"/>
  <c r="T504" i="14"/>
  <c r="T505" i="14"/>
  <c r="T506" i="14"/>
  <c r="T138" i="18"/>
  <c r="T326" i="17"/>
  <c r="T332" i="16"/>
  <c r="T254" i="15"/>
  <c r="T501" i="14"/>
  <c r="T100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34" i="15"/>
  <c r="T235" i="15"/>
  <c r="T236" i="15"/>
  <c r="T237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487" i="14"/>
  <c r="T488" i="14"/>
  <c r="T489" i="14"/>
  <c r="T490" i="14"/>
  <c r="T491" i="14"/>
  <c r="T492" i="14"/>
  <c r="T493" i="14"/>
  <c r="T494" i="14"/>
  <c r="T495" i="14"/>
  <c r="T260" i="17"/>
  <c r="T261" i="17"/>
  <c r="T262" i="17"/>
  <c r="T316" i="17"/>
  <c r="T317" i="17"/>
  <c r="T318" i="17"/>
  <c r="T319" i="17"/>
  <c r="T320" i="17"/>
  <c r="T321" i="17"/>
  <c r="T322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38" i="15"/>
  <c r="T239" i="15"/>
  <c r="T240" i="15"/>
  <c r="T241" i="15"/>
  <c r="T242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36" i="18"/>
  <c r="T137" i="18"/>
  <c r="T323" i="17"/>
  <c r="T324" i="17"/>
  <c r="T325" i="17"/>
  <c r="T330" i="16"/>
  <c r="T331" i="16"/>
  <c r="T248" i="15"/>
  <c r="T249" i="15"/>
  <c r="T250" i="15"/>
  <c r="T251" i="15"/>
  <c r="T252" i="15"/>
  <c r="T253" i="15"/>
  <c r="T496" i="14"/>
  <c r="T497" i="14"/>
  <c r="T498" i="14"/>
  <c r="T499" i="14"/>
  <c r="T500" i="14"/>
  <c r="T99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329" i="16"/>
  <c r="T183" i="15"/>
  <c r="T243" i="15"/>
  <c r="T244" i="15"/>
  <c r="T245" i="15"/>
  <c r="T246" i="15"/>
  <c r="T247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98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97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0" i="19" l="1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A455" i="14" s="1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00" i="17" l="1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34" i="18"/>
  <c r="A279" i="17"/>
  <c r="A330" i="17"/>
  <c r="A438" i="14"/>
  <c r="A505" i="14"/>
  <c r="A432" i="14"/>
  <c r="A188" i="15"/>
  <c r="A322" i="17"/>
  <c r="A278" i="17"/>
  <c r="A301" i="16"/>
  <c r="A276" i="17"/>
  <c r="A326" i="17"/>
  <c r="A305" i="16"/>
  <c r="A127" i="18"/>
  <c r="A328" i="17"/>
  <c r="A334" i="16"/>
  <c r="A254" i="15"/>
  <c r="A132" i="18"/>
  <c r="A129" i="18"/>
  <c r="A335" i="16"/>
  <c r="A88" i="11"/>
  <c r="A325" i="16"/>
  <c r="A290" i="17"/>
  <c r="A441" i="14"/>
  <c r="A258" i="15"/>
  <c r="A429" i="14"/>
  <c r="A323" i="16"/>
  <c r="A336" i="16"/>
  <c r="A90" i="11"/>
  <c r="A303" i="16"/>
  <c r="A85" i="11"/>
  <c r="A321" i="16"/>
  <c r="A281" i="17"/>
  <c r="A277" i="17"/>
  <c r="A446" i="14"/>
  <c r="A295" i="16"/>
  <c r="A260" i="15"/>
  <c r="A485" i="14"/>
  <c r="A284" i="17"/>
  <c r="A444" i="14"/>
  <c r="A92" i="11"/>
  <c r="A128" i="18"/>
  <c r="A503" i="14"/>
  <c r="A130" i="18"/>
  <c r="A425" i="14"/>
  <c r="A125" i="18"/>
  <c r="A95" i="11"/>
  <c r="A507" i="14"/>
  <c r="A428" i="14"/>
  <c r="A332" i="16"/>
  <c r="A263" i="17"/>
  <c r="A319" i="16"/>
  <c r="A501" i="14"/>
  <c r="A286" i="17"/>
  <c r="A300" i="16"/>
  <c r="A431" i="14"/>
  <c r="A427" i="14"/>
  <c r="A289" i="17"/>
  <c r="A327" i="17"/>
  <c r="A442" i="14"/>
  <c r="A329" i="17"/>
  <c r="A437" i="14"/>
  <c r="A135" i="18"/>
  <c r="A280" i="17"/>
  <c r="A288" i="17"/>
  <c r="A440" i="14"/>
  <c r="A255" i="15"/>
  <c r="A87" i="11"/>
  <c r="A298" i="16"/>
  <c r="A302" i="16"/>
  <c r="A91" i="11"/>
  <c r="A259" i="15"/>
  <c r="A484" i="14"/>
  <c r="A447" i="14"/>
  <c r="A296" i="16"/>
  <c r="A333" i="16"/>
  <c r="A86" i="11"/>
  <c r="A257" i="15"/>
  <c r="A133" i="18"/>
  <c r="A324" i="16"/>
  <c r="A337" i="16"/>
  <c r="A15" i="14"/>
  <c r="A424" i="14"/>
  <c r="A434" i="14"/>
  <c r="A504" i="14"/>
  <c r="A131" i="18"/>
  <c r="A304" i="16"/>
  <c r="A436" i="14"/>
  <c r="A506" i="14"/>
  <c r="A433" i="14"/>
  <c r="A285" i="17"/>
  <c r="A283" i="17"/>
  <c r="A320" i="16"/>
  <c r="A261" i="15"/>
  <c r="A486" i="14"/>
  <c r="A338" i="16"/>
  <c r="A322" i="16"/>
  <c r="A282" i="17"/>
  <c r="A256" i="15"/>
  <c r="A94" i="11"/>
  <c r="A443" i="14"/>
  <c r="A426" i="14"/>
  <c r="A126" i="18"/>
  <c r="A297" i="16"/>
  <c r="A445" i="14"/>
  <c r="A93" i="11"/>
  <c r="A89" i="11"/>
  <c r="A299" i="16"/>
  <c r="A430" i="14"/>
  <c r="A100" i="11"/>
  <c r="A287" i="17"/>
  <c r="A483" i="14"/>
  <c r="A96" i="11"/>
  <c r="A502" i="14"/>
  <c r="A138" i="18"/>
  <c r="A265" i="17"/>
  <c r="A214" i="15"/>
  <c r="A187" i="15"/>
  <c r="A492" i="14"/>
  <c r="A392" i="14"/>
  <c r="A378" i="14"/>
  <c r="A198" i="15"/>
  <c r="A491" i="14"/>
  <c r="A191" i="15"/>
  <c r="A414" i="14"/>
  <c r="A417" i="14"/>
  <c r="A115" i="18"/>
  <c r="A384" i="14"/>
  <c r="A247" i="17"/>
  <c r="A287" i="16"/>
  <c r="A493" i="14"/>
  <c r="A314" i="17"/>
  <c r="A205" i="15"/>
  <c r="A400" i="14"/>
  <c r="A192" i="15"/>
  <c r="A415" i="14"/>
  <c r="A234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488" i="14"/>
  <c r="A383" i="14"/>
  <c r="A387" i="14"/>
  <c r="A184" i="15"/>
  <c r="A209" i="15"/>
  <c r="A118" i="18"/>
  <c r="A268" i="16"/>
  <c r="A195" i="15"/>
  <c r="A204" i="15"/>
  <c r="A327" i="16"/>
  <c r="A241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00" i="14"/>
  <c r="A110" i="18"/>
  <c r="A386" i="14"/>
  <c r="A213" i="15"/>
  <c r="A270" i="17"/>
  <c r="A318" i="17"/>
  <c r="A410" i="14"/>
  <c r="A266" i="17"/>
  <c r="A394" i="14"/>
  <c r="A237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40" i="15"/>
  <c r="A246" i="17"/>
  <c r="A395" i="14"/>
  <c r="A183" i="15"/>
  <c r="A416" i="14"/>
  <c r="A238" i="15"/>
  <c r="A321" i="17"/>
  <c r="A260" i="17"/>
  <c r="A316" i="17"/>
  <c r="A255" i="17"/>
  <c r="A275" i="17"/>
  <c r="A495" i="14"/>
  <c r="A271" i="16"/>
  <c r="A499" i="14"/>
  <c r="A319" i="17"/>
  <c r="A244" i="17"/>
  <c r="A200" i="15"/>
  <c r="A294" i="16"/>
  <c r="A273" i="17"/>
  <c r="A401" i="14"/>
  <c r="A423" i="14"/>
  <c r="A235" i="15"/>
  <c r="A242" i="17"/>
  <c r="A404" i="14"/>
  <c r="A260" i="16"/>
  <c r="A381" i="14"/>
  <c r="A320" i="17"/>
  <c r="A245" i="17"/>
  <c r="A201" i="15"/>
  <c r="A288" i="16"/>
  <c r="A190" i="15"/>
  <c r="A284" i="16"/>
  <c r="A185" i="15"/>
  <c r="A290" i="16"/>
  <c r="A189" i="15"/>
  <c r="A191" i="14"/>
  <c r="A393" i="14"/>
  <c r="A114" i="18"/>
  <c r="A239" i="15"/>
  <c r="A375" i="14"/>
  <c r="A497" i="14"/>
  <c r="A418" i="14"/>
  <c r="A241" i="17"/>
  <c r="A242" i="15"/>
  <c r="A285" i="16"/>
  <c r="A262" i="17"/>
  <c r="A489" i="14"/>
  <c r="A208" i="15"/>
  <c r="A494" i="14"/>
  <c r="A203" i="15"/>
  <c r="A317" i="17"/>
  <c r="A207" i="15"/>
  <c r="A269" i="16"/>
  <c r="A396" i="14"/>
  <c r="A236" i="15"/>
  <c r="A412" i="14"/>
  <c r="A286" i="16"/>
  <c r="A487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490" i="14"/>
  <c r="A266" i="16"/>
  <c r="A279" i="16"/>
  <c r="A498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45" i="15"/>
  <c r="A189" i="14"/>
  <c r="A173" i="15"/>
  <c r="A213" i="17"/>
  <c r="A353" i="14"/>
  <c r="A244" i="16"/>
  <c r="A227" i="17"/>
  <c r="A244" i="15"/>
  <c r="A188" i="14"/>
  <c r="A172" i="15"/>
  <c r="A252" i="16"/>
  <c r="A352" i="14"/>
  <c r="A371" i="14"/>
  <c r="A367" i="14"/>
  <c r="A75" i="11"/>
  <c r="A243" i="15"/>
  <c r="A103" i="15"/>
  <c r="A171" i="15"/>
  <c r="A223" i="17"/>
  <c r="A351" i="14"/>
  <c r="A78" i="11"/>
  <c r="A366" i="14"/>
  <c r="A74" i="11"/>
  <c r="A129" i="17"/>
  <c r="A234" i="17"/>
  <c r="A237" i="16"/>
  <c r="A100" i="18"/>
  <c r="A246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47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29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98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97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<sst xmlns="http://schemas.openxmlformats.org/spreadsheetml/2006/main" count="16982" uniqueCount="682">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</sst>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CCFF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0.10034745905811421"/>
                  <c:y val="6.5489035518795933E-3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4.8100875989884391E-2"/>
                  <c:y val="-3.463039712034105E-2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-2.0957807920730317E-2"/>
                  <c:y val="-7.5757216233096718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4635379817355523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68931304246213E-2"/>
                  <c:y val="-2.052778012198149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7.6129705517480814E-2"/>
                  <c:y val="-8.372384100672153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-1.9528135257126523E-2"/>
                  <c:y val="-1.5880376001579804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8.8367804207412318E-2"/>
                  <c:y val="-1.885424212968255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稲荷崎!$X$2:$X$5</c15:f>
                <c15:dlblRangeCache>
                  <c:ptCount val="4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3.5670445886625823E-2"/>
                  <c:y val="-2.1079338221274984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3.698105830666823E-2"/>
                  <c:y val="-3.5655540932324564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3.2921723133667369E-2"/>
                  <c:y val="-9.9395791397937257E-3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4.6991703068602455E-3"/>
                  <c:y val="-8.3723841006720558E-3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0006709616762063"/>
                  <c:y val="-2.9819648077806845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22027590412961"/>
                  <c:y val="-1.146381004397222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8C6B8D-AA61-4F31-9845-EAEBA392F3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5.1605363948808526E-2"/>
                  <c:y val="-1.1144658586283015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9C838F-8B69-479C-9A0E-C64072760A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DCD179-7CAC-4BC5-AB06-3E0842FCCA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6CAAB2-6074-4FDE-BC73-56F2EEB906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815644554406906E-2"/>
                  <c:y val="-1.002620733679503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5597901426648045E-2"/>
                  <c:y val="-2.596359328822705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38473628498E-2"/>
                  <c:y val="-1.9509358256495701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87639209072E-2"/>
                  <c:y val="-1.1949692215910605E-2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666138099323177E-2"/>
                  <c:y val="2.3073189986359044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6.9885777614454539E-2"/>
                  <c:y val="-2.2784938890561452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9.4470976789057096E-2"/>
                  <c:y val="-2.5136958668103809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8675852326607444E-2"/>
                  <c:y val="-1.195708505450151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5.0437788729641025E-2"/>
                  <c:y val="-1.8056410988387618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3.7592031863829457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2182011501334864E-2"/>
                  <c:y val="-1.0132737875760779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FF33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202.717540162033" createdVersion="8" refreshedVersion="8" minRefreshableVersion="3" recordCount="128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7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4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7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8">
        <item sd="0" x="54"/>
        <item sd="0" x="1"/>
        <item sd="0" x="85"/>
        <item sd="0" x="9"/>
        <item sd="0" m="1" x="9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5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m="1" x="94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x="77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8"/>
    <tableColumn id="3" xr3:uid="{72E86566-01A2-40C8-AD3B-8518F6C7AAF0}" uniqueName="3" name="名前" queryTableFieldId="3" dataDxfId="7"/>
    <tableColumn id="4" xr3:uid="{5804ACFD-3447-45C3-BDBD-96363DCCEF57}" uniqueName="4" name="じゃんけん" queryTableFieldId="4" dataDxfId="6"/>
    <tableColumn id="5" xr3:uid="{9D5A15B5-BE64-49FA-A24D-915171805348}" uniqueName="5" name="ポジション" queryTableFieldId="5" dataDxfId="5"/>
    <tableColumn id="6" xr3:uid="{C5CC4EC3-0F83-4934-B835-AC7CDC1F0491}" uniqueName="6" name="高校" queryTableFieldId="6" dataDxfId="4"/>
    <tableColumn id="7" xr3:uid="{30A8F959-A471-4AD5-AAC5-DABA2CC53FA2}" uniqueName="7" name="レアリティ" queryTableFieldId="7" dataDxfId="3"/>
    <tableColumn id="8" xr3:uid="{E7B806ED-171A-4514-8637-A7505F3F86ED}" uniqueName="8" name="LV" queryTableFieldId="8"/>
    <tableColumn id="9" xr3:uid="{8040DB4E-5878-4BBB-B595-11A8438C0F37}" uniqueName="9" name="装備" queryTableFieldId="9" dataDxfId="2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1"/>
    <tableColumn id="25" xr3:uid="{8755A1AC-A052-465B-8124-A0837264473C}" uniqueName="25" name="よみがな" queryTableFieldId="25" dataDxfId="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66"/>
    <tableColumn id="3" xr3:uid="{911D471C-75EC-4C69-AC7E-0D55694F4A0C}" uniqueName="3" name="名前" queryTableFieldId="3" dataDxfId="65"/>
    <tableColumn id="4" xr3:uid="{739EA6C5-E522-4D4A-AA20-B37A4D060F3F}" uniqueName="4" name="じゃんけん" queryTableFieldId="4" dataDxfId="64"/>
    <tableColumn id="5" xr3:uid="{4563D330-FB16-4F5F-B9B1-087B641B76A3}" uniqueName="5" name="ポジション" queryTableFieldId="5" dataDxfId="63"/>
    <tableColumn id="6" xr3:uid="{8BE07B6E-DF61-4DAF-B0DC-A9546B5565AD}" uniqueName="6" name="高校" queryTableFieldId="6" dataDxfId="62"/>
    <tableColumn id="7" xr3:uid="{AF0BEBE9-A0CE-4E88-B91A-0917E4789B00}" uniqueName="7" name="レアリティ" queryTableFieldId="7" dataDxfId="61"/>
    <tableColumn id="8" xr3:uid="{B4E2D2B3-CF3E-447C-B35D-BC3322EE8173}" uniqueName="8" name="LV" queryTableFieldId="8"/>
    <tableColumn id="9" xr3:uid="{CB01E723-170E-43E1-A214-B1208FE74B1C}" uniqueName="9" name="装備" queryTableFieldId="9" dataDxfId="60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9"/>
    <tableColumn id="25" xr3:uid="{BFA3ED19-9D66-4EDE-A415-75C3FB37091C}" uniqueName="25" name="よみがな" queryTableFieldId="25" dataDxfId="5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57"/>
    <tableColumn id="3" xr3:uid="{603388E7-03B9-4F68-A9E7-54628D387796}" uniqueName="3" name="名前" queryTableFieldId="3" dataDxfId="56"/>
    <tableColumn id="4" xr3:uid="{5224F0DC-A670-4021-B01D-4EB6EE60070C}" uniqueName="4" name="じゃんけん" queryTableFieldId="4" dataDxfId="55"/>
    <tableColumn id="5" xr3:uid="{BD87FFDE-42A6-403F-AAAE-86E95463C710}" uniqueName="5" name="ポジション" queryTableFieldId="5" dataDxfId="54"/>
    <tableColumn id="6" xr3:uid="{B1CC6E3C-D4EA-4097-84E3-C860B486E4EC}" uniqueName="6" name="高校" queryTableFieldId="6" dataDxfId="53"/>
    <tableColumn id="7" xr3:uid="{9103E13F-993F-4BCB-B946-06A76B81C5DD}" uniqueName="7" name="レアリティ" queryTableFieldId="7" dataDxfId="52"/>
    <tableColumn id="8" xr3:uid="{ED53280A-6902-44F0-B267-F7B7A088B5D7}" uniqueName="8" name="LV" queryTableFieldId="8"/>
    <tableColumn id="9" xr3:uid="{E1C514CC-5C9F-4E80-9ACC-FF6513FAD497}" uniqueName="9" name="装備" queryTableFieldId="9" dataDxfId="51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50"/>
    <tableColumn id="25" xr3:uid="{DB7C829F-7C50-49D6-9A4E-A9CD4C46FE51}" uniqueName="25" name="よみがな" queryTableFieldId="25" dataDxfId="4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48"/>
    <tableColumn id="3" xr3:uid="{F9D6F839-8DA6-48CE-B821-4FFCC955B230}" uniqueName="3" name="名前" queryTableFieldId="3" dataDxfId="47"/>
    <tableColumn id="4" xr3:uid="{082125AE-6DD6-41F5-96EC-B27AC93E3073}" uniqueName="4" name="じゃんけん" queryTableFieldId="4" dataDxfId="46"/>
    <tableColumn id="5" xr3:uid="{1D168F03-FC8B-4FF8-BEC4-7AEF4E609553}" uniqueName="5" name="ポジション" queryTableFieldId="5" dataDxfId="45"/>
    <tableColumn id="6" xr3:uid="{85F66D02-257D-48D9-B71E-92D22427182E}" uniqueName="6" name="高校" queryTableFieldId="6" dataDxfId="44"/>
    <tableColumn id="7" xr3:uid="{C8749070-DEFB-4616-95F4-6B011D50A93A}" uniqueName="7" name="レアリティ" queryTableFieldId="7" dataDxfId="43"/>
    <tableColumn id="8" xr3:uid="{4723D8BE-51CA-4B7A-AB5F-CAB7038E30C8}" uniqueName="8" name="LV" queryTableFieldId="8"/>
    <tableColumn id="9" xr3:uid="{3C2BCF94-9D02-4E77-A17D-0E068A4051CD}" uniqueName="9" name="装備" queryTableFieldId="9" dataDxfId="42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41"/>
    <tableColumn id="25" xr3:uid="{8F6C0A4F-5E05-4D1E-BD59-E5306A63109A}" uniqueName="25" name="よみがな" queryTableFieldId="25" dataDxfId="4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9"/>
    <tableColumn id="3" xr3:uid="{516EBFC7-7406-4A00-862C-54FFE2A588C2}" uniqueName="3" name="名前" queryTableFieldId="3" dataDxfId="38"/>
    <tableColumn id="4" xr3:uid="{9BE7C29C-B3C1-4C4D-B3FE-8762584D4070}" uniqueName="4" name="じゃんけん" queryTableFieldId="4" dataDxfId="37"/>
    <tableColumn id="5" xr3:uid="{C6CA647F-4911-4E4D-A2BF-FFE98BE5F193}" uniqueName="5" name="ポジション" queryTableFieldId="5" dataDxfId="36"/>
    <tableColumn id="6" xr3:uid="{4D39B65E-928B-48FE-BDD3-54F2B8ADFC54}" uniqueName="6" name="高校" queryTableFieldId="6" dataDxfId="35"/>
    <tableColumn id="7" xr3:uid="{C26BE13A-F57B-411C-A668-DA948B90B2B9}" uniqueName="7" name="レアリティ" queryTableFieldId="7" dataDxfId="34"/>
    <tableColumn id="8" xr3:uid="{8C72B29D-1FC8-47BD-ACD7-E41012CC14D5}" uniqueName="8" name="LV" queryTableFieldId="8"/>
    <tableColumn id="9" xr3:uid="{ECB12065-DBAB-4331-951F-4CB7138F8E0D}" uniqueName="9" name="装備" queryTableFieldId="9" dataDxfId="33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32"/>
    <tableColumn id="25" xr3:uid="{254BF04B-C8D7-43A9-918C-AA228D9E9FB8}" uniqueName="25" name="よみがな" queryTableFieldId="25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00" totalsRowShown="0">
  <autoFilter ref="A1:T100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30"/>
    <tableColumn id="3" xr3:uid="{985C99D7-BC99-4132-962A-0A8D7F80C84F}" uniqueName="3" name="名前" queryTableFieldId="3" dataDxfId="29"/>
    <tableColumn id="4" xr3:uid="{97B6CCE7-D38F-466A-9597-1A24BDCD9918}" uniqueName="4" name="じゃんけん" queryTableFieldId="4" dataDxfId="28"/>
    <tableColumn id="5" xr3:uid="{8B78A5A6-924C-4875-99B9-D1AD1F65E0F4}" uniqueName="5" name="ポジション" queryTableFieldId="5" dataDxfId="27"/>
    <tableColumn id="6" xr3:uid="{E4374A00-F9B5-4300-BD99-8D8AABB542EC}" uniqueName="6" name="高校" queryTableFieldId="6" dataDxfId="26"/>
    <tableColumn id="7" xr3:uid="{DB07E3D0-3786-4CBF-A8B6-70671D7B316C}" uniqueName="7" name="レアリティ" queryTableFieldId="7" dataDxfId="25"/>
    <tableColumn id="8" xr3:uid="{68AECADD-DD3B-42AD-84B4-C75FE808E5B6}" uniqueName="8" name="LV" queryTableFieldId="8"/>
    <tableColumn id="9" xr3:uid="{AB25D3A8-04FC-440A-9654-154CE95ACF3D}" uniqueName="9" name="装備" queryTableFieldId="9" dataDxfId="24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23"/>
    <tableColumn id="25" xr3:uid="{C9A37F80-4B8C-4851-8C0C-F6245CB5715F}" uniqueName="25" name="よみがな" queryTableFieldId="25" dataDxfId="2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21"/>
    <tableColumn id="3" xr3:uid="{6CF01512-591F-4B7D-9F16-201B69CD15AB}" uniqueName="3" name="名前" queryTableFieldId="3" dataDxfId="20"/>
    <tableColumn id="4" xr3:uid="{E8A259C4-1EBE-4385-AC27-E03BF91134BD}" uniqueName="4" name="じゃんけん" queryTableFieldId="4" dataDxfId="19"/>
    <tableColumn id="5" xr3:uid="{87E950A5-BB20-4F1B-8DA7-D2C8909DE88F}" uniqueName="5" name="ポジション" queryTableFieldId="5" dataDxfId="18"/>
    <tableColumn id="6" xr3:uid="{A6B536C3-9F00-436E-998D-F5C87D4CD17A}" uniqueName="6" name="高校" queryTableFieldId="6" dataDxfId="17"/>
    <tableColumn id="7" xr3:uid="{88B8005A-CF2B-48EC-8099-A0E1B4280DFB}" uniqueName="7" name="レアリティ" queryTableFieldId="7" dataDxfId="16"/>
    <tableColumn id="8" xr3:uid="{938CCDDA-F26B-4D5C-AD4F-E130087D56E6}" uniqueName="8" name="LV" queryTableFieldId="8"/>
    <tableColumn id="9" xr3:uid="{57E8D2F5-DAF6-43FB-A432-65FF056412A0}" uniqueName="9" name="装備" queryTableFieldId="9" dataDxfId="15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14"/>
    <tableColumn id="25" xr3:uid="{DD06BBD8-C372-4A9E-8850-97CD2D45E81E}" uniqueName="25" name="よみがな" queryTableFieldId="25" dataDxf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2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1">
      <calculatedColumnFormula>IFERROR(Stat[[#This Row],[No.]],"")</calculatedColumnFormula>
    </tableColumn>
    <tableColumn id="2" xr3:uid="{DAF265DF-DF04-4488-ADA4-3AD75C78FC1F}" name="No.用" dataDxfId="10">
      <calculatedColumnFormula>IFERROR(Stat[[#This Row],[No用]],"")</calculatedColumnFormula>
    </tableColumn>
    <tableColumn id="3" xr3:uid="{EBE29882-D29B-4F42-92D3-18165057E6D4}" name="vlookup 用" dataDxfId="9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507" totalsRowShown="0">
  <autoFilter ref="A1:T50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61" totalsRowShown="0">
  <autoFilter ref="A1:T261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38" totalsRowShown="0">
  <autoFilter ref="A1:T33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30" totalsRowShown="0">
  <autoFilter ref="A1:T33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38" totalsRowShown="0">
  <autoFilter ref="A1:T13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 s="10">
        <v>98.142857142857139</v>
      </c>
      <c r="C102" s="10">
        <v>117.71428571428571</v>
      </c>
      <c r="D102" s="10">
        <v>116.57142857142857</v>
      </c>
      <c r="E102" s="10">
        <v>116.42857142857143</v>
      </c>
      <c r="F102" s="10">
        <v>122.28571428571429</v>
      </c>
      <c r="G102" s="10">
        <v>121.71428571428571</v>
      </c>
      <c r="H102" s="10">
        <v>114</v>
      </c>
      <c r="I102" s="10">
        <v>115.42857142857143</v>
      </c>
      <c r="J102" s="10">
        <v>121.28571428571429</v>
      </c>
    </row>
    <row r="103" spans="1:10" x14ac:dyDescent="0.3">
      <c r="A103" s="2" t="s">
        <v>160</v>
      </c>
      <c r="B103" s="10">
        <v>101</v>
      </c>
      <c r="C103" s="10">
        <v>120.5</v>
      </c>
      <c r="D103" s="10">
        <v>117.5</v>
      </c>
      <c r="E103" s="10">
        <v>127</v>
      </c>
      <c r="F103" s="10">
        <v>114</v>
      </c>
      <c r="G103" s="10">
        <v>122.5</v>
      </c>
      <c r="H103" s="10">
        <v>116.5</v>
      </c>
      <c r="I103" s="10">
        <v>118.5</v>
      </c>
      <c r="J103" s="10">
        <v>122</v>
      </c>
    </row>
    <row r="104" spans="1:10" x14ac:dyDescent="0.3">
      <c r="A104" s="2" t="s">
        <v>155</v>
      </c>
      <c r="B104" s="10">
        <v>99.166666666666671</v>
      </c>
      <c r="C104" s="10">
        <v>117.33333333333333</v>
      </c>
      <c r="D104" s="10">
        <v>116.08333333333333</v>
      </c>
      <c r="E104" s="10">
        <v>118</v>
      </c>
      <c r="F104" s="10">
        <v>117.41666666666667</v>
      </c>
      <c r="G104" s="10">
        <v>120.5</v>
      </c>
      <c r="H104" s="10">
        <v>116.08333333333333</v>
      </c>
      <c r="I104" s="10">
        <v>117.16666666666667</v>
      </c>
      <c r="J104" s="10">
        <v>117.75</v>
      </c>
    </row>
    <row r="105" spans="1:10" x14ac:dyDescent="0.3">
      <c r="A105" s="2" t="s">
        <v>157</v>
      </c>
      <c r="B105" s="10">
        <v>101</v>
      </c>
      <c r="C105" s="10">
        <v>119</v>
      </c>
      <c r="D105" s="10">
        <v>120.5</v>
      </c>
      <c r="E105" s="10">
        <v>116.5</v>
      </c>
      <c r="F105" s="10">
        <v>124.5</v>
      </c>
      <c r="G105" s="10">
        <v>121</v>
      </c>
      <c r="H105" s="10">
        <v>113.5</v>
      </c>
      <c r="I105" s="10">
        <v>123.5</v>
      </c>
      <c r="J105" s="10">
        <v>127.5</v>
      </c>
    </row>
    <row r="106" spans="1:10" x14ac:dyDescent="0.3">
      <c r="A106" s="2" t="s">
        <v>27</v>
      </c>
      <c r="B106" s="10">
        <v>99.222222222222229</v>
      </c>
      <c r="C106" s="10">
        <v>116.44444444444444</v>
      </c>
      <c r="D106" s="10">
        <v>115.66666666666667</v>
      </c>
      <c r="E106" s="10">
        <v>118.55555555555556</v>
      </c>
      <c r="F106" s="10">
        <v>116.88888888888889</v>
      </c>
      <c r="G106" s="10">
        <v>120.77777777777777</v>
      </c>
      <c r="H106" s="10">
        <v>115.33333333333333</v>
      </c>
      <c r="I106" s="10">
        <v>115.44444444444444</v>
      </c>
      <c r="J106" s="10">
        <v>118.66666666666667</v>
      </c>
    </row>
    <row r="107" spans="1:10" x14ac:dyDescent="0.3">
      <c r="A107" s="2" t="s">
        <v>154</v>
      </c>
      <c r="B107" s="10">
        <v>98.142857142857139</v>
      </c>
      <c r="C107" s="10">
        <v>117.28571428571429</v>
      </c>
      <c r="D107" s="10">
        <v>117.14285714285714</v>
      </c>
      <c r="E107" s="10">
        <v>116</v>
      </c>
      <c r="F107" s="10">
        <v>116.28571428571429</v>
      </c>
      <c r="G107" s="10">
        <v>119.14285714285714</v>
      </c>
      <c r="H107" s="10">
        <v>114.71428571428571</v>
      </c>
      <c r="I107" s="10">
        <v>115.85714285714286</v>
      </c>
      <c r="J107" s="10">
        <v>117.28571428571429</v>
      </c>
    </row>
    <row r="108" spans="1:10" x14ac:dyDescent="0.3">
      <c r="A108" s="2" t="s">
        <v>56</v>
      </c>
      <c r="B108" s="10">
        <v>98.142857142857139</v>
      </c>
      <c r="C108" s="10">
        <v>116.57142857142857</v>
      </c>
      <c r="D108" s="10">
        <v>116.14285714285714</v>
      </c>
      <c r="E108" s="10">
        <v>116.42857142857143</v>
      </c>
      <c r="F108" s="10">
        <v>116</v>
      </c>
      <c r="G108" s="10">
        <v>119.42857142857143</v>
      </c>
      <c r="H108" s="10">
        <v>114.42857142857143</v>
      </c>
      <c r="I108" s="10">
        <v>114.28571428571429</v>
      </c>
      <c r="J108" s="10">
        <v>117</v>
      </c>
    </row>
    <row r="109" spans="1:10" x14ac:dyDescent="0.3">
      <c r="A109" s="2" t="s">
        <v>161</v>
      </c>
      <c r="B109" s="10">
        <v>98.142857142857139</v>
      </c>
      <c r="C109" s="10">
        <v>118.14285714285714</v>
      </c>
      <c r="D109" s="10">
        <v>117.42857142857143</v>
      </c>
      <c r="E109" s="10">
        <v>115.57142857142857</v>
      </c>
      <c r="F109" s="10">
        <v>116.14285714285714</v>
      </c>
      <c r="G109" s="10">
        <v>119.57142857142857</v>
      </c>
      <c r="H109" s="10">
        <v>114.14285714285714</v>
      </c>
      <c r="I109" s="10">
        <v>116</v>
      </c>
      <c r="J109" s="10">
        <v>117.14285714285714</v>
      </c>
    </row>
    <row r="110" spans="1:10" x14ac:dyDescent="0.3">
      <c r="A110" s="2" t="s">
        <v>20</v>
      </c>
      <c r="B110" s="10">
        <v>98.5</v>
      </c>
      <c r="C110" s="10">
        <v>117.25</v>
      </c>
      <c r="D110" s="10">
        <v>116</v>
      </c>
      <c r="E110" s="10">
        <v>115.75</v>
      </c>
      <c r="F110" s="10">
        <v>115.75</v>
      </c>
      <c r="G110" s="10">
        <v>120</v>
      </c>
      <c r="H110" s="10">
        <v>116</v>
      </c>
      <c r="I110" s="10">
        <v>117.625</v>
      </c>
      <c r="J110" s="10">
        <v>120.5</v>
      </c>
    </row>
    <row r="111" spans="1:10" x14ac:dyDescent="0.3">
      <c r="A111" s="2" t="s">
        <v>64</v>
      </c>
      <c r="B111" s="10">
        <v>97.571428571428569</v>
      </c>
      <c r="C111" s="10">
        <v>116.42857142857143</v>
      </c>
      <c r="D111" s="10">
        <v>116.42857142857143</v>
      </c>
      <c r="E111" s="10">
        <v>116.42857142857143</v>
      </c>
      <c r="F111" s="10">
        <v>116.71428571428571</v>
      </c>
      <c r="G111" s="10">
        <v>120.14285714285714</v>
      </c>
      <c r="H111" s="10">
        <v>114.14285714285714</v>
      </c>
      <c r="I111" s="10">
        <v>115.14285714285714</v>
      </c>
      <c r="J111" s="10">
        <v>117.71428571428571</v>
      </c>
    </row>
    <row r="112" spans="1:10" x14ac:dyDescent="0.3">
      <c r="A112" s="2" t="s">
        <v>159</v>
      </c>
      <c r="B112" s="10">
        <v>100</v>
      </c>
      <c r="C112" s="10">
        <v>119</v>
      </c>
      <c r="D112" s="10">
        <v>118.5</v>
      </c>
      <c r="E112" s="10">
        <v>117.125</v>
      </c>
      <c r="F112" s="10">
        <v>117.75</v>
      </c>
      <c r="G112" s="10">
        <v>121.875</v>
      </c>
      <c r="H112" s="10">
        <v>117.25</v>
      </c>
      <c r="I112" s="10">
        <v>120</v>
      </c>
      <c r="J112" s="10">
        <v>121.25</v>
      </c>
    </row>
    <row r="113" spans="1:10" x14ac:dyDescent="0.3">
      <c r="A113" s="2" t="s">
        <v>158</v>
      </c>
      <c r="B113" s="10">
        <v>98.142857142857139</v>
      </c>
      <c r="C113" s="10">
        <v>118.14285714285714</v>
      </c>
      <c r="D113" s="10">
        <v>117.42857142857143</v>
      </c>
      <c r="E113" s="10">
        <v>116.85714285714286</v>
      </c>
      <c r="F113" s="10">
        <v>116.42857142857143</v>
      </c>
      <c r="G113" s="10">
        <v>119.14285714285714</v>
      </c>
      <c r="H113" s="10">
        <v>114.57142857142857</v>
      </c>
      <c r="I113" s="10">
        <v>116.42857142857143</v>
      </c>
      <c r="J113" s="10">
        <v>117.42857142857143</v>
      </c>
    </row>
    <row r="114" spans="1:10" x14ac:dyDescent="0.3">
      <c r="A114" s="2" t="s">
        <v>156</v>
      </c>
      <c r="B114" s="10">
        <v>99.285714285714292</v>
      </c>
      <c r="C114" s="10">
        <v>118.71428571428571</v>
      </c>
      <c r="D114" s="10">
        <v>118.85714285714286</v>
      </c>
      <c r="E114" s="10">
        <v>119.28571428571429</v>
      </c>
      <c r="F114" s="10">
        <v>117.85714285714286</v>
      </c>
      <c r="G114" s="10">
        <v>121</v>
      </c>
      <c r="H114" s="10">
        <v>116.14285714285714</v>
      </c>
      <c r="I114" s="10">
        <v>118.85714285714286</v>
      </c>
      <c r="J114" s="10">
        <v>120.57142857142857</v>
      </c>
    </row>
    <row r="115" spans="1:10" x14ac:dyDescent="0.3">
      <c r="A115" s="2" t="s">
        <v>201</v>
      </c>
      <c r="B115" s="10">
        <v>100</v>
      </c>
      <c r="C115" s="10">
        <v>118.75</v>
      </c>
      <c r="D115" s="10">
        <v>118.25</v>
      </c>
      <c r="E115" s="10">
        <v>118.25</v>
      </c>
      <c r="F115" s="10">
        <v>120.75</v>
      </c>
      <c r="G115" s="10">
        <v>122</v>
      </c>
      <c r="H115" s="10">
        <v>118.25</v>
      </c>
      <c r="I115" s="10">
        <v>121.5</v>
      </c>
      <c r="J115" s="10">
        <v>124.5</v>
      </c>
    </row>
    <row r="116" spans="1:10" x14ac:dyDescent="0.3">
      <c r="A116" s="2" t="s">
        <v>153</v>
      </c>
      <c r="B116" s="10">
        <v>98.808510638297875</v>
      </c>
      <c r="C116" s="10">
        <v>117.67021276595744</v>
      </c>
      <c r="D116" s="10">
        <v>117.01063829787235</v>
      </c>
      <c r="E116" s="10">
        <v>117.28723404255319</v>
      </c>
      <c r="F116" s="10">
        <v>117.45744680851064</v>
      </c>
      <c r="G116" s="10">
        <v>120.46808510638297</v>
      </c>
      <c r="H116" s="10">
        <v>115.37234042553192</v>
      </c>
      <c r="I116" s="10">
        <v>117.02127659574468</v>
      </c>
      <c r="J116" s="10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s="10" t="s">
        <v>217</v>
      </c>
      <c r="C2" s="10" t="s">
        <v>643</v>
      </c>
      <c r="D2" s="10" t="s">
        <v>24</v>
      </c>
      <c r="E2" s="10" t="s">
        <v>25</v>
      </c>
      <c r="F2" s="10" t="s">
        <v>156</v>
      </c>
      <c r="G2" s="10" t="s">
        <v>71</v>
      </c>
      <c r="H2">
        <v>99</v>
      </c>
      <c r="I2" s="10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s="10" t="s">
        <v>644</v>
      </c>
      <c r="Y2" s="10" t="s">
        <v>645</v>
      </c>
    </row>
    <row r="3" spans="1:25" x14ac:dyDescent="0.3">
      <c r="A3">
        <v>116</v>
      </c>
      <c r="B3" s="10" t="s">
        <v>220</v>
      </c>
      <c r="C3" s="10" t="s">
        <v>643</v>
      </c>
      <c r="D3" s="10" t="s">
        <v>28</v>
      </c>
      <c r="E3" s="10" t="s">
        <v>25</v>
      </c>
      <c r="F3" s="10" t="s">
        <v>156</v>
      </c>
      <c r="G3" s="10" t="s">
        <v>71</v>
      </c>
      <c r="H3">
        <v>99</v>
      </c>
      <c r="I3" s="10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s="10" t="s">
        <v>646</v>
      </c>
      <c r="Y3" s="10" t="s">
        <v>645</v>
      </c>
    </row>
    <row r="4" spans="1:25" x14ac:dyDescent="0.3">
      <c r="A4">
        <v>117</v>
      </c>
      <c r="B4" s="10" t="s">
        <v>217</v>
      </c>
      <c r="C4" s="10" t="s">
        <v>647</v>
      </c>
      <c r="D4" s="10" t="s">
        <v>24</v>
      </c>
      <c r="E4" s="10" t="s">
        <v>25</v>
      </c>
      <c r="F4" s="10" t="s">
        <v>156</v>
      </c>
      <c r="G4" s="10" t="s">
        <v>71</v>
      </c>
      <c r="H4">
        <v>99</v>
      </c>
      <c r="I4" s="10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s="10" t="s">
        <v>648</v>
      </c>
      <c r="Y4" s="10" t="s">
        <v>649</v>
      </c>
    </row>
    <row r="5" spans="1:25" x14ac:dyDescent="0.3">
      <c r="A5">
        <v>118</v>
      </c>
      <c r="B5" s="10" t="s">
        <v>408</v>
      </c>
      <c r="C5" s="10" t="s">
        <v>647</v>
      </c>
      <c r="D5" s="10" t="s">
        <v>28</v>
      </c>
      <c r="E5" s="10" t="s">
        <v>25</v>
      </c>
      <c r="F5" s="10" t="s">
        <v>156</v>
      </c>
      <c r="G5" s="10" t="s">
        <v>71</v>
      </c>
      <c r="H5">
        <v>99</v>
      </c>
      <c r="I5" s="10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s="10" t="s">
        <v>681</v>
      </c>
      <c r="Y5" s="10" t="s">
        <v>649</v>
      </c>
    </row>
    <row r="6" spans="1:25" x14ac:dyDescent="0.3">
      <c r="A6">
        <v>119</v>
      </c>
      <c r="B6" s="10" t="s">
        <v>217</v>
      </c>
      <c r="C6" s="10" t="s">
        <v>650</v>
      </c>
      <c r="D6" s="10" t="s">
        <v>24</v>
      </c>
      <c r="E6" s="10" t="s">
        <v>25</v>
      </c>
      <c r="F6" s="10" t="s">
        <v>156</v>
      </c>
      <c r="G6" s="10" t="s">
        <v>71</v>
      </c>
      <c r="H6">
        <v>99</v>
      </c>
      <c r="I6" s="10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s="10" t="s">
        <v>651</v>
      </c>
      <c r="Y6" s="10" t="s">
        <v>652</v>
      </c>
    </row>
    <row r="7" spans="1:25" x14ac:dyDescent="0.3">
      <c r="A7">
        <v>120</v>
      </c>
      <c r="B7" s="10" t="s">
        <v>217</v>
      </c>
      <c r="C7" s="10" t="s">
        <v>653</v>
      </c>
      <c r="D7" s="10" t="s">
        <v>24</v>
      </c>
      <c r="E7" s="10" t="s">
        <v>21</v>
      </c>
      <c r="F7" s="10" t="s">
        <v>156</v>
      </c>
      <c r="G7" s="10" t="s">
        <v>71</v>
      </c>
      <c r="H7">
        <v>99</v>
      </c>
      <c r="I7" s="10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s="10" t="s">
        <v>654</v>
      </c>
      <c r="Y7" s="10" t="s">
        <v>655</v>
      </c>
    </row>
    <row r="8" spans="1:25" x14ac:dyDescent="0.3">
      <c r="A8">
        <v>121</v>
      </c>
      <c r="B8" s="10" t="s">
        <v>217</v>
      </c>
      <c r="C8" s="10" t="s">
        <v>656</v>
      </c>
      <c r="D8" s="10" t="s">
        <v>24</v>
      </c>
      <c r="E8" s="10" t="s">
        <v>26</v>
      </c>
      <c r="F8" s="10" t="s">
        <v>156</v>
      </c>
      <c r="G8" s="10" t="s">
        <v>71</v>
      </c>
      <c r="H8">
        <v>99</v>
      </c>
      <c r="I8" s="10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s="10" t="s">
        <v>657</v>
      </c>
      <c r="Y8" s="10" t="s">
        <v>658</v>
      </c>
    </row>
    <row r="9" spans="1:25" x14ac:dyDescent="0.3">
      <c r="A9">
        <v>122</v>
      </c>
      <c r="B9" s="10" t="s">
        <v>217</v>
      </c>
      <c r="C9" s="10" t="s">
        <v>659</v>
      </c>
      <c r="D9" s="10" t="s">
        <v>24</v>
      </c>
      <c r="E9" s="10" t="s">
        <v>26</v>
      </c>
      <c r="F9" s="10" t="s">
        <v>156</v>
      </c>
      <c r="G9" s="10" t="s">
        <v>71</v>
      </c>
      <c r="H9">
        <v>99</v>
      </c>
      <c r="I9" s="10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s="10" t="s">
        <v>660</v>
      </c>
      <c r="Y9" s="10" t="s">
        <v>661</v>
      </c>
    </row>
    <row r="10" spans="1:25" x14ac:dyDescent="0.3">
      <c r="A10">
        <v>123</v>
      </c>
      <c r="B10" s="10" t="s">
        <v>217</v>
      </c>
      <c r="C10" s="10" t="s">
        <v>662</v>
      </c>
      <c r="D10" s="10" t="s">
        <v>23</v>
      </c>
      <c r="E10" s="10" t="s">
        <v>31</v>
      </c>
      <c r="F10" s="10" t="s">
        <v>156</v>
      </c>
      <c r="G10" s="10" t="s">
        <v>71</v>
      </c>
      <c r="H10">
        <v>99</v>
      </c>
      <c r="I10" s="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s="10" t="s">
        <v>663</v>
      </c>
      <c r="Y10" s="10" t="s">
        <v>664</v>
      </c>
    </row>
    <row r="11" spans="1:25" x14ac:dyDescent="0.3">
      <c r="A11">
        <v>124</v>
      </c>
      <c r="B11" s="10" t="s">
        <v>220</v>
      </c>
      <c r="C11" s="10" t="s">
        <v>662</v>
      </c>
      <c r="D11" s="10" t="s">
        <v>24</v>
      </c>
      <c r="E11" s="10" t="s">
        <v>31</v>
      </c>
      <c r="F11" s="10" t="s">
        <v>156</v>
      </c>
      <c r="G11" s="10" t="s">
        <v>71</v>
      </c>
      <c r="H11">
        <v>99</v>
      </c>
      <c r="I11" s="10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s="10" t="s">
        <v>665</v>
      </c>
      <c r="Y11" s="10" t="s">
        <v>664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122</v>
      </c>
      <c r="D116" t="s">
        <v>90</v>
      </c>
      <c r="E116" t="s">
        <v>78</v>
      </c>
      <c r="F116" t="s">
        <v>128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389</v>
      </c>
      <c r="Z116" s="3"/>
      <c r="AA116" s="3"/>
      <c r="AB116" s="3"/>
    </row>
    <row r="117" spans="1:28" ht="14.4" x14ac:dyDescent="0.3">
      <c r="A117">
        <v>116</v>
      </c>
      <c r="B117" t="s">
        <v>150</v>
      </c>
      <c r="C117" t="s">
        <v>122</v>
      </c>
      <c r="D117" t="s">
        <v>77</v>
      </c>
      <c r="E117" t="s">
        <v>78</v>
      </c>
      <c r="F117" t="s">
        <v>128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389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123</v>
      </c>
      <c r="D118" t="s">
        <v>90</v>
      </c>
      <c r="E118" t="s">
        <v>78</v>
      </c>
      <c r="F118" t="s">
        <v>128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390</v>
      </c>
      <c r="Z118" s="3"/>
      <c r="AA118" s="3"/>
      <c r="AB118" s="3"/>
    </row>
    <row r="119" spans="1:28" ht="14.4" x14ac:dyDescent="0.3">
      <c r="A119">
        <v>118</v>
      </c>
      <c r="B119" s="3" t="s">
        <v>402</v>
      </c>
      <c r="C119" t="s">
        <v>123</v>
      </c>
      <c r="D119" s="3" t="s">
        <v>77</v>
      </c>
      <c r="E119" t="s">
        <v>78</v>
      </c>
      <c r="F119" t="s">
        <v>128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390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124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391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125</v>
      </c>
      <c r="D121" t="s">
        <v>90</v>
      </c>
      <c r="E121" t="s">
        <v>80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392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126</v>
      </c>
      <c r="D122" t="s">
        <v>90</v>
      </c>
      <c r="E122" t="s">
        <v>82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393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127</v>
      </c>
      <c r="D123" t="s">
        <v>90</v>
      </c>
      <c r="E123" t="s">
        <v>82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394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129</v>
      </c>
      <c r="D124" t="s">
        <v>73</v>
      </c>
      <c r="E124" t="s">
        <v>74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395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129</v>
      </c>
      <c r="D125" t="s">
        <v>90</v>
      </c>
      <c r="E125" t="s">
        <v>74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299</v>
      </c>
      <c r="D126" t="s">
        <v>77</v>
      </c>
      <c r="E126" t="s">
        <v>78</v>
      </c>
      <c r="F126" t="s">
        <v>134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396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131</v>
      </c>
      <c r="D127" t="s">
        <v>77</v>
      </c>
      <c r="E127" t="s">
        <v>78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397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132</v>
      </c>
      <c r="D128" t="s">
        <v>77</v>
      </c>
      <c r="E128" t="s">
        <v>80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133</v>
      </c>
      <c r="D129" t="s">
        <v>77</v>
      </c>
      <c r="E129" t="s">
        <v>82</v>
      </c>
      <c r="F129" t="s">
        <v>134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399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00"/>
  <sheetViews>
    <sheetView topLeftCell="A33" workbookViewId="0">
      <selection activeCell="J89" sqref="J8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/>
      <c r="K89" s="3"/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/>
      <c r="K90" s="3"/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/>
      <c r="K91" s="3"/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 t="e">
        <f>VLOOKUP(Serve[[#This Row],[No用]],SetNo[[No.用]:[vlookup 用]],2,FALSE)</f>
        <v>#N/A</v>
      </c>
      <c r="G92" t="s">
        <v>71</v>
      </c>
      <c r="H92">
        <v>1</v>
      </c>
      <c r="I92" t="s">
        <v>216</v>
      </c>
      <c r="J92" s="3"/>
      <c r="K92" s="3"/>
      <c r="T92" t="str">
        <f>Serve[[#This Row],[服装]]&amp;Serve[[#This Row],[名前]]&amp;Serve[[#This Row],[レアリティ]]</f>
        <v>ICONIC</v>
      </c>
    </row>
    <row r="93" spans="1:20" x14ac:dyDescent="0.3">
      <c r="A93" t="e">
        <f>VLOOKUP(Serve[[#This Row],[No用]],SetNo[[No.用]:[vlookup 用]],2,FALSE)</f>
        <v>#N/A</v>
      </c>
      <c r="G93" t="s">
        <v>71</v>
      </c>
      <c r="H93">
        <v>1</v>
      </c>
      <c r="I93" t="s">
        <v>216</v>
      </c>
      <c r="J93" s="3"/>
      <c r="K93" s="3"/>
      <c r="T93" t="str">
        <f>Serve[[#This Row],[服装]]&amp;Serve[[#This Row],[名前]]&amp;Serve[[#This Row],[レアリティ]]</f>
        <v>ICONIC</v>
      </c>
    </row>
    <row r="94" spans="1:20" x14ac:dyDescent="0.3">
      <c r="A94" t="e">
        <f>VLOOKUP(Serve[[#This Row],[No用]],SetNo[[No.用]:[vlookup 用]],2,FALSE)</f>
        <v>#N/A</v>
      </c>
      <c r="G94" t="s">
        <v>71</v>
      </c>
      <c r="H94">
        <v>1</v>
      </c>
      <c r="I94" t="s">
        <v>216</v>
      </c>
      <c r="J94" s="3"/>
      <c r="K94" s="3"/>
      <c r="T94" t="str">
        <f>Serve[[#This Row],[服装]]&amp;Serve[[#This Row],[名前]]&amp;Serve[[#This Row],[レアリティ]]</f>
        <v>ICONIC</v>
      </c>
    </row>
    <row r="95" spans="1:20" x14ac:dyDescent="0.3">
      <c r="A95" t="e">
        <f>VLOOKUP(Serve[[#This Row],[No用]],SetNo[[No.用]:[vlookup 用]],2,FALSE)</f>
        <v>#N/A</v>
      </c>
      <c r="G95" t="s">
        <v>71</v>
      </c>
      <c r="H95">
        <v>1</v>
      </c>
      <c r="I95" t="s">
        <v>216</v>
      </c>
      <c r="J95" s="3"/>
      <c r="K95" s="3"/>
      <c r="T95" t="str">
        <f>Serve[[#This Row],[服装]]&amp;Serve[[#This Row],[名前]]&amp;Serve[[#This Row],[レアリティ]]</f>
        <v>ICONIC</v>
      </c>
    </row>
    <row r="96" spans="1:20" x14ac:dyDescent="0.3">
      <c r="A96" t="e">
        <f>VLOOKUP(Serve[[#This Row],[No用]],SetNo[[No.用]:[vlookup 用]],2,FALSE)</f>
        <v>#N/A</v>
      </c>
      <c r="G96" t="s">
        <v>71</v>
      </c>
      <c r="H96">
        <v>1</v>
      </c>
      <c r="I96" t="s">
        <v>216</v>
      </c>
      <c r="J96" s="3"/>
      <c r="K96" s="3"/>
      <c r="T96" t="str">
        <f>Serve[[#This Row],[服装]]&amp;Serve[[#This Row],[名前]]&amp;Serve[[#This Row],[レアリティ]]</f>
        <v>ICONIC</v>
      </c>
    </row>
    <row r="97" spans="1:20" x14ac:dyDescent="0.3">
      <c r="A97" t="e">
        <f>VLOOKUP(Serve[[#This Row],[No用]],SetNo[[No.用]:[vlookup 用]],2,FALSE)</f>
        <v>#N/A</v>
      </c>
      <c r="G97" t="s">
        <v>71</v>
      </c>
      <c r="H97">
        <v>1</v>
      </c>
      <c r="I97" t="s">
        <v>216</v>
      </c>
      <c r="T97" t="str">
        <f>Serve[[#This Row],[服装]]&amp;Serve[[#This Row],[名前]]&amp;Serve[[#This Row],[レアリティ]]</f>
        <v>ICONIC</v>
      </c>
    </row>
    <row r="98" spans="1:20" x14ac:dyDescent="0.3">
      <c r="A98" t="e">
        <f>VLOOKUP(Serve[[#This Row],[No用]],SetNo[[No.用]:[vlookup 用]],2,FALSE)</f>
        <v>#N/A</v>
      </c>
      <c r="G98" t="s">
        <v>71</v>
      </c>
      <c r="H98">
        <v>1</v>
      </c>
      <c r="I98" t="s">
        <v>216</v>
      </c>
      <c r="T98" t="str">
        <f>Serve[[#This Row],[服装]]&amp;Serve[[#This Row],[名前]]&amp;Serve[[#This Row],[レアリティ]]</f>
        <v>ICONIC</v>
      </c>
    </row>
    <row r="99" spans="1:20" x14ac:dyDescent="0.3">
      <c r="A99">
        <v>106</v>
      </c>
      <c r="B99" t="s">
        <v>408</v>
      </c>
      <c r="C99" t="s">
        <v>409</v>
      </c>
      <c r="D99" t="s">
        <v>24</v>
      </c>
      <c r="E99" t="s">
        <v>31</v>
      </c>
      <c r="F99" t="s">
        <v>159</v>
      </c>
      <c r="G99" t="s">
        <v>71</v>
      </c>
      <c r="H99">
        <v>1</v>
      </c>
      <c r="I99" t="s">
        <v>10</v>
      </c>
      <c r="J99" t="s">
        <v>410</v>
      </c>
      <c r="K99" t="s">
        <v>290</v>
      </c>
      <c r="L99">
        <v>36</v>
      </c>
      <c r="T99" t="str">
        <f>Serve[[#This Row],[服装]]&amp;Serve[[#This Row],[名前]]&amp;Serve[[#This Row],[レアリティ]]</f>
        <v>探偵白布賢二郎ICONIC</v>
      </c>
    </row>
    <row r="100" spans="1:20" x14ac:dyDescent="0.3">
      <c r="A100">
        <f>VLOOKUP(Serve[[#This Row],[No用]],SetNo[[No.用]:[vlookup 用]],2,FALSE)</f>
        <v>118</v>
      </c>
      <c r="B100" s="3" t="s">
        <v>402</v>
      </c>
      <c r="C100" t="s">
        <v>123</v>
      </c>
      <c r="D100" s="3" t="s">
        <v>77</v>
      </c>
      <c r="E100" t="s">
        <v>78</v>
      </c>
      <c r="F100" t="s">
        <v>128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28</v>
      </c>
      <c r="T100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507"/>
  <sheetViews>
    <sheetView topLeftCell="A426" workbookViewId="0">
      <selection activeCell="B465" sqref="B465:F469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">
        <v>263</v>
      </c>
    </row>
    <row r="3" spans="1:20" x14ac:dyDescent="0.3">
      <c r="A3">
        <f>VLOOKUP(Receive[[#This Row],[No用]],SetNo[[No.用]:[vlookup 用]],2,FALSE)</f>
        <v>2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">
        <v>264</v>
      </c>
    </row>
    <row r="4" spans="1:20" x14ac:dyDescent="0.3">
      <c r="A4">
        <f>VLOOKUP(Receive[[#This Row],[No用]],SetNo[[No.用]:[vlookup 用]],2,FALSE)</f>
        <v>3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">
        <v>265</v>
      </c>
    </row>
    <row r="5" spans="1:20" x14ac:dyDescent="0.3">
      <c r="A5">
        <f>VLOOKUP(Receive[[#This Row],[No用]],SetNo[[No.用]:[vlookup 用]],2,FALSE)</f>
        <v>4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">
        <v>266</v>
      </c>
    </row>
    <row r="6" spans="1:20" x14ac:dyDescent="0.3">
      <c r="A6">
        <f>VLOOKUP(Receive[[#This Row],[No用]],SetNo[[No.用]:[vlookup 用]],2,FALSE)</f>
        <v>5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">
        <v>267</v>
      </c>
    </row>
    <row r="7" spans="1:20" x14ac:dyDescent="0.3">
      <c r="A7">
        <f>VLOOKUP(Receive[[#This Row],[No用]],SetNo[[No.用]:[vlookup 用]],2,FALSE)</f>
        <v>6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">
        <v>268</v>
      </c>
    </row>
    <row r="8" spans="1:20" x14ac:dyDescent="0.3">
      <c r="A8">
        <f>VLOOKUP(Receive[[#This Row],[No用]],SetNo[[No.用]:[vlookup 用]],2,FALSE)</f>
        <v>7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">
        <v>269</v>
      </c>
    </row>
    <row r="9" spans="1:20" x14ac:dyDescent="0.3">
      <c r="A9">
        <f>VLOOKUP(Receive[[#This Row],[No用]],SetNo[[No.用]:[vlookup 用]],2,FALSE)</f>
        <v>8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">
        <v>270</v>
      </c>
    </row>
    <row r="10" spans="1:20" x14ac:dyDescent="0.3">
      <c r="A10">
        <f>VLOOKUP(Receive[[#This Row],[No用]],SetNo[[No.用]:[vlookup 用]],2,FALSE)</f>
        <v>9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">
        <v>271</v>
      </c>
    </row>
    <row r="11" spans="1:20" x14ac:dyDescent="0.3">
      <c r="A11">
        <f>VLOOKUP(Receive[[#This Row],[No用]],SetNo[[No.用]:[vlookup 用]],2,FALSE)</f>
        <v>10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">
        <v>272</v>
      </c>
    </row>
    <row r="12" spans="1:20" x14ac:dyDescent="0.3">
      <c r="A12">
        <f>VLOOKUP(Receive[[#This Row],[No用]],SetNo[[No.用]:[vlookup 用]],2,FALSE)</f>
        <v>11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">
        <v>273</v>
      </c>
    </row>
    <row r="13" spans="1:20" x14ac:dyDescent="0.3">
      <c r="A13">
        <f>VLOOKUP(Receive[[#This Row],[No用]],SetNo[[No.用]:[vlookup 用]],2,FALSE)</f>
        <v>12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">
        <v>274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 t="e">
        <f>VLOOKUP(Receive[[#This Row],[No用]],SetNo[[No.用]:[vlookup 用]],2,FALSE)</f>
        <v>#N/A</v>
      </c>
      <c r="G470" t="s">
        <v>71</v>
      </c>
      <c r="H470">
        <v>1</v>
      </c>
      <c r="I470" t="s">
        <v>241</v>
      </c>
      <c r="T470" t="str">
        <f>Receive[[#This Row],[服装]]&amp;Receive[[#This Row],[名前]]&amp;Receive[[#This Row],[レアリティ]]</f>
        <v>ICONIC</v>
      </c>
    </row>
    <row r="471" spans="1:20" x14ac:dyDescent="0.3">
      <c r="A471" t="e">
        <f>VLOOKUP(Receive[[#This Row],[No用]],SetNo[[No.用]:[vlookup 用]],2,FALSE)</f>
        <v>#N/A</v>
      </c>
      <c r="G471" t="s">
        <v>71</v>
      </c>
      <c r="H471">
        <v>1</v>
      </c>
      <c r="I471" t="s">
        <v>241</v>
      </c>
      <c r="T471" t="str">
        <f>Receive[[#This Row],[服装]]&amp;Receive[[#This Row],[名前]]&amp;Receive[[#This Row],[レアリティ]]</f>
        <v>ICONIC</v>
      </c>
    </row>
    <row r="472" spans="1:20" x14ac:dyDescent="0.3">
      <c r="A472" t="e">
        <f>VLOOKUP(Receive[[#This Row],[No用]],SetNo[[No.用]:[vlookup 用]],2,FALSE)</f>
        <v>#N/A</v>
      </c>
      <c r="G472" t="s">
        <v>71</v>
      </c>
      <c r="H472">
        <v>1</v>
      </c>
      <c r="I472" t="s">
        <v>241</v>
      </c>
      <c r="T472" t="str">
        <f>Receive[[#This Row],[服装]]&amp;Receive[[#This Row],[名前]]&amp;Receive[[#This Row],[レアリティ]]</f>
        <v>ICONIC</v>
      </c>
    </row>
    <row r="473" spans="1:20" x14ac:dyDescent="0.3">
      <c r="A473" t="e">
        <f>VLOOKUP(Receive[[#This Row],[No用]],SetNo[[No.用]:[vlookup 用]],2,FALSE)</f>
        <v>#N/A</v>
      </c>
      <c r="G473" t="s">
        <v>71</v>
      </c>
      <c r="H473">
        <v>1</v>
      </c>
      <c r="I473" t="s">
        <v>241</v>
      </c>
      <c r="T473" t="str">
        <f>Receive[[#This Row],[服装]]&amp;Receive[[#This Row],[名前]]&amp;Receive[[#This Row],[レアリティ]]</f>
        <v>ICONIC</v>
      </c>
    </row>
    <row r="474" spans="1:20" x14ac:dyDescent="0.3">
      <c r="A474" t="e">
        <f>VLOOKUP(Receive[[#This Row],[No用]],SetNo[[No.用]:[vlookup 用]],2,FALSE)</f>
        <v>#N/A</v>
      </c>
      <c r="G474" t="s">
        <v>71</v>
      </c>
      <c r="H474">
        <v>1</v>
      </c>
      <c r="I474" t="s">
        <v>241</v>
      </c>
      <c r="T474" t="str">
        <f>Receive[[#This Row],[服装]]&amp;Receive[[#This Row],[名前]]&amp;Receive[[#This Row],[レアリティ]]</f>
        <v>ICONIC</v>
      </c>
    </row>
    <row r="475" spans="1:20" x14ac:dyDescent="0.3">
      <c r="A475" t="e">
        <f>VLOOKUP(Receive[[#This Row],[No用]],SetNo[[No.用]:[vlookup 用]],2,FALSE)</f>
        <v>#N/A</v>
      </c>
      <c r="G475" t="s">
        <v>71</v>
      </c>
      <c r="H475">
        <v>1</v>
      </c>
      <c r="I475" t="s">
        <v>241</v>
      </c>
      <c r="T475" t="str">
        <f>Receive[[#This Row],[服装]]&amp;Receive[[#This Row],[名前]]&amp;Receive[[#This Row],[レアリティ]]</f>
        <v>ICONIC</v>
      </c>
    </row>
    <row r="476" spans="1:20" x14ac:dyDescent="0.3">
      <c r="A476" t="e">
        <f>VLOOKUP(Receive[[#This Row],[No用]],SetNo[[No.用]:[vlookup 用]],2,FALSE)</f>
        <v>#N/A</v>
      </c>
      <c r="G476" t="s">
        <v>71</v>
      </c>
      <c r="H476">
        <v>1</v>
      </c>
      <c r="I476" t="s">
        <v>241</v>
      </c>
      <c r="T476" t="str">
        <f>Receive[[#This Row],[服装]]&amp;Receive[[#This Row],[名前]]&amp;Receive[[#This Row],[レアリティ]]</f>
        <v>ICONIC</v>
      </c>
    </row>
    <row r="477" spans="1:20" x14ac:dyDescent="0.3">
      <c r="A477" t="e">
        <f>VLOOKUP(Receive[[#This Row],[No用]],SetNo[[No.用]:[vlookup 用]],2,FALSE)</f>
        <v>#N/A</v>
      </c>
      <c r="G477" t="s">
        <v>71</v>
      </c>
      <c r="H477">
        <v>1</v>
      </c>
      <c r="I477" t="s">
        <v>241</v>
      </c>
      <c r="T477" t="str">
        <f>Receive[[#This Row],[服装]]&amp;Receive[[#This Row],[名前]]&amp;Receive[[#This Row],[レアリティ]]</f>
        <v>ICONIC</v>
      </c>
    </row>
    <row r="478" spans="1:20" x14ac:dyDescent="0.3">
      <c r="A478" t="e">
        <f>VLOOKUP(Receive[[#This Row],[No用]],SetNo[[No.用]:[vlookup 用]],2,FALSE)</f>
        <v>#N/A</v>
      </c>
      <c r="G478" t="s">
        <v>71</v>
      </c>
      <c r="H478">
        <v>1</v>
      </c>
      <c r="I478" t="s">
        <v>241</v>
      </c>
      <c r="T478" t="str">
        <f>Receive[[#This Row],[服装]]&amp;Receive[[#This Row],[名前]]&amp;Receive[[#This Row],[レアリティ]]</f>
        <v>ICONIC</v>
      </c>
    </row>
    <row r="479" spans="1:20" x14ac:dyDescent="0.3">
      <c r="A479" t="e">
        <f>VLOOKUP(Receive[[#This Row],[No用]],SetNo[[No.用]:[vlookup 用]],2,FALSE)</f>
        <v>#N/A</v>
      </c>
      <c r="G479" t="s">
        <v>71</v>
      </c>
      <c r="H479">
        <v>1</v>
      </c>
      <c r="I479" t="s">
        <v>241</v>
      </c>
      <c r="T479" t="str">
        <f>Receive[[#This Row],[服装]]&amp;Receive[[#This Row],[名前]]&amp;Receive[[#This Row],[レアリティ]]</f>
        <v>ICONIC</v>
      </c>
    </row>
    <row r="480" spans="1:20" x14ac:dyDescent="0.3">
      <c r="A480" t="e">
        <f>VLOOKUP(Receive[[#This Row],[No用]],SetNo[[No.用]:[vlookup 用]],2,FALSE)</f>
        <v>#N/A</v>
      </c>
      <c r="G480" t="s">
        <v>71</v>
      </c>
      <c r="H480">
        <v>1</v>
      </c>
      <c r="I480" t="s">
        <v>241</v>
      </c>
      <c r="T480" t="str">
        <f>Receive[[#This Row],[服装]]&amp;Receive[[#This Row],[名前]]&amp;Receive[[#This Row],[レアリティ]]</f>
        <v>ICONIC</v>
      </c>
    </row>
    <row r="481" spans="1:20" x14ac:dyDescent="0.3">
      <c r="A481" t="e">
        <f>VLOOKUP(Receive[[#This Row],[No用]],SetNo[[No.用]:[vlookup 用]],2,FALSE)</f>
        <v>#N/A</v>
      </c>
      <c r="G481" t="s">
        <v>71</v>
      </c>
      <c r="H481">
        <v>1</v>
      </c>
      <c r="I481" t="s">
        <v>241</v>
      </c>
      <c r="T481" t="str">
        <f>Receive[[#This Row],[服装]]&amp;Receive[[#This Row],[名前]]&amp;Receive[[#This Row],[レアリティ]]</f>
        <v>ICONIC</v>
      </c>
    </row>
    <row r="482" spans="1:20" x14ac:dyDescent="0.3">
      <c r="A482" t="e">
        <f>VLOOKUP(Receive[[#This Row],[No用]],SetNo[[No.用]:[vlookup 用]],2,FALSE)</f>
        <v>#N/A</v>
      </c>
      <c r="G482" t="s">
        <v>71</v>
      </c>
      <c r="H482">
        <v>1</v>
      </c>
      <c r="I482" t="s">
        <v>241</v>
      </c>
      <c r="T482" t="str">
        <f>Receive[[#This Row],[服装]]&amp;Receive[[#This Row],[名前]]&amp;Receive[[#This Row],[レアリティ]]</f>
        <v>ICONIC</v>
      </c>
    </row>
    <row r="483" spans="1:20" x14ac:dyDescent="0.3">
      <c r="A483" t="e">
        <f>VLOOKUP(Receive[[#This Row],[No用]],SetNo[[No.用]:[vlookup 用]],2,FALSE)</f>
        <v>#N/A</v>
      </c>
      <c r="G483" t="s">
        <v>71</v>
      </c>
      <c r="H483">
        <v>1</v>
      </c>
      <c r="I483" t="s">
        <v>241</v>
      </c>
      <c r="T483" t="str">
        <f>Receive[[#This Row],[服装]]&amp;Receive[[#This Row],[名前]]&amp;Receive[[#This Row],[レアリティ]]</f>
        <v>ICONIC</v>
      </c>
    </row>
    <row r="484" spans="1:20" x14ac:dyDescent="0.3">
      <c r="A484" t="e">
        <f>VLOOKUP(Receive[[#This Row],[No用]],SetNo[[No.用]:[vlookup 用]],2,FALSE)</f>
        <v>#N/A</v>
      </c>
      <c r="G484" t="s">
        <v>71</v>
      </c>
      <c r="H484">
        <v>1</v>
      </c>
      <c r="I484" t="s">
        <v>241</v>
      </c>
      <c r="T484" t="str">
        <f>Receive[[#This Row],[服装]]&amp;Receive[[#This Row],[名前]]&amp;Receive[[#This Row],[レアリティ]]</f>
        <v>ICONIC</v>
      </c>
    </row>
    <row r="485" spans="1:20" x14ac:dyDescent="0.3">
      <c r="A485" t="e">
        <f>VLOOKUP(Receive[[#This Row],[No用]],SetNo[[No.用]:[vlookup 用]],2,FALSE)</f>
        <v>#N/A</v>
      </c>
      <c r="G485" t="s">
        <v>71</v>
      </c>
      <c r="H485">
        <v>1</v>
      </c>
      <c r="I485" t="s">
        <v>241</v>
      </c>
      <c r="T485" t="str">
        <f>Receive[[#This Row],[服装]]&amp;Receive[[#This Row],[名前]]&amp;Receive[[#This Row],[レアリティ]]</f>
        <v>ICONIC</v>
      </c>
    </row>
    <row r="486" spans="1:20" x14ac:dyDescent="0.3">
      <c r="A486">
        <f>VLOOKUP(Receive[[#This Row],[No用]],SetNo[[No.用]:[vlookup 用]],2,FALSE)</f>
        <v>81</v>
      </c>
      <c r="B486" t="s">
        <v>217</v>
      </c>
      <c r="C486" t="s">
        <v>83</v>
      </c>
      <c r="D486" t="s">
        <v>23</v>
      </c>
      <c r="E486" t="s">
        <v>25</v>
      </c>
      <c r="F486" t="s">
        <v>75</v>
      </c>
      <c r="G486" t="s">
        <v>71</v>
      </c>
      <c r="H486">
        <v>1</v>
      </c>
      <c r="I486" t="s">
        <v>241</v>
      </c>
      <c r="T486" t="str">
        <f>Receive[[#This Row],[服装]]&amp;Receive[[#This Row],[名前]]&amp;Receive[[#This Row],[レアリティ]]</f>
        <v>ユニフォーム稲垣功ICONIC</v>
      </c>
    </row>
    <row r="487" spans="1:20" x14ac:dyDescent="0.3">
      <c r="A487">
        <f>VLOOKUP(Receive[[#This Row],[No用]],SetNo[[No.用]:[vlookup 用]],2,FALSE)</f>
        <v>82</v>
      </c>
      <c r="B487" t="s">
        <v>217</v>
      </c>
      <c r="C487" t="s">
        <v>86</v>
      </c>
      <c r="D487" t="s">
        <v>23</v>
      </c>
      <c r="E487" t="s">
        <v>26</v>
      </c>
      <c r="F487" t="s">
        <v>75</v>
      </c>
      <c r="G487" t="s">
        <v>71</v>
      </c>
      <c r="H487">
        <v>1</v>
      </c>
      <c r="I487" t="s">
        <v>241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83</v>
      </c>
      <c r="B488" t="s">
        <v>217</v>
      </c>
      <c r="C488" t="s">
        <v>88</v>
      </c>
      <c r="D488" t="s">
        <v>23</v>
      </c>
      <c r="E488" t="s">
        <v>25</v>
      </c>
      <c r="F488" t="s">
        <v>75</v>
      </c>
      <c r="G488" t="s">
        <v>71</v>
      </c>
      <c r="H488">
        <v>1</v>
      </c>
      <c r="I488" t="s">
        <v>241</v>
      </c>
      <c r="T488" t="str">
        <f>Receive[[#This Row],[服装]]&amp;Receive[[#This Row],[名前]]&amp;Receive[[#This Row],[レアリティ]]</f>
        <v>ユニフォーム百沢雄大ICONIC</v>
      </c>
    </row>
    <row r="489" spans="1:20" x14ac:dyDescent="0.3">
      <c r="A489" t="e">
        <f>VLOOKUP(Receive[[#This Row],[No用]],SetNo[[No.用]:[vlookup 用]],2,FALSE)</f>
        <v>#N/A</v>
      </c>
      <c r="G489" t="s">
        <v>71</v>
      </c>
      <c r="H489">
        <v>1</v>
      </c>
      <c r="I489" t="s">
        <v>241</v>
      </c>
      <c r="T489" t="str">
        <f>Receive[[#This Row],[服装]]&amp;Receive[[#This Row],[名前]]&amp;Receive[[#This Row],[レアリティ]]</f>
        <v>ICONIC</v>
      </c>
    </row>
    <row r="490" spans="1:20" x14ac:dyDescent="0.3">
      <c r="A490" t="e">
        <f>VLOOKUP(Receive[[#This Row],[No用]],SetNo[[No.用]:[vlookup 用]],2,FALSE)</f>
        <v>#N/A</v>
      </c>
      <c r="G490" t="s">
        <v>71</v>
      </c>
      <c r="H490">
        <v>1</v>
      </c>
      <c r="I490" t="s">
        <v>241</v>
      </c>
      <c r="T490" t="str">
        <f>Receive[[#This Row],[服装]]&amp;Receive[[#This Row],[名前]]&amp;Receive[[#This Row],[レアリティ]]</f>
        <v>ICONIC</v>
      </c>
    </row>
    <row r="491" spans="1:20" x14ac:dyDescent="0.3">
      <c r="A491" t="e">
        <f>VLOOKUP(Receive[[#This Row],[No用]],SetNo[[No.用]:[vlookup 用]],2,FALSE)</f>
        <v>#N/A</v>
      </c>
      <c r="G491" t="s">
        <v>71</v>
      </c>
      <c r="H491">
        <v>1</v>
      </c>
      <c r="I491" t="s">
        <v>241</v>
      </c>
      <c r="T491" t="str">
        <f>Receive[[#This Row],[服装]]&amp;Receive[[#This Row],[名前]]&amp;Receive[[#This Row],[レアリティ]]</f>
        <v>ICONIC</v>
      </c>
    </row>
    <row r="492" spans="1:20" x14ac:dyDescent="0.3">
      <c r="A492" t="e">
        <f>VLOOKUP(Receive[[#This Row],[No用]],SetNo[[No.用]:[vlookup 用]],2,FALSE)</f>
        <v>#N/A</v>
      </c>
      <c r="G492" t="s">
        <v>71</v>
      </c>
      <c r="H492">
        <v>1</v>
      </c>
      <c r="I492" t="s">
        <v>241</v>
      </c>
      <c r="T492" t="str">
        <f>Receive[[#This Row],[服装]]&amp;Receive[[#This Row],[名前]]&amp;Receive[[#This Row],[レアリティ]]</f>
        <v>ICONIC</v>
      </c>
    </row>
    <row r="493" spans="1:20" x14ac:dyDescent="0.3">
      <c r="A493" t="e">
        <f>VLOOKUP(Receive[[#This Row],[No用]],SetNo[[No.用]:[vlookup 用]],2,FALSE)</f>
        <v>#N/A</v>
      </c>
      <c r="G493" t="s">
        <v>71</v>
      </c>
      <c r="H493">
        <v>1</v>
      </c>
      <c r="I493" t="s">
        <v>241</v>
      </c>
      <c r="T493" t="str">
        <f>Receive[[#This Row],[服装]]&amp;Receive[[#This Row],[名前]]&amp;Receive[[#This Row],[レアリティ]]</f>
        <v>ICONIC</v>
      </c>
    </row>
    <row r="494" spans="1:20" x14ac:dyDescent="0.3">
      <c r="A494" t="e">
        <f>VLOOKUP(Receive[[#This Row],[No用]],SetNo[[No.用]:[vlookup 用]],2,FALSE)</f>
        <v>#N/A</v>
      </c>
      <c r="G494" t="s">
        <v>71</v>
      </c>
      <c r="H494">
        <v>1</v>
      </c>
      <c r="I494" t="s">
        <v>241</v>
      </c>
      <c r="T494" t="str">
        <f>Receive[[#This Row],[服装]]&amp;Receive[[#This Row],[名前]]&amp;Receive[[#This Row],[レアリティ]]</f>
        <v>ICONIC</v>
      </c>
    </row>
    <row r="495" spans="1:20" x14ac:dyDescent="0.3">
      <c r="A495" t="e">
        <f>VLOOKUP(Receive[[#This Row],[No用]],SetNo[[No.用]:[vlookup 用]],2,FALSE)</f>
        <v>#N/A</v>
      </c>
      <c r="G495" t="s">
        <v>71</v>
      </c>
      <c r="H495">
        <v>1</v>
      </c>
      <c r="I495" t="s">
        <v>241</v>
      </c>
      <c r="T495" t="str">
        <f>Receive[[#This Row],[服装]]&amp;Receive[[#This Row],[名前]]&amp;Receive[[#This Row],[レアリティ]]</f>
        <v>ICONIC</v>
      </c>
    </row>
    <row r="496" spans="1:20" x14ac:dyDescent="0.3">
      <c r="A496">
        <v>106</v>
      </c>
      <c r="B496" t="s">
        <v>408</v>
      </c>
      <c r="C496" t="s">
        <v>409</v>
      </c>
      <c r="D496" t="s">
        <v>24</v>
      </c>
      <c r="E496" t="s">
        <v>31</v>
      </c>
      <c r="F496" t="s">
        <v>159</v>
      </c>
      <c r="G496" t="s">
        <v>71</v>
      </c>
      <c r="H496">
        <v>1</v>
      </c>
      <c r="I496" t="s">
        <v>16</v>
      </c>
      <c r="J496" t="s">
        <v>276</v>
      </c>
      <c r="K496" t="s">
        <v>277</v>
      </c>
      <c r="L496">
        <v>28</v>
      </c>
      <c r="T496" t="str">
        <f>Receive[[#This Row],[服装]]&amp;Receive[[#This Row],[名前]]&amp;Receive[[#This Row],[レアリティ]]</f>
        <v>探偵白布賢二郎ICONIC</v>
      </c>
    </row>
    <row r="497" spans="1:20" x14ac:dyDescent="0.3">
      <c r="A497">
        <f>VLOOKUP(Receive[[#This Row],[No用]],SetNo[[No.用]:[vlookup 用]],2,FALSE)</f>
        <v>106</v>
      </c>
      <c r="B497" t="s">
        <v>408</v>
      </c>
      <c r="C497" t="s">
        <v>409</v>
      </c>
      <c r="D497" t="s">
        <v>24</v>
      </c>
      <c r="E497" t="s">
        <v>31</v>
      </c>
      <c r="F497" t="s">
        <v>159</v>
      </c>
      <c r="G497" t="s">
        <v>71</v>
      </c>
      <c r="H497">
        <v>1</v>
      </c>
      <c r="I497" t="s">
        <v>16</v>
      </c>
      <c r="J497" t="s">
        <v>278</v>
      </c>
      <c r="K497" t="s">
        <v>277</v>
      </c>
      <c r="L497">
        <v>28</v>
      </c>
      <c r="T497" t="str">
        <f>Receive[[#This Row],[服装]]&amp;Receive[[#This Row],[名前]]&amp;Receive[[#This Row],[レアリティ]]</f>
        <v>探偵白布賢二郎ICONIC</v>
      </c>
    </row>
    <row r="498" spans="1:20" x14ac:dyDescent="0.3">
      <c r="A498">
        <f>VLOOKUP(Receive[[#This Row],[No用]],SetNo[[No.用]:[vlookup 用]],2,FALSE)</f>
        <v>106</v>
      </c>
      <c r="B498" t="s">
        <v>408</v>
      </c>
      <c r="C498" t="s">
        <v>409</v>
      </c>
      <c r="D498" t="s">
        <v>24</v>
      </c>
      <c r="E498" t="s">
        <v>31</v>
      </c>
      <c r="F498" t="s">
        <v>159</v>
      </c>
      <c r="G498" t="s">
        <v>71</v>
      </c>
      <c r="H498">
        <v>1</v>
      </c>
      <c r="I498" t="s">
        <v>16</v>
      </c>
      <c r="J498" t="s">
        <v>279</v>
      </c>
      <c r="K498" t="s">
        <v>277</v>
      </c>
      <c r="L498">
        <v>28</v>
      </c>
      <c r="T498" t="str">
        <f>Receive[[#This Row],[服装]]&amp;Receive[[#This Row],[名前]]&amp;Receive[[#This Row],[レアリティ]]</f>
        <v>探偵白布賢二郎ICONIC</v>
      </c>
    </row>
    <row r="499" spans="1:20" x14ac:dyDescent="0.3">
      <c r="A499">
        <f>VLOOKUP(Receive[[#This Row],[No用]],SetNo[[No.用]:[vlookup 用]],2,FALSE)</f>
        <v>106</v>
      </c>
      <c r="B499" t="s">
        <v>408</v>
      </c>
      <c r="C499" t="s">
        <v>409</v>
      </c>
      <c r="D499" t="s">
        <v>24</v>
      </c>
      <c r="E499" t="s">
        <v>31</v>
      </c>
      <c r="F499" t="s">
        <v>159</v>
      </c>
      <c r="G499" t="s">
        <v>71</v>
      </c>
      <c r="H499">
        <v>1</v>
      </c>
      <c r="I499" t="s">
        <v>16</v>
      </c>
      <c r="J499" t="s">
        <v>280</v>
      </c>
      <c r="K499" t="s">
        <v>277</v>
      </c>
      <c r="L499">
        <v>28</v>
      </c>
      <c r="T499" t="str">
        <f>Receive[[#This Row],[服装]]&amp;Receive[[#This Row],[名前]]&amp;Receive[[#This Row],[レアリティ]]</f>
        <v>探偵白布賢二郎ICONIC</v>
      </c>
    </row>
    <row r="500" spans="1:20" x14ac:dyDescent="0.3">
      <c r="A500">
        <f>VLOOKUP(Receive[[#This Row],[No用]],SetNo[[No.用]:[vlookup 用]],2,FALSE)</f>
        <v>106</v>
      </c>
      <c r="B500" t="s">
        <v>408</v>
      </c>
      <c r="C500" t="s">
        <v>409</v>
      </c>
      <c r="D500" t="s">
        <v>24</v>
      </c>
      <c r="E500" t="s">
        <v>31</v>
      </c>
      <c r="F500" t="s">
        <v>159</v>
      </c>
      <c r="G500" t="s">
        <v>71</v>
      </c>
      <c r="H500">
        <v>1</v>
      </c>
      <c r="I500" t="s">
        <v>16</v>
      </c>
      <c r="J500" t="s">
        <v>281</v>
      </c>
      <c r="K500" t="s">
        <v>277</v>
      </c>
      <c r="L500">
        <v>14</v>
      </c>
      <c r="T500" t="str">
        <f>Receive[[#This Row],[服装]]&amp;Receive[[#This Row],[名前]]&amp;Receive[[#This Row],[レアリティ]]</f>
        <v>探偵白布賢二郎ICONIC</v>
      </c>
    </row>
    <row r="501" spans="1:20" x14ac:dyDescent="0.3">
      <c r="A501">
        <f>VLOOKUP(Receive[[#This Row],[No用]],SetNo[[No.用]:[vlookup 用]],2,FALSE)</f>
        <v>118</v>
      </c>
      <c r="B501" s="3" t="s">
        <v>402</v>
      </c>
      <c r="C501" t="s">
        <v>123</v>
      </c>
      <c r="D501" s="3" t="s">
        <v>77</v>
      </c>
      <c r="E501" t="s">
        <v>78</v>
      </c>
      <c r="F501" t="s">
        <v>128</v>
      </c>
      <c r="G501" t="s">
        <v>71</v>
      </c>
      <c r="H501">
        <v>1</v>
      </c>
      <c r="I501" t="s">
        <v>16</v>
      </c>
      <c r="J501" s="3" t="s">
        <v>119</v>
      </c>
      <c r="K501" s="3" t="s">
        <v>184</v>
      </c>
      <c r="L501">
        <v>33</v>
      </c>
      <c r="T501" t="str">
        <f>Receive[[#This Row],[服装]]&amp;Receive[[#This Row],[名前]]&amp;Receive[[#This Row],[レアリティ]]</f>
        <v>探偵木葉秋紀ICONIC</v>
      </c>
    </row>
    <row r="502" spans="1:20" x14ac:dyDescent="0.3">
      <c r="A502">
        <f>VLOOKUP(Receive[[#This Row],[No用]],SetNo[[No.用]:[vlookup 用]],2,FALSE)</f>
        <v>118</v>
      </c>
      <c r="B502" s="3" t="s">
        <v>402</v>
      </c>
      <c r="C502" t="s">
        <v>123</v>
      </c>
      <c r="D502" s="3" t="s">
        <v>77</v>
      </c>
      <c r="E502" t="s">
        <v>78</v>
      </c>
      <c r="F502" t="s">
        <v>128</v>
      </c>
      <c r="G502" t="s">
        <v>71</v>
      </c>
      <c r="H502">
        <v>1</v>
      </c>
      <c r="I502" t="s">
        <v>16</v>
      </c>
      <c r="J502" s="3" t="s">
        <v>174</v>
      </c>
      <c r="K502" s="3" t="s">
        <v>173</v>
      </c>
      <c r="L502">
        <v>30</v>
      </c>
      <c r="T502" t="str">
        <f>Receive[[#This Row],[服装]]&amp;Receive[[#This Row],[名前]]&amp;Receive[[#This Row],[レアリティ]]</f>
        <v>探偵木葉秋紀ICONIC</v>
      </c>
    </row>
    <row r="503" spans="1:20" x14ac:dyDescent="0.3">
      <c r="A503">
        <f>VLOOKUP(Receive[[#This Row],[No用]],SetNo[[No.用]:[vlookup 用]],2,FALSE)</f>
        <v>118</v>
      </c>
      <c r="B503" s="3" t="s">
        <v>402</v>
      </c>
      <c r="C503" t="s">
        <v>123</v>
      </c>
      <c r="D503" s="3" t="s">
        <v>77</v>
      </c>
      <c r="E503" t="s">
        <v>78</v>
      </c>
      <c r="F503" t="s">
        <v>128</v>
      </c>
      <c r="G503" t="s">
        <v>71</v>
      </c>
      <c r="H503">
        <v>1</v>
      </c>
      <c r="I503" t="s">
        <v>16</v>
      </c>
      <c r="J503" s="3" t="s">
        <v>243</v>
      </c>
      <c r="K503" s="3" t="s">
        <v>173</v>
      </c>
      <c r="L503">
        <v>30</v>
      </c>
      <c r="T503" t="str">
        <f>Receive[[#This Row],[服装]]&amp;Receive[[#This Row],[名前]]&amp;Receive[[#This Row],[レアリティ]]</f>
        <v>探偵木葉秋紀ICONIC</v>
      </c>
    </row>
    <row r="504" spans="1:20" x14ac:dyDescent="0.3">
      <c r="A504">
        <f>VLOOKUP(Receive[[#This Row],[No用]],SetNo[[No.用]:[vlookup 用]],2,FALSE)</f>
        <v>118</v>
      </c>
      <c r="B504" s="3" t="s">
        <v>402</v>
      </c>
      <c r="C504" t="s">
        <v>123</v>
      </c>
      <c r="D504" s="3" t="s">
        <v>77</v>
      </c>
      <c r="E504" t="s">
        <v>78</v>
      </c>
      <c r="F504" t="s">
        <v>128</v>
      </c>
      <c r="G504" t="s">
        <v>71</v>
      </c>
      <c r="H504">
        <v>1</v>
      </c>
      <c r="I504" t="s">
        <v>16</v>
      </c>
      <c r="J504" s="3" t="s">
        <v>120</v>
      </c>
      <c r="K504" s="3" t="s">
        <v>184</v>
      </c>
      <c r="L504">
        <v>33</v>
      </c>
      <c r="T504" t="str">
        <f>Receive[[#This Row],[服装]]&amp;Receive[[#This Row],[名前]]&amp;Receive[[#This Row],[レアリティ]]</f>
        <v>探偵木葉秋紀ICONIC</v>
      </c>
    </row>
    <row r="505" spans="1:20" x14ac:dyDescent="0.3">
      <c r="A505">
        <f>VLOOKUP(Receive[[#This Row],[No用]],SetNo[[No.用]:[vlookup 用]],2,FALSE)</f>
        <v>118</v>
      </c>
      <c r="B505" s="3" t="s">
        <v>402</v>
      </c>
      <c r="C505" t="s">
        <v>123</v>
      </c>
      <c r="D505" s="3" t="s">
        <v>77</v>
      </c>
      <c r="E505" t="s">
        <v>78</v>
      </c>
      <c r="F505" t="s">
        <v>128</v>
      </c>
      <c r="G505" t="s">
        <v>71</v>
      </c>
      <c r="H505">
        <v>1</v>
      </c>
      <c r="I505" t="s">
        <v>16</v>
      </c>
      <c r="J505" s="3" t="s">
        <v>175</v>
      </c>
      <c r="K505" s="3" t="s">
        <v>173</v>
      </c>
      <c r="L505">
        <v>30</v>
      </c>
      <c r="T505" t="str">
        <f>Receive[[#This Row],[服装]]&amp;Receive[[#This Row],[名前]]&amp;Receive[[#This Row],[レアリティ]]</f>
        <v>探偵木葉秋紀ICONIC</v>
      </c>
    </row>
    <row r="506" spans="1:20" x14ac:dyDescent="0.3">
      <c r="A506">
        <f>VLOOKUP(Receive[[#This Row],[No用]],SetNo[[No.用]:[vlookup 用]],2,FALSE)</f>
        <v>118</v>
      </c>
      <c r="B506" s="3" t="s">
        <v>402</v>
      </c>
      <c r="C506" t="s">
        <v>123</v>
      </c>
      <c r="D506" s="3" t="s">
        <v>77</v>
      </c>
      <c r="E506" t="s">
        <v>78</v>
      </c>
      <c r="F506" t="s">
        <v>128</v>
      </c>
      <c r="G506" t="s">
        <v>71</v>
      </c>
      <c r="H506">
        <v>1</v>
      </c>
      <c r="I506" t="s">
        <v>16</v>
      </c>
      <c r="J506" s="3" t="s">
        <v>176</v>
      </c>
      <c r="K506" s="3" t="s">
        <v>173</v>
      </c>
      <c r="L506">
        <v>13</v>
      </c>
      <c r="T506" t="str">
        <f>Receive[[#This Row],[服装]]&amp;Receive[[#This Row],[名前]]&amp;Receive[[#This Row],[レアリティ]]</f>
        <v>探偵木葉秋紀ICONIC</v>
      </c>
    </row>
    <row r="507" spans="1:20" x14ac:dyDescent="0.3">
      <c r="A507">
        <f>VLOOKUP(Receive[[#This Row],[No用]],SetNo[[No.用]:[vlookup 用]],2,FALSE)</f>
        <v>118</v>
      </c>
      <c r="B507" s="3" t="s">
        <v>402</v>
      </c>
      <c r="C507" t="s">
        <v>123</v>
      </c>
      <c r="D507" s="3" t="s">
        <v>77</v>
      </c>
      <c r="E507" t="s">
        <v>78</v>
      </c>
      <c r="F507" t="s">
        <v>128</v>
      </c>
      <c r="G507" t="s">
        <v>71</v>
      </c>
      <c r="H507">
        <v>1</v>
      </c>
      <c r="I507" t="s">
        <v>16</v>
      </c>
      <c r="J507" s="3" t="s">
        <v>194</v>
      </c>
      <c r="K507" s="3" t="s">
        <v>237</v>
      </c>
      <c r="L507">
        <v>49</v>
      </c>
      <c r="N507">
        <v>59</v>
      </c>
      <c r="T507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61"/>
  <sheetViews>
    <sheetView topLeftCell="A181" workbookViewId="0">
      <selection activeCell="B222" sqref="B222:F22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 t="e">
        <f>VLOOKUP(Toss[[#This Row],[No用]],SetNo[[No.用]:[vlookup 用]],2,FALSE)</f>
        <v>#N/A</v>
      </c>
      <c r="G224" t="s">
        <v>71</v>
      </c>
      <c r="H224">
        <v>1</v>
      </c>
      <c r="I224" t="s">
        <v>244</v>
      </c>
      <c r="J224" s="3"/>
      <c r="K224" s="3"/>
      <c r="T224" t="str">
        <f>Toss[[#This Row],[服装]]&amp;Toss[[#This Row],[名前]]&amp;Toss[[#This Row],[レアリティ]]</f>
        <v>ICONIC</v>
      </c>
    </row>
    <row r="225" spans="1:20" x14ac:dyDescent="0.3">
      <c r="A225" t="e">
        <f>VLOOKUP(Toss[[#This Row],[No用]],SetNo[[No.用]:[vlookup 用]],2,FALSE)</f>
        <v>#N/A</v>
      </c>
      <c r="G225" t="s">
        <v>71</v>
      </c>
      <c r="H225">
        <v>1</v>
      </c>
      <c r="I225" t="s">
        <v>244</v>
      </c>
      <c r="J225" s="3"/>
      <c r="K225" s="3"/>
      <c r="T225" t="str">
        <f>Toss[[#This Row],[服装]]&amp;Toss[[#This Row],[名前]]&amp;Toss[[#This Row],[レアリティ]]</f>
        <v>ICONIC</v>
      </c>
    </row>
    <row r="226" spans="1:20" x14ac:dyDescent="0.3">
      <c r="A226" t="e">
        <f>VLOOKUP(Toss[[#This Row],[No用]],SetNo[[No.用]:[vlookup 用]],2,FALSE)</f>
        <v>#N/A</v>
      </c>
      <c r="G226" t="s">
        <v>71</v>
      </c>
      <c r="H226">
        <v>1</v>
      </c>
      <c r="I226" t="s">
        <v>244</v>
      </c>
      <c r="J226" s="3"/>
      <c r="K226" s="3"/>
      <c r="T226" t="str">
        <f>Toss[[#This Row],[服装]]&amp;Toss[[#This Row],[名前]]&amp;Toss[[#This Row],[レアリティ]]</f>
        <v>ICONIC</v>
      </c>
    </row>
    <row r="227" spans="1:20" x14ac:dyDescent="0.3">
      <c r="A227" t="e">
        <f>VLOOKUP(Toss[[#This Row],[No用]],SetNo[[No.用]:[vlookup 用]],2,FALSE)</f>
        <v>#N/A</v>
      </c>
      <c r="G227" t="s">
        <v>71</v>
      </c>
      <c r="H227">
        <v>1</v>
      </c>
      <c r="I227" t="s">
        <v>244</v>
      </c>
      <c r="J227" s="3"/>
      <c r="K227" s="3"/>
      <c r="T227" t="str">
        <f>Toss[[#This Row],[服装]]&amp;Toss[[#This Row],[名前]]&amp;Toss[[#This Row],[レアリティ]]</f>
        <v>ICONIC</v>
      </c>
    </row>
    <row r="228" spans="1:20" x14ac:dyDescent="0.3">
      <c r="A228" t="e">
        <f>VLOOKUP(Toss[[#This Row],[No用]],SetNo[[No.用]:[vlookup 用]],2,FALSE)</f>
        <v>#N/A</v>
      </c>
      <c r="G228" t="s">
        <v>71</v>
      </c>
      <c r="H228">
        <v>1</v>
      </c>
      <c r="I228" t="s">
        <v>244</v>
      </c>
      <c r="J228" s="3"/>
      <c r="K228" s="3"/>
      <c r="T228" t="str">
        <f>Toss[[#This Row],[服装]]&amp;Toss[[#This Row],[名前]]&amp;Toss[[#This Row],[レアリティ]]</f>
        <v>ICONIC</v>
      </c>
    </row>
    <row r="229" spans="1:20" x14ac:dyDescent="0.3">
      <c r="A229" t="e">
        <f>VLOOKUP(Toss[[#This Row],[No用]],SetNo[[No.用]:[vlookup 用]],2,FALSE)</f>
        <v>#N/A</v>
      </c>
      <c r="G229" t="s">
        <v>71</v>
      </c>
      <c r="H229">
        <v>1</v>
      </c>
      <c r="I229" t="s">
        <v>244</v>
      </c>
      <c r="J229" s="3"/>
      <c r="K229" s="3"/>
      <c r="T229" t="str">
        <f>Toss[[#This Row],[服装]]&amp;Toss[[#This Row],[名前]]&amp;Toss[[#This Row],[レアリティ]]</f>
        <v>ICONIC</v>
      </c>
    </row>
    <row r="230" spans="1:20" x14ac:dyDescent="0.3">
      <c r="A230" t="e">
        <f>VLOOKUP(Toss[[#This Row],[No用]],SetNo[[No.用]:[vlookup 用]],2,FALSE)</f>
        <v>#N/A</v>
      </c>
      <c r="G230" t="s">
        <v>71</v>
      </c>
      <c r="H230">
        <v>1</v>
      </c>
      <c r="I230" t="s">
        <v>244</v>
      </c>
      <c r="J230" s="3"/>
      <c r="K230" s="3"/>
      <c r="T230" t="str">
        <f>Toss[[#This Row],[服装]]&amp;Toss[[#This Row],[名前]]&amp;Toss[[#This Row],[レアリティ]]</f>
        <v>ICONIC</v>
      </c>
    </row>
    <row r="231" spans="1:20" x14ac:dyDescent="0.3">
      <c r="A231" t="e">
        <f>VLOOKUP(Toss[[#This Row],[No用]],SetNo[[No.用]:[vlookup 用]],2,FALSE)</f>
        <v>#N/A</v>
      </c>
      <c r="G231" t="s">
        <v>71</v>
      </c>
      <c r="H231">
        <v>1</v>
      </c>
      <c r="I231" t="s">
        <v>244</v>
      </c>
      <c r="J231" s="3"/>
      <c r="K231" s="3"/>
      <c r="T231" t="str">
        <f>Toss[[#This Row],[服装]]&amp;Toss[[#This Row],[名前]]&amp;Toss[[#This Row],[レアリティ]]</f>
        <v>ICONIC</v>
      </c>
    </row>
    <row r="232" spans="1:20" x14ac:dyDescent="0.3">
      <c r="A232" t="e">
        <f>VLOOKUP(Toss[[#This Row],[No用]],SetNo[[No.用]:[vlookup 用]],2,FALSE)</f>
        <v>#N/A</v>
      </c>
      <c r="G232" t="s">
        <v>71</v>
      </c>
      <c r="H232">
        <v>1</v>
      </c>
      <c r="I232" t="s">
        <v>244</v>
      </c>
      <c r="J232" s="3"/>
      <c r="K232" s="3"/>
      <c r="T232" t="str">
        <f>Toss[[#This Row],[服装]]&amp;Toss[[#This Row],[名前]]&amp;Toss[[#This Row],[レアリティ]]</f>
        <v>ICONIC</v>
      </c>
    </row>
    <row r="233" spans="1:20" x14ac:dyDescent="0.3">
      <c r="A233" t="e">
        <f>VLOOKUP(Toss[[#This Row],[No用]],SetNo[[No.用]:[vlookup 用]],2,FALSE)</f>
        <v>#N/A</v>
      </c>
      <c r="G233" t="s">
        <v>71</v>
      </c>
      <c r="H233">
        <v>1</v>
      </c>
      <c r="I233" t="s">
        <v>244</v>
      </c>
      <c r="J233" s="3"/>
      <c r="K233" s="3"/>
      <c r="T233" t="str">
        <f>Toss[[#This Row],[服装]]&amp;Toss[[#This Row],[名前]]&amp;Toss[[#This Row],[レアリティ]]</f>
        <v>ICONIC</v>
      </c>
    </row>
    <row r="234" spans="1:20" x14ac:dyDescent="0.3">
      <c r="A234" t="e">
        <f>VLOOKUP(Toss[[#This Row],[No用]],SetNo[[No.用]:[vlookup 用]],2,FALSE)</f>
        <v>#N/A</v>
      </c>
      <c r="G234" t="s">
        <v>71</v>
      </c>
      <c r="H234">
        <v>1</v>
      </c>
      <c r="I234" t="s">
        <v>244</v>
      </c>
      <c r="J234" s="3"/>
      <c r="K234" s="3"/>
      <c r="T234" t="str">
        <f>Toss[[#This Row],[服装]]&amp;Toss[[#This Row],[名前]]&amp;Toss[[#This Row],[レアリティ]]</f>
        <v>ICONIC</v>
      </c>
    </row>
    <row r="235" spans="1:20" x14ac:dyDescent="0.3">
      <c r="A235" t="e">
        <f>VLOOKUP(Toss[[#This Row],[No用]],SetNo[[No.用]:[vlookup 用]],2,FALSE)</f>
        <v>#N/A</v>
      </c>
      <c r="G235" t="s">
        <v>71</v>
      </c>
      <c r="H235">
        <v>1</v>
      </c>
      <c r="I235" t="s">
        <v>244</v>
      </c>
      <c r="J235" s="3"/>
      <c r="K235" s="3"/>
      <c r="T235" t="str">
        <f>Toss[[#This Row],[服装]]&amp;Toss[[#This Row],[名前]]&amp;Toss[[#This Row],[レアリティ]]</f>
        <v>ICONIC</v>
      </c>
    </row>
    <row r="236" spans="1:20" x14ac:dyDescent="0.3">
      <c r="A236">
        <f>VLOOKUP(Toss[[#This Row],[No用]],SetNo[[No.用]:[vlookup 用]],2,FALSE)</f>
        <v>81</v>
      </c>
      <c r="B236" t="s">
        <v>217</v>
      </c>
      <c r="C236" t="s">
        <v>83</v>
      </c>
      <c r="D236" t="s">
        <v>23</v>
      </c>
      <c r="E236" t="s">
        <v>25</v>
      </c>
      <c r="F236" t="s">
        <v>75</v>
      </c>
      <c r="G236" t="s">
        <v>71</v>
      </c>
      <c r="H236">
        <v>1</v>
      </c>
      <c r="I236" t="s">
        <v>244</v>
      </c>
      <c r="J236" s="3"/>
      <c r="K236" s="3"/>
      <c r="T236" t="str">
        <f>Toss[[#This Row],[服装]]&amp;Toss[[#This Row],[名前]]&amp;Toss[[#This Row],[レアリティ]]</f>
        <v>ユニフォーム稲垣功ICONIC</v>
      </c>
    </row>
    <row r="237" spans="1:20" x14ac:dyDescent="0.3">
      <c r="A237">
        <f>VLOOKUP(Toss[[#This Row],[No用]],SetNo[[No.用]:[vlookup 用]],2,FALSE)</f>
        <v>82</v>
      </c>
      <c r="B237" t="s">
        <v>217</v>
      </c>
      <c r="C237" t="s">
        <v>86</v>
      </c>
      <c r="D237" t="s">
        <v>23</v>
      </c>
      <c r="E237" t="s">
        <v>26</v>
      </c>
      <c r="F237" t="s">
        <v>75</v>
      </c>
      <c r="G237" t="s">
        <v>71</v>
      </c>
      <c r="H237">
        <v>1</v>
      </c>
      <c r="I237" t="s">
        <v>244</v>
      </c>
      <c r="J237" s="3"/>
      <c r="K237" s="3"/>
      <c r="T237" t="str">
        <f>Toss[[#This Row],[服装]]&amp;Toss[[#This Row],[名前]]&amp;Toss[[#This Row],[レアリティ]]</f>
        <v>ユニフォーム馬門英治ICONIC</v>
      </c>
    </row>
    <row r="238" spans="1:20" x14ac:dyDescent="0.3">
      <c r="A238">
        <f>VLOOKUP(Toss[[#This Row],[No用]],SetNo[[No.用]:[vlookup 用]],2,FALSE)</f>
        <v>83</v>
      </c>
      <c r="B238" t="s">
        <v>217</v>
      </c>
      <c r="C238" t="s">
        <v>88</v>
      </c>
      <c r="D238" t="s">
        <v>23</v>
      </c>
      <c r="E238" t="s">
        <v>25</v>
      </c>
      <c r="F238" t="s">
        <v>75</v>
      </c>
      <c r="G238" t="s">
        <v>71</v>
      </c>
      <c r="H238">
        <v>1</v>
      </c>
      <c r="I238" t="s">
        <v>244</v>
      </c>
      <c r="J238" s="3"/>
      <c r="K238" s="3"/>
      <c r="T238" t="str">
        <f>Toss[[#This Row],[服装]]&amp;Toss[[#This Row],[名前]]&amp;Toss[[#This Row],[レアリティ]]</f>
        <v>ユニフォーム百沢雄大ICONIC</v>
      </c>
    </row>
    <row r="239" spans="1:20" x14ac:dyDescent="0.3">
      <c r="A239" t="e">
        <f>VLOOKUP(Toss[[#This Row],[No用]],SetNo[[No.用]:[vlookup 用]],2,FALSE)</f>
        <v>#N/A</v>
      </c>
      <c r="G239" t="s">
        <v>71</v>
      </c>
      <c r="H239">
        <v>1</v>
      </c>
      <c r="I239" t="s">
        <v>244</v>
      </c>
      <c r="J239" s="3"/>
      <c r="K239" s="3"/>
      <c r="T239" t="str">
        <f>Toss[[#This Row],[服装]]&amp;Toss[[#This Row],[名前]]&amp;Toss[[#This Row],[レアリティ]]</f>
        <v>ICONIC</v>
      </c>
    </row>
    <row r="240" spans="1:20" x14ac:dyDescent="0.3">
      <c r="A240" t="e">
        <f>VLOOKUP(Toss[[#This Row],[No用]],SetNo[[No.用]:[vlookup 用]],2,FALSE)</f>
        <v>#N/A</v>
      </c>
      <c r="G240" t="s">
        <v>71</v>
      </c>
      <c r="H240">
        <v>1</v>
      </c>
      <c r="I240" t="s">
        <v>244</v>
      </c>
      <c r="J240" s="3"/>
      <c r="K240" s="3"/>
      <c r="T240" t="str">
        <f>Toss[[#This Row],[服装]]&amp;Toss[[#This Row],[名前]]&amp;Toss[[#This Row],[レアリティ]]</f>
        <v>ICONIC</v>
      </c>
    </row>
    <row r="241" spans="1:20" x14ac:dyDescent="0.3">
      <c r="A241" t="e">
        <f>VLOOKUP(Toss[[#This Row],[No用]],SetNo[[No.用]:[vlookup 用]],2,FALSE)</f>
        <v>#N/A</v>
      </c>
      <c r="G241" t="s">
        <v>71</v>
      </c>
      <c r="H241">
        <v>1</v>
      </c>
      <c r="I241" t="s">
        <v>244</v>
      </c>
      <c r="J241" s="3"/>
      <c r="K241" s="3"/>
      <c r="T241" t="str">
        <f>Toss[[#This Row],[服装]]&amp;Toss[[#This Row],[名前]]&amp;Toss[[#This Row],[レアリティ]]</f>
        <v>ICONIC</v>
      </c>
    </row>
    <row r="242" spans="1:20" x14ac:dyDescent="0.3">
      <c r="A242" t="e">
        <f>VLOOKUP(Toss[[#This Row],[No用]],SetNo[[No.用]:[vlookup 用]],2,FALSE)</f>
        <v>#N/A</v>
      </c>
      <c r="G242" t="s">
        <v>71</v>
      </c>
      <c r="H242">
        <v>1</v>
      </c>
      <c r="I242" t="s">
        <v>244</v>
      </c>
      <c r="J242" s="3"/>
      <c r="K242" s="3"/>
      <c r="T242" t="str">
        <f>Toss[[#This Row],[服装]]&amp;Toss[[#This Row],[名前]]&amp;Toss[[#This Row],[レアリティ]]</f>
        <v>ICONIC</v>
      </c>
    </row>
    <row r="243" spans="1:20" x14ac:dyDescent="0.3">
      <c r="A243" t="e">
        <f>VLOOKUP(Toss[[#This Row],[No用]],SetNo[[No.用]:[vlookup 用]],2,FALSE)</f>
        <v>#N/A</v>
      </c>
      <c r="G243" t="s">
        <v>71</v>
      </c>
      <c r="H243">
        <v>1</v>
      </c>
      <c r="I243" t="s">
        <v>244</v>
      </c>
      <c r="T243" t="str">
        <f>Toss[[#This Row],[服装]]&amp;Toss[[#This Row],[名前]]&amp;Toss[[#This Row],[レアリティ]]</f>
        <v>ICONIC</v>
      </c>
    </row>
    <row r="244" spans="1:20" x14ac:dyDescent="0.3">
      <c r="A244" t="e">
        <f>VLOOKUP(Toss[[#This Row],[No用]],SetNo[[No.用]:[vlookup 用]],2,FALSE)</f>
        <v>#N/A</v>
      </c>
      <c r="G244" t="s">
        <v>71</v>
      </c>
      <c r="H244">
        <v>1</v>
      </c>
      <c r="I244" t="s">
        <v>244</v>
      </c>
      <c r="T244" t="str">
        <f>Toss[[#This Row],[服装]]&amp;Toss[[#This Row],[名前]]&amp;Toss[[#This Row],[レアリティ]]</f>
        <v>ICONIC</v>
      </c>
    </row>
    <row r="245" spans="1:20" x14ac:dyDescent="0.3">
      <c r="A245" t="e">
        <f>VLOOKUP(Toss[[#This Row],[No用]],SetNo[[No.用]:[vlookup 用]],2,FALSE)</f>
        <v>#N/A</v>
      </c>
      <c r="G245" t="s">
        <v>71</v>
      </c>
      <c r="H245">
        <v>1</v>
      </c>
      <c r="I245" t="s">
        <v>244</v>
      </c>
      <c r="T245" t="str">
        <f>Toss[[#This Row],[服装]]&amp;Toss[[#This Row],[名前]]&amp;Toss[[#This Row],[レアリティ]]</f>
        <v>ICONIC</v>
      </c>
    </row>
    <row r="246" spans="1:20" x14ac:dyDescent="0.3">
      <c r="A246" t="e">
        <f>VLOOKUP(Toss[[#This Row],[No用]],SetNo[[No.用]:[vlookup 用]],2,FALSE)</f>
        <v>#N/A</v>
      </c>
      <c r="G246" t="s">
        <v>71</v>
      </c>
      <c r="H246">
        <v>1</v>
      </c>
      <c r="I246" t="s">
        <v>244</v>
      </c>
      <c r="T246" t="str">
        <f>Toss[[#This Row],[服装]]&amp;Toss[[#This Row],[名前]]&amp;Toss[[#This Row],[レアリティ]]</f>
        <v>ICONIC</v>
      </c>
    </row>
    <row r="247" spans="1:20" x14ac:dyDescent="0.3">
      <c r="A247" t="e">
        <f>VLOOKUP(Toss[[#This Row],[No用]],SetNo[[No.用]:[vlookup 用]],2,FALSE)</f>
        <v>#N/A</v>
      </c>
      <c r="G247" t="s">
        <v>71</v>
      </c>
      <c r="H247">
        <v>1</v>
      </c>
      <c r="I247" t="s">
        <v>244</v>
      </c>
      <c r="T247" t="str">
        <f>Toss[[#This Row],[服装]]&amp;Toss[[#This Row],[名前]]&amp;Toss[[#This Row],[レアリティ]]</f>
        <v>ICONIC</v>
      </c>
    </row>
    <row r="248" spans="1:20" x14ac:dyDescent="0.3">
      <c r="A248">
        <v>106</v>
      </c>
      <c r="B248" t="s">
        <v>408</v>
      </c>
      <c r="C248" t="s">
        <v>409</v>
      </c>
      <c r="D248" t="s">
        <v>24</v>
      </c>
      <c r="E248" t="s">
        <v>31</v>
      </c>
      <c r="F248" t="s">
        <v>159</v>
      </c>
      <c r="G248" t="s">
        <v>71</v>
      </c>
      <c r="H248">
        <v>1</v>
      </c>
      <c r="I248" t="s">
        <v>411</v>
      </c>
      <c r="J248" t="s">
        <v>412</v>
      </c>
      <c r="K248" t="s">
        <v>290</v>
      </c>
      <c r="L248">
        <v>34</v>
      </c>
      <c r="T248" t="str">
        <f>Toss[[#This Row],[服装]]&amp;Toss[[#This Row],[名前]]&amp;Toss[[#This Row],[レアリティ]]</f>
        <v>探偵白布賢二郎ICONIC</v>
      </c>
    </row>
    <row r="249" spans="1:20" x14ac:dyDescent="0.3">
      <c r="A249">
        <v>106</v>
      </c>
      <c r="B249" t="s">
        <v>408</v>
      </c>
      <c r="C249" t="s">
        <v>409</v>
      </c>
      <c r="D249" t="s">
        <v>24</v>
      </c>
      <c r="E249" t="s">
        <v>31</v>
      </c>
      <c r="F249" t="s">
        <v>159</v>
      </c>
      <c r="G249" t="s">
        <v>71</v>
      </c>
      <c r="H249">
        <v>1</v>
      </c>
      <c r="I249" t="s">
        <v>411</v>
      </c>
      <c r="J249" t="s">
        <v>413</v>
      </c>
      <c r="K249" t="s">
        <v>290</v>
      </c>
      <c r="L249">
        <v>34</v>
      </c>
      <c r="T249" t="str">
        <f>Toss[[#This Row],[服装]]&amp;Toss[[#This Row],[名前]]&amp;Toss[[#This Row],[レアリティ]]</f>
        <v>探偵白布賢二郎ICONIC</v>
      </c>
    </row>
    <row r="250" spans="1:20" x14ac:dyDescent="0.3">
      <c r="A250">
        <v>106</v>
      </c>
      <c r="B250" t="s">
        <v>408</v>
      </c>
      <c r="C250" t="s">
        <v>409</v>
      </c>
      <c r="D250" t="s">
        <v>24</v>
      </c>
      <c r="E250" t="s">
        <v>31</v>
      </c>
      <c r="F250" t="s">
        <v>159</v>
      </c>
      <c r="G250" t="s">
        <v>71</v>
      </c>
      <c r="H250">
        <v>1</v>
      </c>
      <c r="I250" t="s">
        <v>411</v>
      </c>
      <c r="J250" t="s">
        <v>414</v>
      </c>
      <c r="K250" t="s">
        <v>415</v>
      </c>
      <c r="L250">
        <v>31</v>
      </c>
      <c r="T250" t="str">
        <f>Toss[[#This Row],[服装]]&amp;Toss[[#This Row],[名前]]&amp;Toss[[#This Row],[レアリティ]]</f>
        <v>探偵白布賢二郎ICONIC</v>
      </c>
    </row>
    <row r="251" spans="1:20" x14ac:dyDescent="0.3">
      <c r="A251">
        <v>106</v>
      </c>
      <c r="B251" t="s">
        <v>408</v>
      </c>
      <c r="C251" t="s">
        <v>409</v>
      </c>
      <c r="D251" t="s">
        <v>24</v>
      </c>
      <c r="E251" t="s">
        <v>31</v>
      </c>
      <c r="F251" t="s">
        <v>159</v>
      </c>
      <c r="G251" t="s">
        <v>71</v>
      </c>
      <c r="H251">
        <v>1</v>
      </c>
      <c r="I251" t="s">
        <v>411</v>
      </c>
      <c r="J251" t="s">
        <v>416</v>
      </c>
      <c r="K251" t="s">
        <v>290</v>
      </c>
      <c r="L251">
        <v>36</v>
      </c>
      <c r="T251" t="str">
        <f>Toss[[#This Row],[服装]]&amp;Toss[[#This Row],[名前]]&amp;Toss[[#This Row],[レアリティ]]</f>
        <v>探偵白布賢二郎ICONIC</v>
      </c>
    </row>
    <row r="252" spans="1:20" x14ac:dyDescent="0.3">
      <c r="A252">
        <v>106</v>
      </c>
      <c r="B252" t="s">
        <v>408</v>
      </c>
      <c r="C252" t="s">
        <v>409</v>
      </c>
      <c r="D252" t="s">
        <v>24</v>
      </c>
      <c r="E252" t="s">
        <v>31</v>
      </c>
      <c r="F252" t="s">
        <v>159</v>
      </c>
      <c r="G252" t="s">
        <v>71</v>
      </c>
      <c r="H252">
        <v>1</v>
      </c>
      <c r="I252" t="s">
        <v>411</v>
      </c>
      <c r="J252" t="s">
        <v>417</v>
      </c>
      <c r="K252" t="s">
        <v>415</v>
      </c>
      <c r="L252">
        <v>37</v>
      </c>
      <c r="T252" t="str">
        <f>Toss[[#This Row],[服装]]&amp;Toss[[#This Row],[名前]]&amp;Toss[[#This Row],[レアリティ]]</f>
        <v>探偵白布賢二郎ICONIC</v>
      </c>
    </row>
    <row r="253" spans="1:20" x14ac:dyDescent="0.3">
      <c r="A253">
        <v>106</v>
      </c>
      <c r="B253" t="s">
        <v>408</v>
      </c>
      <c r="C253" t="s">
        <v>409</v>
      </c>
      <c r="D253" t="s">
        <v>24</v>
      </c>
      <c r="E253" t="s">
        <v>31</v>
      </c>
      <c r="F253" t="s">
        <v>159</v>
      </c>
      <c r="G253" t="s">
        <v>71</v>
      </c>
      <c r="H253">
        <v>1</v>
      </c>
      <c r="I253" t="s">
        <v>411</v>
      </c>
      <c r="J253" t="s">
        <v>418</v>
      </c>
      <c r="K253" t="s">
        <v>419</v>
      </c>
      <c r="L253">
        <v>49</v>
      </c>
      <c r="N253">
        <v>59</v>
      </c>
      <c r="T253" t="str">
        <f>Toss[[#This Row],[服装]]&amp;Toss[[#This Row],[名前]]&amp;Toss[[#This Row],[レアリティ]]</f>
        <v>探偵白布賢二郎ICONIC</v>
      </c>
    </row>
    <row r="254" spans="1:20" x14ac:dyDescent="0.3">
      <c r="A254">
        <f>VLOOKUP(Toss[[#This Row],[No用]],SetNo[[No.用]:[vlookup 用]],2,FALSE)</f>
        <v>118</v>
      </c>
      <c r="B254" s="3" t="s">
        <v>402</v>
      </c>
      <c r="C254" t="s">
        <v>123</v>
      </c>
      <c r="D254" s="3" t="s">
        <v>77</v>
      </c>
      <c r="E254" t="s">
        <v>78</v>
      </c>
      <c r="F254" t="s">
        <v>128</v>
      </c>
      <c r="G254" t="s">
        <v>71</v>
      </c>
      <c r="H254">
        <v>1</v>
      </c>
      <c r="I254" t="s">
        <v>411</v>
      </c>
      <c r="J254" s="3" t="s">
        <v>177</v>
      </c>
      <c r="K254" s="3" t="s">
        <v>173</v>
      </c>
      <c r="L254">
        <v>31</v>
      </c>
      <c r="T254" t="str">
        <f>Toss[[#This Row],[服装]]&amp;Toss[[#This Row],[名前]]&amp;Toss[[#This Row],[レアリティ]]</f>
        <v>探偵木葉秋紀ICONIC</v>
      </c>
    </row>
    <row r="255" spans="1:20" x14ac:dyDescent="0.3">
      <c r="A255">
        <f>VLOOKUP(Toss[[#This Row],[No用]],SetNo[[No.用]:[vlookup 用]],2,FALSE)</f>
        <v>118</v>
      </c>
      <c r="B255" s="3" t="s">
        <v>402</v>
      </c>
      <c r="C255" t="s">
        <v>123</v>
      </c>
      <c r="D255" s="3" t="s">
        <v>77</v>
      </c>
      <c r="E255" t="s">
        <v>78</v>
      </c>
      <c r="F255" t="s">
        <v>128</v>
      </c>
      <c r="G255" t="s">
        <v>71</v>
      </c>
      <c r="H255">
        <v>1</v>
      </c>
      <c r="I255" t="s">
        <v>411</v>
      </c>
      <c r="J255" s="3" t="s">
        <v>178</v>
      </c>
      <c r="K255" s="3" t="s">
        <v>173</v>
      </c>
      <c r="L255">
        <v>28</v>
      </c>
      <c r="T255" t="str">
        <f>Toss[[#This Row],[服装]]&amp;Toss[[#This Row],[名前]]&amp;Toss[[#This Row],[レアリティ]]</f>
        <v>探偵木葉秋紀ICONIC</v>
      </c>
    </row>
    <row r="256" spans="1:20" x14ac:dyDescent="0.3">
      <c r="A256" t="str">
        <f>VLOOKUP(Toss[[#This Row],[No用]],SetNo[[No.用]:[vlookup 用]],2,FALSE)</f>
        <v/>
      </c>
      <c r="H256">
        <v>1</v>
      </c>
      <c r="I256" t="s">
        <v>411</v>
      </c>
      <c r="T256" t="str">
        <f>Toss[[#This Row],[服装]]&amp;Toss[[#This Row],[名前]]&amp;Toss[[#This Row],[レアリティ]]</f>
        <v/>
      </c>
    </row>
    <row r="257" spans="1:20" x14ac:dyDescent="0.3">
      <c r="A257" t="str">
        <f>VLOOKUP(Toss[[#This Row],[No用]],SetNo[[No.用]:[vlookup 用]],2,FALSE)</f>
        <v/>
      </c>
      <c r="H257">
        <v>1</v>
      </c>
      <c r="I257" t="s">
        <v>411</v>
      </c>
      <c r="T257" t="str">
        <f>Toss[[#This Row],[服装]]&amp;Toss[[#This Row],[名前]]&amp;Toss[[#This Row],[レアリティ]]</f>
        <v/>
      </c>
    </row>
    <row r="258" spans="1:20" x14ac:dyDescent="0.3">
      <c r="A258" t="str">
        <f>VLOOKUP(Toss[[#This Row],[No用]],SetNo[[No.用]:[vlookup 用]],2,FALSE)</f>
        <v/>
      </c>
      <c r="H258">
        <v>1</v>
      </c>
      <c r="I258" t="s">
        <v>411</v>
      </c>
      <c r="T258" t="str">
        <f>Toss[[#This Row],[服装]]&amp;Toss[[#This Row],[名前]]&amp;Toss[[#This Row],[レアリティ]]</f>
        <v/>
      </c>
    </row>
    <row r="259" spans="1:20" x14ac:dyDescent="0.3">
      <c r="A259" t="str">
        <f>VLOOKUP(Toss[[#This Row],[No用]],SetNo[[No.用]:[vlookup 用]],2,FALSE)</f>
        <v/>
      </c>
      <c r="H259">
        <v>1</v>
      </c>
      <c r="I259" t="s">
        <v>411</v>
      </c>
      <c r="T259" t="str">
        <f>Toss[[#This Row],[服装]]&amp;Toss[[#This Row],[名前]]&amp;Toss[[#This Row],[レアリティ]]</f>
        <v/>
      </c>
    </row>
    <row r="260" spans="1:20" x14ac:dyDescent="0.3">
      <c r="A260" t="str">
        <f>VLOOKUP(Toss[[#This Row],[No用]],SetNo[[No.用]:[vlookup 用]],2,FALSE)</f>
        <v/>
      </c>
      <c r="H260">
        <v>1</v>
      </c>
      <c r="I260" t="s">
        <v>411</v>
      </c>
      <c r="T260" t="str">
        <f>Toss[[#This Row],[服装]]&amp;Toss[[#This Row],[名前]]&amp;Toss[[#This Row],[レアリティ]]</f>
        <v/>
      </c>
    </row>
    <row r="261" spans="1:20" x14ac:dyDescent="0.3">
      <c r="A261" t="str">
        <f>VLOOKUP(Toss[[#This Row],[No用]],SetNo[[No.用]:[vlookup 用]],2,FALSE)</f>
        <v/>
      </c>
      <c r="H261">
        <v>1</v>
      </c>
      <c r="I261" t="s">
        <v>411</v>
      </c>
      <c r="T261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38"/>
  <sheetViews>
    <sheetView topLeftCell="A267" workbookViewId="0">
      <selection activeCell="N322" sqref="N32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 t="e">
        <f>VLOOKUP(Attack[[#This Row],[No用]],SetNo[[No.用]:[vlookup 用]],2,FALSE)</f>
        <v>#N/A</v>
      </c>
      <c r="G316" t="s">
        <v>71</v>
      </c>
      <c r="H316">
        <v>1</v>
      </c>
      <c r="I316" t="s">
        <v>247</v>
      </c>
      <c r="J316" s="3"/>
      <c r="K316" s="3"/>
      <c r="T316" t="str">
        <f>Attack[[#This Row],[服装]]&amp;Attack[[#This Row],[名前]]&amp;Attack[[#This Row],[レアリティ]]</f>
        <v>ICONIC</v>
      </c>
    </row>
    <row r="317" spans="1:20" x14ac:dyDescent="0.3">
      <c r="A317" t="e">
        <f>VLOOKUP(Attack[[#This Row],[No用]],SetNo[[No.用]:[vlookup 用]],2,FALSE)</f>
        <v>#N/A</v>
      </c>
      <c r="G317" t="s">
        <v>71</v>
      </c>
      <c r="H317">
        <v>1</v>
      </c>
      <c r="I317" t="s">
        <v>247</v>
      </c>
      <c r="J317" s="3"/>
      <c r="K317" s="3"/>
      <c r="T317" t="str">
        <f>Attack[[#This Row],[服装]]&amp;Attack[[#This Row],[名前]]&amp;Attack[[#This Row],[レアリティ]]</f>
        <v>ICONIC</v>
      </c>
    </row>
    <row r="318" spans="1:20" x14ac:dyDescent="0.3">
      <c r="A318" t="e">
        <f>VLOOKUP(Attack[[#This Row],[No用]],SetNo[[No.用]:[vlookup 用]],2,FALSE)</f>
        <v>#N/A</v>
      </c>
      <c r="G318" t="s">
        <v>71</v>
      </c>
      <c r="H318">
        <v>1</v>
      </c>
      <c r="I318" t="s">
        <v>247</v>
      </c>
      <c r="J318" s="3"/>
      <c r="K318" s="3"/>
      <c r="T318" t="str">
        <f>Attack[[#This Row],[服装]]&amp;Attack[[#This Row],[名前]]&amp;Attack[[#This Row],[レアリティ]]</f>
        <v>ICONIC</v>
      </c>
    </row>
    <row r="319" spans="1:20" x14ac:dyDescent="0.3">
      <c r="A319" t="e">
        <f>VLOOKUP(Attack[[#This Row],[No用]],SetNo[[No.用]:[vlookup 用]],2,FALSE)</f>
        <v>#N/A</v>
      </c>
      <c r="G319" t="s">
        <v>71</v>
      </c>
      <c r="H319">
        <v>1</v>
      </c>
      <c r="I319" t="s">
        <v>247</v>
      </c>
      <c r="J319" s="3"/>
      <c r="K319" s="3"/>
      <c r="T319" t="str">
        <f>Attack[[#This Row],[服装]]&amp;Attack[[#This Row],[名前]]&amp;Attack[[#This Row],[レアリティ]]</f>
        <v>ICONIC</v>
      </c>
    </row>
    <row r="320" spans="1:20" x14ac:dyDescent="0.3">
      <c r="A320" t="e">
        <f>VLOOKUP(Attack[[#This Row],[No用]],SetNo[[No.用]:[vlookup 用]],2,FALSE)</f>
        <v>#N/A</v>
      </c>
      <c r="G320" t="s">
        <v>71</v>
      </c>
      <c r="H320">
        <v>1</v>
      </c>
      <c r="I320" t="s">
        <v>247</v>
      </c>
      <c r="J320" s="3"/>
      <c r="K320" s="3"/>
      <c r="T320" t="str">
        <f>Attack[[#This Row],[服装]]&amp;Attack[[#This Row],[名前]]&amp;Attack[[#This Row],[レアリティ]]</f>
        <v>ICONIC</v>
      </c>
    </row>
    <row r="321" spans="1:20" x14ac:dyDescent="0.3">
      <c r="A321">
        <f>VLOOKUP(Attack[[#This Row],[No用]],SetNo[[No.用]:[vlookup 用]],2,FALSE)</f>
        <v>81</v>
      </c>
      <c r="B321" t="s">
        <v>217</v>
      </c>
      <c r="C321" t="s">
        <v>83</v>
      </c>
      <c r="D321" t="s">
        <v>23</v>
      </c>
      <c r="E321" t="s">
        <v>25</v>
      </c>
      <c r="F321" t="s">
        <v>75</v>
      </c>
      <c r="G321" t="s">
        <v>71</v>
      </c>
      <c r="H321">
        <v>1</v>
      </c>
      <c r="I321" t="s">
        <v>247</v>
      </c>
      <c r="J321" s="3"/>
      <c r="K321" s="3"/>
      <c r="T321" t="str">
        <f>Attack[[#This Row],[服装]]&amp;Attack[[#This Row],[名前]]&amp;Attack[[#This Row],[レアリティ]]</f>
        <v>ユニフォーム稲垣功ICONIC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/>
      <c r="K322" s="3"/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83</v>
      </c>
      <c r="B323" t="s">
        <v>217</v>
      </c>
      <c r="C323" t="s">
        <v>88</v>
      </c>
      <c r="D323" t="s">
        <v>23</v>
      </c>
      <c r="E323" t="s">
        <v>25</v>
      </c>
      <c r="F323" t="s">
        <v>75</v>
      </c>
      <c r="G323" t="s">
        <v>71</v>
      </c>
      <c r="H323">
        <v>1</v>
      </c>
      <c r="I323" t="s">
        <v>247</v>
      </c>
      <c r="J323" s="3"/>
      <c r="K323" s="3"/>
      <c r="T323" t="str">
        <f>Attack[[#This Row],[服装]]&amp;Attack[[#This Row],[名前]]&amp;Attack[[#This Row],[レアリティ]]</f>
        <v>ユニフォーム百沢雄大ICONIC</v>
      </c>
    </row>
    <row r="324" spans="1:20" x14ac:dyDescent="0.3">
      <c r="A324" t="e">
        <f>VLOOKUP(Attack[[#This Row],[No用]],SetNo[[No.用]:[vlookup 用]],2,FALSE)</f>
        <v>#N/A</v>
      </c>
      <c r="G324" t="s">
        <v>71</v>
      </c>
      <c r="H324">
        <v>1</v>
      </c>
      <c r="I324" t="s">
        <v>247</v>
      </c>
      <c r="J324" s="3"/>
      <c r="K324" s="3"/>
      <c r="T324" t="str">
        <f>Attack[[#This Row],[服装]]&amp;Attack[[#This Row],[名前]]&amp;Attack[[#This Row],[レアリティ]]</f>
        <v>ICONIC</v>
      </c>
    </row>
    <row r="325" spans="1:20" x14ac:dyDescent="0.3">
      <c r="A325" t="e">
        <f>VLOOKUP(Attack[[#This Row],[No用]],SetNo[[No.用]:[vlookup 用]],2,FALSE)</f>
        <v>#N/A</v>
      </c>
      <c r="G325" t="s">
        <v>71</v>
      </c>
      <c r="H325">
        <v>1</v>
      </c>
      <c r="I325" t="s">
        <v>247</v>
      </c>
      <c r="J325" s="3"/>
      <c r="K325" s="3"/>
      <c r="T325" t="str">
        <f>Attack[[#This Row],[服装]]&amp;Attack[[#This Row],[名前]]&amp;Attack[[#This Row],[レアリティ]]</f>
        <v>ICONIC</v>
      </c>
    </row>
    <row r="326" spans="1:20" x14ac:dyDescent="0.3">
      <c r="A326" t="e">
        <f>VLOOKUP(Attack[[#This Row],[No用]],SetNo[[No.用]:[vlookup 用]],2,FALSE)</f>
        <v>#N/A</v>
      </c>
      <c r="G326" t="s">
        <v>71</v>
      </c>
      <c r="H326">
        <v>1</v>
      </c>
      <c r="I326" t="s">
        <v>247</v>
      </c>
      <c r="J326" s="3"/>
      <c r="K326" s="3"/>
      <c r="T326" t="str">
        <f>Attack[[#This Row],[服装]]&amp;Attack[[#This Row],[名前]]&amp;Attack[[#This Row],[レアリティ]]</f>
        <v>ICONIC</v>
      </c>
    </row>
    <row r="327" spans="1:20" x14ac:dyDescent="0.3">
      <c r="A327" t="e">
        <f>VLOOKUP(Attack[[#This Row],[No用]],SetNo[[No.用]:[vlookup 用]],2,FALSE)</f>
        <v>#N/A</v>
      </c>
      <c r="G327" t="s">
        <v>71</v>
      </c>
      <c r="H327">
        <v>1</v>
      </c>
      <c r="I327" t="s">
        <v>247</v>
      </c>
      <c r="J327" s="3"/>
      <c r="K327" s="3"/>
      <c r="T327" t="str">
        <f>Attack[[#This Row],[服装]]&amp;Attack[[#This Row],[名前]]&amp;Attack[[#This Row],[レアリティ]]</f>
        <v>ICONIC</v>
      </c>
    </row>
    <row r="328" spans="1:20" x14ac:dyDescent="0.3">
      <c r="A328" t="e">
        <f>VLOOKUP(Attack[[#This Row],[No用]],SetNo[[No.用]:[vlookup 用]],2,FALSE)</f>
        <v>#N/A</v>
      </c>
      <c r="G328" t="s">
        <v>71</v>
      </c>
      <c r="H328">
        <v>1</v>
      </c>
      <c r="I328" t="s">
        <v>247</v>
      </c>
      <c r="T328" t="str">
        <f>Attack[[#This Row],[服装]]&amp;Attack[[#This Row],[名前]]&amp;Attack[[#This Row],[レアリティ]]</f>
        <v>ICONIC</v>
      </c>
    </row>
    <row r="329" spans="1:20" x14ac:dyDescent="0.3">
      <c r="A329" t="e">
        <f>VLOOKUP(Attack[[#This Row],[No用]],SetNo[[No.用]:[vlookup 用]],2,FALSE)</f>
        <v>#N/A</v>
      </c>
      <c r="G329" t="s">
        <v>71</v>
      </c>
      <c r="H329">
        <v>1</v>
      </c>
      <c r="I329" t="s">
        <v>247</v>
      </c>
      <c r="T329" t="str">
        <f>Attack[[#This Row],[服装]]&amp;Attack[[#This Row],[名前]]&amp;Attack[[#This Row],[レアリティ]]</f>
        <v>ICONIC</v>
      </c>
    </row>
    <row r="330" spans="1:20" x14ac:dyDescent="0.3">
      <c r="A330">
        <v>106</v>
      </c>
      <c r="B330" t="s">
        <v>408</v>
      </c>
      <c r="C330" t="s">
        <v>409</v>
      </c>
      <c r="D330" t="s">
        <v>24</v>
      </c>
      <c r="E330" t="s">
        <v>31</v>
      </c>
      <c r="F330" t="s">
        <v>159</v>
      </c>
      <c r="G330" t="s">
        <v>71</v>
      </c>
      <c r="H330">
        <v>1</v>
      </c>
      <c r="I330" t="s">
        <v>420</v>
      </c>
      <c r="J330" t="s">
        <v>9</v>
      </c>
      <c r="K330" t="s">
        <v>415</v>
      </c>
      <c r="L330">
        <v>27</v>
      </c>
      <c r="T330" t="str">
        <f>Attack[[#This Row],[服装]]&amp;Attack[[#This Row],[名前]]&amp;Attack[[#This Row],[レアリティ]]</f>
        <v>探偵白布賢二郎ICONIC</v>
      </c>
    </row>
    <row r="331" spans="1:20" x14ac:dyDescent="0.3">
      <c r="A331">
        <v>106</v>
      </c>
      <c r="B331" t="s">
        <v>408</v>
      </c>
      <c r="C331" t="s">
        <v>409</v>
      </c>
      <c r="D331" t="s">
        <v>24</v>
      </c>
      <c r="E331" t="s">
        <v>31</v>
      </c>
      <c r="F331" t="s">
        <v>159</v>
      </c>
      <c r="G331" t="s">
        <v>71</v>
      </c>
      <c r="H331">
        <v>1</v>
      </c>
      <c r="I331" t="s">
        <v>420</v>
      </c>
      <c r="J331" t="s">
        <v>413</v>
      </c>
      <c r="K331" t="s">
        <v>415</v>
      </c>
      <c r="L331">
        <v>27</v>
      </c>
      <c r="T331" t="str">
        <f>Attack[[#This Row],[服装]]&amp;Attack[[#This Row],[名前]]&amp;Attack[[#This Row],[レアリティ]]</f>
        <v>探偵白布賢二郎ICONIC</v>
      </c>
    </row>
    <row r="332" spans="1:20" x14ac:dyDescent="0.3">
      <c r="A332">
        <f>VLOOKUP(Attack[[#This Row],[No用]],SetNo[[No.用]:[vlookup 用]],2,FALSE)</f>
        <v>118</v>
      </c>
      <c r="B332" s="3" t="s">
        <v>402</v>
      </c>
      <c r="C332" t="s">
        <v>123</v>
      </c>
      <c r="D332" s="3" t="s">
        <v>77</v>
      </c>
      <c r="E332" t="s">
        <v>78</v>
      </c>
      <c r="F332" t="s">
        <v>128</v>
      </c>
      <c r="G332" t="s">
        <v>71</v>
      </c>
      <c r="H332">
        <v>1</v>
      </c>
      <c r="I332" t="s">
        <v>247</v>
      </c>
      <c r="J332" s="3" t="s">
        <v>179</v>
      </c>
      <c r="K332" s="3" t="s">
        <v>184</v>
      </c>
      <c r="L332">
        <v>33</v>
      </c>
      <c r="T332" t="str">
        <f>Attack[[#This Row],[服装]]&amp;Attack[[#This Row],[名前]]&amp;Attack[[#This Row],[レアリティ]]</f>
        <v>探偵木葉秋紀ICONIC</v>
      </c>
    </row>
    <row r="333" spans="1:20" x14ac:dyDescent="0.3">
      <c r="A333">
        <f>VLOOKUP(Attack[[#This Row],[No用]],SetNo[[No.用]:[vlookup 用]],2,FALSE)</f>
        <v>118</v>
      </c>
      <c r="B333" s="3" t="s">
        <v>402</v>
      </c>
      <c r="C333" t="s">
        <v>123</v>
      </c>
      <c r="D333" s="3" t="s">
        <v>77</v>
      </c>
      <c r="E333" t="s">
        <v>78</v>
      </c>
      <c r="F333" t="s">
        <v>128</v>
      </c>
      <c r="G333" t="s">
        <v>71</v>
      </c>
      <c r="H333">
        <v>1</v>
      </c>
      <c r="I333" t="s">
        <v>247</v>
      </c>
      <c r="J333" s="3" t="s">
        <v>180</v>
      </c>
      <c r="K333" s="3" t="s">
        <v>189</v>
      </c>
      <c r="L333">
        <v>31</v>
      </c>
      <c r="T333" t="str">
        <f>Attack[[#This Row],[服装]]&amp;Attack[[#This Row],[名前]]&amp;Attack[[#This Row],[レアリティ]]</f>
        <v>探偵木葉秋紀ICONIC</v>
      </c>
    </row>
    <row r="334" spans="1:20" x14ac:dyDescent="0.3">
      <c r="A334">
        <f>VLOOKUP(Attack[[#This Row],[No用]],SetNo[[No.用]:[vlookup 用]],2,FALSE)</f>
        <v>118</v>
      </c>
      <c r="B334" s="3" t="s">
        <v>402</v>
      </c>
      <c r="C334" t="s">
        <v>123</v>
      </c>
      <c r="D334" s="3" t="s">
        <v>77</v>
      </c>
      <c r="E334" t="s">
        <v>78</v>
      </c>
      <c r="F334" t="s">
        <v>128</v>
      </c>
      <c r="G334" t="s">
        <v>71</v>
      </c>
      <c r="H334">
        <v>1</v>
      </c>
      <c r="I334" t="s">
        <v>420</v>
      </c>
      <c r="J334" s="3" t="s">
        <v>182</v>
      </c>
      <c r="K334" s="3" t="s">
        <v>184</v>
      </c>
      <c r="L334">
        <v>36</v>
      </c>
      <c r="T334" t="str">
        <f>Attack[[#This Row],[服装]]&amp;Attack[[#This Row],[名前]]&amp;Attack[[#This Row],[レアリティ]]</f>
        <v>探偵木葉秋紀ICONIC</v>
      </c>
    </row>
    <row r="335" spans="1:20" x14ac:dyDescent="0.3">
      <c r="A335">
        <f>VLOOKUP(Attack[[#This Row],[No用]],SetNo[[No.用]:[vlookup 用]],2,FALSE)</f>
        <v>118</v>
      </c>
      <c r="B335" s="3" t="s">
        <v>402</v>
      </c>
      <c r="C335" t="s">
        <v>123</v>
      </c>
      <c r="D335" s="3" t="s">
        <v>77</v>
      </c>
      <c r="E335" t="s">
        <v>78</v>
      </c>
      <c r="F335" t="s">
        <v>128</v>
      </c>
      <c r="G335" t="s">
        <v>71</v>
      </c>
      <c r="H335">
        <v>1</v>
      </c>
      <c r="I335" t="s">
        <v>420</v>
      </c>
      <c r="J335" s="3" t="s">
        <v>183</v>
      </c>
      <c r="K335" s="3" t="s">
        <v>189</v>
      </c>
      <c r="L335">
        <v>31</v>
      </c>
      <c r="T335" t="str">
        <f>Attack[[#This Row],[服装]]&amp;Attack[[#This Row],[名前]]&amp;Attack[[#This Row],[レアリティ]]</f>
        <v>探偵木葉秋紀ICONIC</v>
      </c>
    </row>
    <row r="336" spans="1:20" x14ac:dyDescent="0.3">
      <c r="A336">
        <f>VLOOKUP(Attack[[#This Row],[No用]],SetNo[[No.用]:[vlookup 用]],2,FALSE)</f>
        <v>118</v>
      </c>
      <c r="B336" s="3" t="s">
        <v>402</v>
      </c>
      <c r="C336" t="s">
        <v>123</v>
      </c>
      <c r="D336" s="3" t="s">
        <v>77</v>
      </c>
      <c r="E336" t="s">
        <v>78</v>
      </c>
      <c r="F336" t="s">
        <v>128</v>
      </c>
      <c r="G336" t="s">
        <v>71</v>
      </c>
      <c r="H336">
        <v>1</v>
      </c>
      <c r="I336" t="s">
        <v>247</v>
      </c>
      <c r="J336" s="3" t="s">
        <v>194</v>
      </c>
      <c r="K336" s="3" t="s">
        <v>237</v>
      </c>
      <c r="L336">
        <v>49</v>
      </c>
      <c r="N336">
        <v>59</v>
      </c>
      <c r="T336" t="str">
        <f>Attack[[#This Row],[服装]]&amp;Attack[[#This Row],[名前]]&amp;Attack[[#This Row],[レアリティ]]</f>
        <v>探偵木葉秋紀ICONIC</v>
      </c>
    </row>
    <row r="337" spans="1:20" x14ac:dyDescent="0.3">
      <c r="A337" t="str">
        <f>VLOOKUP(Attack[[#This Row],[No用]],SetNo[[No.用]:[vlookup 用]],2,FALSE)</f>
        <v/>
      </c>
      <c r="H337">
        <v>1</v>
      </c>
      <c r="I337" t="s">
        <v>247</v>
      </c>
      <c r="T337" t="str">
        <f>Attack[[#This Row],[服装]]&amp;Attack[[#This Row],[名前]]&amp;Attack[[#This Row],[レアリティ]]</f>
        <v/>
      </c>
    </row>
    <row r="338" spans="1:20" x14ac:dyDescent="0.3">
      <c r="A338" t="str">
        <f>VLOOKUP(Attack[[#This Row],[No用]],SetNo[[No.用]:[vlookup 用]],2,FALSE)</f>
        <v/>
      </c>
      <c r="H338">
        <v>1</v>
      </c>
      <c r="I338" t="s">
        <v>420</v>
      </c>
      <c r="T338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30"/>
  <sheetViews>
    <sheetView topLeftCell="A265" workbookViewId="0">
      <selection activeCell="N309" sqref="N309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 t="e">
        <f>VLOOKUP(Block[[#This Row],[No用]],SetNo[[No.用]:[vlookup 用]],2,FALSE)</f>
        <v>#N/A</v>
      </c>
      <c r="G305" t="s">
        <v>71</v>
      </c>
      <c r="H305">
        <v>1</v>
      </c>
      <c r="I305" t="s">
        <v>261</v>
      </c>
      <c r="J305" s="3"/>
      <c r="K305" s="3"/>
      <c r="T305" t="str">
        <f>Block[[#This Row],[服装]]&amp;Block[[#This Row],[名前]]&amp;Block[[#This Row],[レアリティ]]</f>
        <v>ICONIC</v>
      </c>
    </row>
    <row r="306" spans="1:20" x14ac:dyDescent="0.3">
      <c r="A306" t="e">
        <f>VLOOKUP(Block[[#This Row],[No用]],SetNo[[No.用]:[vlookup 用]],2,FALSE)</f>
        <v>#N/A</v>
      </c>
      <c r="G306" t="s">
        <v>71</v>
      </c>
      <c r="H306">
        <v>1</v>
      </c>
      <c r="I306" t="s">
        <v>261</v>
      </c>
      <c r="J306" s="3"/>
      <c r="K306" s="3"/>
      <c r="T306" t="str">
        <f>Block[[#This Row],[服装]]&amp;Block[[#This Row],[名前]]&amp;Block[[#This Row],[レアリティ]]</f>
        <v>ICONIC</v>
      </c>
    </row>
    <row r="307" spans="1:20" x14ac:dyDescent="0.3">
      <c r="A307" t="e">
        <f>VLOOKUP(Block[[#This Row],[No用]],SetNo[[No.用]:[vlookup 用]],2,FALSE)</f>
        <v>#N/A</v>
      </c>
      <c r="G307" t="s">
        <v>71</v>
      </c>
      <c r="H307">
        <v>1</v>
      </c>
      <c r="I307" t="s">
        <v>261</v>
      </c>
      <c r="J307" s="3"/>
      <c r="K307" s="3"/>
      <c r="T307" t="str">
        <f>Block[[#This Row],[服装]]&amp;Block[[#This Row],[名前]]&amp;Block[[#This Row],[レアリティ]]</f>
        <v>ICONIC</v>
      </c>
    </row>
    <row r="308" spans="1:20" x14ac:dyDescent="0.3">
      <c r="A308" t="e">
        <f>VLOOKUP(Block[[#This Row],[No用]],SetNo[[No.用]:[vlookup 用]],2,FALSE)</f>
        <v>#N/A</v>
      </c>
      <c r="G308" t="s">
        <v>71</v>
      </c>
      <c r="H308">
        <v>1</v>
      </c>
      <c r="I308" t="s">
        <v>261</v>
      </c>
      <c r="J308" s="3"/>
      <c r="K308" s="3"/>
      <c r="T308" t="str">
        <f>Block[[#This Row],[服装]]&amp;Block[[#This Row],[名前]]&amp;Block[[#This Row],[レアリティ]]</f>
        <v>ICONIC</v>
      </c>
    </row>
    <row r="309" spans="1:20" x14ac:dyDescent="0.3">
      <c r="A309" t="e">
        <f>VLOOKUP(Block[[#This Row],[No用]],SetNo[[No.用]:[vlookup 用]],2,FALSE)</f>
        <v>#N/A</v>
      </c>
      <c r="G309" t="s">
        <v>71</v>
      </c>
      <c r="H309">
        <v>1</v>
      </c>
      <c r="I309" t="s">
        <v>261</v>
      </c>
      <c r="J309" s="3"/>
      <c r="K309" s="3"/>
      <c r="T309" t="str">
        <f>Block[[#This Row],[服装]]&amp;Block[[#This Row],[名前]]&amp;Block[[#This Row],[レアリティ]]</f>
        <v>ICONIC</v>
      </c>
    </row>
    <row r="310" spans="1:20" x14ac:dyDescent="0.3">
      <c r="A310" t="e">
        <f>VLOOKUP(Block[[#This Row],[No用]],SetNo[[No.用]:[vlookup 用]],2,FALSE)</f>
        <v>#N/A</v>
      </c>
      <c r="G310" t="s">
        <v>71</v>
      </c>
      <c r="H310">
        <v>1</v>
      </c>
      <c r="I310" t="s">
        <v>261</v>
      </c>
      <c r="J310" s="3"/>
      <c r="K310" s="3"/>
      <c r="T310" t="str">
        <f>Block[[#This Row],[服装]]&amp;Block[[#This Row],[名前]]&amp;Block[[#This Row],[レアリティ]]</f>
        <v>ICONIC</v>
      </c>
    </row>
    <row r="311" spans="1:20" x14ac:dyDescent="0.3">
      <c r="A311" t="e">
        <f>VLOOKUP(Block[[#This Row],[No用]],SetNo[[No.用]:[vlookup 用]],2,FALSE)</f>
        <v>#N/A</v>
      </c>
      <c r="G311" t="s">
        <v>71</v>
      </c>
      <c r="H311">
        <v>1</v>
      </c>
      <c r="I311" t="s">
        <v>261</v>
      </c>
      <c r="J311" s="3"/>
      <c r="K311" s="3"/>
      <c r="T311" t="str">
        <f>Block[[#This Row],[服装]]&amp;Block[[#This Row],[名前]]&amp;Block[[#This Row],[レアリティ]]</f>
        <v>ICONIC</v>
      </c>
    </row>
    <row r="312" spans="1:20" x14ac:dyDescent="0.3">
      <c r="A312" t="e">
        <f>VLOOKUP(Block[[#This Row],[No用]],SetNo[[No.用]:[vlookup 用]],2,FALSE)</f>
        <v>#N/A</v>
      </c>
      <c r="G312" t="s">
        <v>71</v>
      </c>
      <c r="H312">
        <v>1</v>
      </c>
      <c r="I312" t="s">
        <v>261</v>
      </c>
      <c r="J312" s="3"/>
      <c r="K312" s="3"/>
      <c r="T312" t="str">
        <f>Block[[#This Row],[服装]]&amp;Block[[#This Row],[名前]]&amp;Block[[#This Row],[レアリティ]]</f>
        <v>ICONIC</v>
      </c>
    </row>
    <row r="313" spans="1:20" x14ac:dyDescent="0.3">
      <c r="A313" t="e">
        <f>VLOOKUP(Block[[#This Row],[No用]],SetNo[[No.用]:[vlookup 用]],2,FALSE)</f>
        <v>#N/A</v>
      </c>
      <c r="G313" t="s">
        <v>71</v>
      </c>
      <c r="H313">
        <v>1</v>
      </c>
      <c r="I313" t="s">
        <v>261</v>
      </c>
      <c r="J313" s="3"/>
      <c r="K313" s="3"/>
      <c r="T313" t="str">
        <f>Block[[#This Row],[服装]]&amp;Block[[#This Row],[名前]]&amp;Block[[#This Row],[レアリティ]]</f>
        <v>ICONIC</v>
      </c>
    </row>
    <row r="314" spans="1:20" x14ac:dyDescent="0.3">
      <c r="A314">
        <f>VLOOKUP(Block[[#This Row],[No用]],SetNo[[No.用]:[vlookup 用]],2,FALSE)</f>
        <v>81</v>
      </c>
      <c r="B314" t="s">
        <v>217</v>
      </c>
      <c r="C314" t="s">
        <v>83</v>
      </c>
      <c r="D314" t="s">
        <v>23</v>
      </c>
      <c r="E314" t="s">
        <v>25</v>
      </c>
      <c r="F314" t="s">
        <v>75</v>
      </c>
      <c r="G314" t="s">
        <v>71</v>
      </c>
      <c r="H314">
        <v>1</v>
      </c>
      <c r="I314" t="s">
        <v>261</v>
      </c>
      <c r="J314" s="3"/>
      <c r="K314" s="3"/>
      <c r="T314" t="str">
        <f>Block[[#This Row],[服装]]&amp;Block[[#This Row],[名前]]&amp;Block[[#This Row],[レアリティ]]</f>
        <v>ユニフォーム稲垣功ICONIC</v>
      </c>
    </row>
    <row r="315" spans="1:20" x14ac:dyDescent="0.3">
      <c r="A315">
        <f>VLOOKUP(Block[[#This Row],[No用]],SetNo[[No.用]:[vlookup 用]],2,FALSE)</f>
        <v>82</v>
      </c>
      <c r="B315" t="s">
        <v>217</v>
      </c>
      <c r="C315" t="s">
        <v>86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261</v>
      </c>
      <c r="J315" s="3"/>
      <c r="K315" s="3"/>
      <c r="T315" t="str">
        <f>Block[[#This Row],[服装]]&amp;Block[[#This Row],[名前]]&amp;Block[[#This Row],[レアリティ]]</f>
        <v>ユニフォーム馬門英治ICONIC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 t="e">
        <f>VLOOKUP(Block[[#This Row],[No用]],SetNo[[No.用]:[vlookup 用]],2,FALSE)</f>
        <v>#N/A</v>
      </c>
      <c r="G317" t="s">
        <v>71</v>
      </c>
      <c r="H317">
        <v>1</v>
      </c>
      <c r="I317" t="s">
        <v>261</v>
      </c>
      <c r="T317" t="str">
        <f>Block[[#This Row],[服装]]&amp;Block[[#This Row],[名前]]&amp;Block[[#This Row],[レアリティ]]</f>
        <v>ICONIC</v>
      </c>
    </row>
    <row r="318" spans="1:20" x14ac:dyDescent="0.3">
      <c r="A318" t="e">
        <f>VLOOKUP(Block[[#This Row],[No用]],SetNo[[No.用]:[vlookup 用]],2,FALSE)</f>
        <v>#N/A</v>
      </c>
      <c r="G318" t="s">
        <v>71</v>
      </c>
      <c r="H318">
        <v>1</v>
      </c>
      <c r="I318" t="s">
        <v>261</v>
      </c>
      <c r="T318" t="str">
        <f>Block[[#This Row],[服装]]&amp;Block[[#This Row],[名前]]&amp;Block[[#This Row],[レアリティ]]</f>
        <v>ICONIC</v>
      </c>
    </row>
    <row r="319" spans="1:20" x14ac:dyDescent="0.3">
      <c r="A319" t="e">
        <f>VLOOKUP(Block[[#This Row],[No用]],SetNo[[No.用]:[vlookup 用]],2,FALSE)</f>
        <v>#N/A</v>
      </c>
      <c r="G319" t="s">
        <v>71</v>
      </c>
      <c r="H319">
        <v>1</v>
      </c>
      <c r="I319" t="s">
        <v>261</v>
      </c>
      <c r="T319" t="str">
        <f>Block[[#This Row],[服装]]&amp;Block[[#This Row],[名前]]&amp;Block[[#This Row],[レアリティ]]</f>
        <v>ICONIC</v>
      </c>
    </row>
    <row r="320" spans="1:20" x14ac:dyDescent="0.3">
      <c r="A320" t="e">
        <f>VLOOKUP(Block[[#This Row],[No用]],SetNo[[No.用]:[vlookup 用]],2,FALSE)</f>
        <v>#N/A</v>
      </c>
      <c r="G320" t="s">
        <v>71</v>
      </c>
      <c r="H320">
        <v>1</v>
      </c>
      <c r="I320" t="s">
        <v>261</v>
      </c>
      <c r="T320" t="str">
        <f>Block[[#This Row],[服装]]&amp;Block[[#This Row],[名前]]&amp;Block[[#This Row],[レアリティ]]</f>
        <v>ICONIC</v>
      </c>
    </row>
    <row r="321" spans="1:20" x14ac:dyDescent="0.3">
      <c r="A321" t="e">
        <f>VLOOKUP(Block[[#This Row],[No用]],SetNo[[No.用]:[vlookup 用]],2,FALSE)</f>
        <v>#N/A</v>
      </c>
      <c r="G321" t="s">
        <v>71</v>
      </c>
      <c r="H321">
        <v>1</v>
      </c>
      <c r="I321" t="s">
        <v>261</v>
      </c>
      <c r="T321" t="str">
        <f>Block[[#This Row],[服装]]&amp;Block[[#This Row],[名前]]&amp;Block[[#This Row],[レアリティ]]</f>
        <v>ICONIC</v>
      </c>
    </row>
    <row r="322" spans="1:20" x14ac:dyDescent="0.3">
      <c r="A322" t="e">
        <f>VLOOKUP(Block[[#This Row],[No用]],SetNo[[No.用]:[vlookup 用]],2,FALSE)</f>
        <v>#N/A</v>
      </c>
      <c r="G322" t="s">
        <v>71</v>
      </c>
      <c r="H322">
        <v>1</v>
      </c>
      <c r="I322" t="s">
        <v>261</v>
      </c>
      <c r="T322" t="str">
        <f>Block[[#This Row],[服装]]&amp;Block[[#This Row],[名前]]&amp;Block[[#This Row],[レアリティ]]</f>
        <v>ICONIC</v>
      </c>
    </row>
    <row r="323" spans="1:20" x14ac:dyDescent="0.3">
      <c r="A323">
        <v>106</v>
      </c>
      <c r="B323" t="s">
        <v>408</v>
      </c>
      <c r="C323" t="s">
        <v>409</v>
      </c>
      <c r="D323" t="s">
        <v>24</v>
      </c>
      <c r="E323" t="s">
        <v>31</v>
      </c>
      <c r="F323" t="s">
        <v>159</v>
      </c>
      <c r="G323" t="s">
        <v>71</v>
      </c>
      <c r="H323">
        <v>1</v>
      </c>
      <c r="I323" t="s">
        <v>15</v>
      </c>
      <c r="J323" t="s">
        <v>421</v>
      </c>
      <c r="K323" t="s">
        <v>277</v>
      </c>
      <c r="L323">
        <v>28</v>
      </c>
      <c r="T323" t="str">
        <f>Block[[#This Row],[服装]]&amp;Block[[#This Row],[名前]]&amp;Block[[#This Row],[レアリティ]]</f>
        <v>探偵白布賢二郎ICONIC</v>
      </c>
    </row>
    <row r="324" spans="1:20" x14ac:dyDescent="0.3">
      <c r="A324">
        <v>106</v>
      </c>
      <c r="B324" t="s">
        <v>408</v>
      </c>
      <c r="C324" t="s">
        <v>409</v>
      </c>
      <c r="D324" t="s">
        <v>24</v>
      </c>
      <c r="E324" t="s">
        <v>31</v>
      </c>
      <c r="F324" t="s">
        <v>159</v>
      </c>
      <c r="G324" t="s">
        <v>71</v>
      </c>
      <c r="H324">
        <v>1</v>
      </c>
      <c r="I324" t="s">
        <v>15</v>
      </c>
      <c r="J324" t="s">
        <v>422</v>
      </c>
      <c r="K324" t="s">
        <v>277</v>
      </c>
      <c r="L324">
        <v>28</v>
      </c>
      <c r="T324" t="str">
        <f>Block[[#This Row],[服装]]&amp;Block[[#This Row],[名前]]&amp;Block[[#This Row],[レアリティ]]</f>
        <v>探偵白布賢二郎ICONIC</v>
      </c>
    </row>
    <row r="325" spans="1:20" x14ac:dyDescent="0.3">
      <c r="A325">
        <v>106</v>
      </c>
      <c r="B325" t="s">
        <v>408</v>
      </c>
      <c r="C325" t="s">
        <v>409</v>
      </c>
      <c r="D325" t="s">
        <v>24</v>
      </c>
      <c r="E325" t="s">
        <v>31</v>
      </c>
      <c r="F325" t="s">
        <v>159</v>
      </c>
      <c r="G325" t="s">
        <v>71</v>
      </c>
      <c r="H325">
        <v>1</v>
      </c>
      <c r="I325" t="s">
        <v>15</v>
      </c>
      <c r="J325" s="3" t="s">
        <v>262</v>
      </c>
      <c r="K325" t="s">
        <v>415</v>
      </c>
      <c r="L325">
        <v>27</v>
      </c>
      <c r="T325" t="str">
        <f>Block[[#This Row],[服装]]&amp;Block[[#This Row],[名前]]&amp;Block[[#This Row],[レアリティ]]</f>
        <v>探偵白布賢二郎ICONIC</v>
      </c>
    </row>
    <row r="326" spans="1:20" x14ac:dyDescent="0.3">
      <c r="A326">
        <f>VLOOKUP(Block[[#This Row],[No用]],SetNo[[No.用]:[vlookup 用]],2,FALSE)</f>
        <v>118</v>
      </c>
      <c r="B326" s="3" t="s">
        <v>402</v>
      </c>
      <c r="C326" t="s">
        <v>123</v>
      </c>
      <c r="D326" s="3" t="s">
        <v>77</v>
      </c>
      <c r="E326" t="s">
        <v>78</v>
      </c>
      <c r="F326" t="s">
        <v>128</v>
      </c>
      <c r="G326" t="s">
        <v>71</v>
      </c>
      <c r="H326">
        <v>1</v>
      </c>
      <c r="I326" t="s">
        <v>15</v>
      </c>
      <c r="J326" s="3" t="s">
        <v>185</v>
      </c>
      <c r="K326" s="3" t="s">
        <v>173</v>
      </c>
      <c r="L326">
        <v>27</v>
      </c>
      <c r="T326" t="str">
        <f>Block[[#This Row],[服装]]&amp;Block[[#This Row],[名前]]&amp;Block[[#This Row],[レアリティ]]</f>
        <v>探偵木葉秋紀ICONIC</v>
      </c>
    </row>
    <row r="327" spans="1:20" x14ac:dyDescent="0.3">
      <c r="A327">
        <f>VLOOKUP(Block[[#This Row],[No用]],SetNo[[No.用]:[vlookup 用]],2,FALSE)</f>
        <v>118</v>
      </c>
      <c r="B327" s="3" t="s">
        <v>402</v>
      </c>
      <c r="C327" t="s">
        <v>123</v>
      </c>
      <c r="D327" s="3" t="s">
        <v>77</v>
      </c>
      <c r="E327" t="s">
        <v>78</v>
      </c>
      <c r="F327" t="s">
        <v>128</v>
      </c>
      <c r="G327" t="s">
        <v>71</v>
      </c>
      <c r="H327">
        <v>1</v>
      </c>
      <c r="I327" t="s">
        <v>15</v>
      </c>
      <c r="J327" s="3" t="s">
        <v>186</v>
      </c>
      <c r="K327" s="3" t="s">
        <v>173</v>
      </c>
      <c r="L327">
        <v>27</v>
      </c>
      <c r="T327" t="str">
        <f>Block[[#This Row],[服装]]&amp;Block[[#This Row],[名前]]&amp;Block[[#This Row],[レアリティ]]</f>
        <v>探偵木葉秋紀ICONIC</v>
      </c>
    </row>
    <row r="328" spans="1:20" x14ac:dyDescent="0.3">
      <c r="A328">
        <f>VLOOKUP(Block[[#This Row],[No用]],SetNo[[No.用]:[vlookup 用]],2,FALSE)</f>
        <v>118</v>
      </c>
      <c r="B328" s="3" t="s">
        <v>402</v>
      </c>
      <c r="C328" t="s">
        <v>123</v>
      </c>
      <c r="D328" s="3" t="s">
        <v>77</v>
      </c>
      <c r="E328" t="s">
        <v>78</v>
      </c>
      <c r="F328" t="s">
        <v>128</v>
      </c>
      <c r="G328" t="s">
        <v>71</v>
      </c>
      <c r="H328">
        <v>1</v>
      </c>
      <c r="I328" t="s">
        <v>15</v>
      </c>
      <c r="J328" s="3" t="s">
        <v>188</v>
      </c>
      <c r="K328" s="3" t="s">
        <v>173</v>
      </c>
      <c r="L328">
        <v>27</v>
      </c>
      <c r="T328" t="str">
        <f>Block[[#This Row],[服装]]&amp;Block[[#This Row],[名前]]&amp;Block[[#This Row],[レアリティ]]</f>
        <v>探偵木葉秋紀ICONIC</v>
      </c>
    </row>
    <row r="329" spans="1:20" x14ac:dyDescent="0.3">
      <c r="A329">
        <f>VLOOKUP(Block[[#This Row],[No用]],SetNo[[No.用]:[vlookup 用]],2,FALSE)</f>
        <v>118</v>
      </c>
      <c r="B329" s="3" t="s">
        <v>402</v>
      </c>
      <c r="C329" t="s">
        <v>123</v>
      </c>
      <c r="D329" s="3" t="s">
        <v>77</v>
      </c>
      <c r="E329" t="s">
        <v>78</v>
      </c>
      <c r="F329" t="s">
        <v>128</v>
      </c>
      <c r="G329" t="s">
        <v>71</v>
      </c>
      <c r="H329">
        <v>1</v>
      </c>
      <c r="I329" t="s">
        <v>15</v>
      </c>
      <c r="J329" s="3" t="s">
        <v>262</v>
      </c>
      <c r="K329" s="3" t="s">
        <v>173</v>
      </c>
      <c r="L329">
        <v>27</v>
      </c>
      <c r="T329" t="str">
        <f>Block[[#This Row],[服装]]&amp;Block[[#This Row],[名前]]&amp;Block[[#This Row],[レアリティ]]</f>
        <v>探偵木葉秋紀ICONIC</v>
      </c>
    </row>
    <row r="330" spans="1:20" x14ac:dyDescent="0.3">
      <c r="A330" t="str">
        <f>VLOOKUP(Block[[#This Row],[No用]],SetNo[[No.用]:[vlookup 用]],2,FALSE)</f>
        <v/>
      </c>
      <c r="H330">
        <v>1</v>
      </c>
      <c r="I330" t="s">
        <v>15</v>
      </c>
      <c r="T330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38"/>
  <sheetViews>
    <sheetView topLeftCell="A75" workbookViewId="0">
      <selection activeCell="L128" sqref="L12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 t="e">
        <f>VLOOKUP(Special[[#This Row],[No用]],SetNo[[No.用]:[vlookup 用]],2,FALSE)</f>
        <v>#N/A</v>
      </c>
      <c r="G131" t="s">
        <v>71</v>
      </c>
      <c r="H131">
        <v>1</v>
      </c>
      <c r="I131" t="s">
        <v>275</v>
      </c>
      <c r="T131" t="str">
        <f>Special[[#This Row],[服装]]&amp;Special[[#This Row],[名前]]&amp;Special[[#This Row],[レアリティ]]</f>
        <v>ICONIC</v>
      </c>
    </row>
    <row r="132" spans="1:20" x14ac:dyDescent="0.3">
      <c r="A132" t="e">
        <f>VLOOKUP(Special[[#This Row],[No用]],SetNo[[No.用]:[vlookup 用]],2,FALSE)</f>
        <v>#N/A</v>
      </c>
      <c r="G132" t="s">
        <v>71</v>
      </c>
      <c r="H132">
        <v>1</v>
      </c>
      <c r="I132" t="s">
        <v>275</v>
      </c>
      <c r="T132" t="str">
        <f>Special[[#This Row],[服装]]&amp;Special[[#This Row],[名前]]&amp;Special[[#This Row],[レアリティ]]</f>
        <v>ICONIC</v>
      </c>
    </row>
    <row r="133" spans="1:20" x14ac:dyDescent="0.3">
      <c r="A133" t="e">
        <f>VLOOKUP(Special[[#This Row],[No用]],SetNo[[No.用]:[vlookup 用]],2,FALSE)</f>
        <v>#N/A</v>
      </c>
      <c r="G133" t="s">
        <v>71</v>
      </c>
      <c r="H133">
        <v>1</v>
      </c>
      <c r="I133" t="s">
        <v>275</v>
      </c>
      <c r="T133" t="str">
        <f>Special[[#This Row],[服装]]&amp;Special[[#This Row],[名前]]&amp;Special[[#This Row],[レアリティ]]</f>
        <v>ICONIC</v>
      </c>
    </row>
    <row r="134" spans="1:20" x14ac:dyDescent="0.3">
      <c r="A134" t="e">
        <f>VLOOKUP(Special[[#This Row],[No用]],SetNo[[No.用]:[vlookup 用]],2,FALSE)</f>
        <v>#N/A</v>
      </c>
      <c r="G134" t="s">
        <v>71</v>
      </c>
      <c r="H134">
        <v>1</v>
      </c>
      <c r="I134" t="s">
        <v>275</v>
      </c>
      <c r="T134" t="str">
        <f>Special[[#This Row],[服装]]&amp;Special[[#This Row],[名前]]&amp;Special[[#This Row],[レアリティ]]</f>
        <v>ICONIC</v>
      </c>
    </row>
    <row r="135" spans="1:20" x14ac:dyDescent="0.3">
      <c r="A135" t="e">
        <f>VLOOKUP(Special[[#This Row],[No用]],SetNo[[No.用]:[vlookup 用]],2,FALSE)</f>
        <v>#N/A</v>
      </c>
      <c r="G135" t="s">
        <v>71</v>
      </c>
      <c r="H135">
        <v>1</v>
      </c>
      <c r="I135" t="s">
        <v>275</v>
      </c>
      <c r="T135" t="str">
        <f>Special[[#This Row],[服装]]&amp;Special[[#This Row],[名前]]&amp;Special[[#This Row],[レアリティ]]</f>
        <v>ICONIC</v>
      </c>
    </row>
    <row r="136" spans="1:20" x14ac:dyDescent="0.3">
      <c r="A136">
        <v>106</v>
      </c>
      <c r="B136" t="s">
        <v>408</v>
      </c>
      <c r="C136" t="s">
        <v>409</v>
      </c>
      <c r="D136" t="s">
        <v>24</v>
      </c>
      <c r="E136" t="s">
        <v>31</v>
      </c>
      <c r="F136" t="s">
        <v>159</v>
      </c>
      <c r="G136" t="s">
        <v>71</v>
      </c>
      <c r="H136">
        <v>1</v>
      </c>
      <c r="I136" t="s">
        <v>423</v>
      </c>
      <c r="J136" t="s">
        <v>424</v>
      </c>
      <c r="K136" t="s">
        <v>290</v>
      </c>
      <c r="L136">
        <v>14</v>
      </c>
      <c r="T136" t="str">
        <f>Special[[#This Row],[服装]]&amp;Special[[#This Row],[名前]]&amp;Special[[#This Row],[レアリティ]]</f>
        <v>探偵白布賢二郎ICONIC</v>
      </c>
    </row>
    <row r="137" spans="1:20" x14ac:dyDescent="0.3">
      <c r="A137">
        <v>106</v>
      </c>
      <c r="B137" t="s">
        <v>408</v>
      </c>
      <c r="C137" t="s">
        <v>409</v>
      </c>
      <c r="D137" t="s">
        <v>24</v>
      </c>
      <c r="E137" t="s">
        <v>31</v>
      </c>
      <c r="F137" t="s">
        <v>159</v>
      </c>
      <c r="G137" t="s">
        <v>71</v>
      </c>
      <c r="H137">
        <v>1</v>
      </c>
      <c r="I137" t="s">
        <v>423</v>
      </c>
      <c r="J137" t="s">
        <v>425</v>
      </c>
      <c r="K137" t="s">
        <v>419</v>
      </c>
      <c r="L137">
        <v>49</v>
      </c>
      <c r="N137">
        <v>59</v>
      </c>
      <c r="T137" t="str">
        <f>Special[[#This Row],[服装]]&amp;Special[[#This Row],[名前]]&amp;Special[[#This Row],[レアリティ]]</f>
        <v>探偵白布賢二郎ICONIC</v>
      </c>
    </row>
    <row r="138" spans="1:20" x14ac:dyDescent="0.3">
      <c r="A138">
        <f>VLOOKUP(Special[[#This Row],[No用]],SetNo[[No.用]:[vlookup 用]],2,FALSE)</f>
        <v>118</v>
      </c>
      <c r="B138" s="3" t="s">
        <v>402</v>
      </c>
      <c r="C138" t="s">
        <v>123</v>
      </c>
      <c r="D138" s="3" t="s">
        <v>77</v>
      </c>
      <c r="E138" t="s">
        <v>78</v>
      </c>
      <c r="F138" t="s">
        <v>128</v>
      </c>
      <c r="G138" t="s">
        <v>71</v>
      </c>
      <c r="H138">
        <v>1</v>
      </c>
      <c r="I138" t="s">
        <v>275</v>
      </c>
      <c r="J138" s="3" t="s">
        <v>202</v>
      </c>
      <c r="K138" s="3" t="s">
        <v>173</v>
      </c>
      <c r="L138">
        <v>13</v>
      </c>
      <c r="T138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21" zoomScaleNormal="100" workbookViewId="0">
      <selection activeCell="AD122" sqref="AD122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U F A A B Q S w M E F A A C A A g A q Y l D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q Y l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Q 1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K m J Q 1 e p P F u A p A A A A P Y A A A A S A A A A A A A A A A A A A A A A A A A A A A B D b 2 5 m a W c v U G F j a 2 F n Z S 5 4 b W x Q S w E C L Q A U A A I A C A C p i U N X D 8 r p q 6 Q A A A D p A A A A E w A A A A A A A A A A A A A A A A D w A A A A W 0 N v b n R l b n R f V H l w Z X N d L n h t b F B L A Q I t A B Q A A g A I A K m J Q 1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5 L j I z M T g x M D N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O G E 0 M z A y M i 0 5 O T A 5 L T R j Z D M t Y m M w M S 0 y N W R m Z D V l Y j E y Y j g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5 L j I x N j g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Y 1 O D d m N m I t N D Q 5 O C 0 0 M G F k L T g x O T I t O W I 3 M m F m O W Q x M m I y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j g z O T Y 3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g 4 Z m Y 0 Z j g t M 2 I x Z C 0 0 O T F k L W I 1 M T U t N W Y y M D g y N 2 Z k O G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N T Y z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J k Z j g 5 N j g t N T Z m M C 0 0 M G M 5 L T g 0 Z j c t N W Q y N 2 Z j Y z k z N G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D Q z N T I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j M y N 2 I 4 Y T g t M z d m N y 0 0 N 2 Z l L T h m N D k t Z m I 0 O D E w M m U 4 M D F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M T Y z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Y 5 Z D A y N 2 I t Y m U w M S 0 0 N j A 0 L T h m O D E t Z T Q 3 M 2 Y 4 Z G I 0 Y m U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g 6 M T M 6 M T g u M D g y M z Q 5 O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y O W V j Z G I y L T k w Y z Y t N G I 0 M y 0 5 N z d j L T g 0 Y z A 5 Y 2 R i O D Y z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D N U M D g 6 M T M 6 M T g u M D Y 0 M z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M z Q 0 M G Q 5 M y 0 y Z T E 2 L T R k M G I t O D c 5 M i 1 m N z Q 0 M m Y x N G U 3 N j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N D k z N T Y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D g 5 Y W U 4 O D M t Y j J j M y 0 0 N T R k L W I 0 Y j M t N j g x M G U 4 O T E w N j k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z c z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G M 2 M G M z N j M t N 2 N k Z i 0 0 O D J j L T k w N D I t Y 2 Z m M 2 Q 3 Z j F l Z W F i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M j Y z N T U 5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G Q 5 Z j Y 0 Y 2 Y t Y T U 4 Z C 0 0 N m V m L W I z Y T A t M D Y 2 Z G U z M z F i M m F k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T A z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M z d h N m Q 5 L T J m M m U t N G R h M y 1 h O W M 1 L T c 1 Z D k 5 Y z R k M T Z j Z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2 L j g 4 M T A x N z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O D Q 2 O D Z i Z i 0 5 N T I 0 L T Q 3 O G U t Y W Q z Y i 1 k N z U y Y 2 Y w Z m E x N z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2 L j g 0 M D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M z c 3 Z j N k O C 1 k Z G U 2 L T Q w M z k t O D I 2 Y S 0 2 Y W J k M z I w O T k w O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B N 1 M R v B l D q S f L l q j D i r W X p C F Z 1 w z u 9 w o V 9 e E 1 I z l x X r A A A A A A 6 A A A A A A g A A I A A A A G D E T T 8 N h T S Q e s R L C h z b s I y H A b B W P o y U 3 C l 4 0 c H q O D v 4 U A A A A P P 4 U P 4 T 3 5 q R X x w C Z u 1 a g 7 5 3 N Z A 8 F e K W Y r 9 r c c z l j 9 n M l w x H E k 1 5 k 7 q U W x h g w n A 8 q v C J K E + M g J J y L 0 e + k D m a W Q + t B e w Z b P O 0 S 6 U h F P T d 7 H G 0 Q A A A A D U v f b p t W n v C u l T e O O e X L x + p + c Y l e p 9 3 9 a w D P F a Y e k x e T A i 4 c V f U o e C N k / W x i q l i p w B U y d V a D D L Q P y D B Z X 6 l I n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2023-09-05T13:27:38Z</dcterms:created>
  <dcterms:modified xsi:type="dcterms:W3CDTF">2023-10-03T08:51:19Z</dcterms:modified>
</cp:coreProperties>
</file>