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A43F0362-4C8A-4E26-A939-F9A9FA179AB2}" xr6:coauthVersionLast="47" xr6:coauthVersionMax="47" xr10:uidLastSave="{00000000-0000-0000-0000-000000000000}"/>
  <bookViews>
    <workbookView xWindow="-113" yWindow="-113" windowWidth="48309" windowHeight="27273" tabRatio="809" activeTab="2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稲荷崎!$A$1:$Y$5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梟谷!$A$1:$Y$11</definedName>
    <definedName name="ExternalData_9" localSheetId="15" hidden="1">烏野!$A$1:$Y$26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3" i="18" l="1"/>
  <c r="A133" i="18" s="1"/>
  <c r="T134" i="18"/>
  <c r="A134" i="18" s="1"/>
  <c r="T135" i="18"/>
  <c r="A135" i="18" s="1"/>
  <c r="T136" i="18"/>
  <c r="A136" i="18" s="1"/>
  <c r="T137" i="18"/>
  <c r="A137" i="18" s="1"/>
  <c r="T138" i="18"/>
  <c r="A138" i="18" s="1"/>
  <c r="T139" i="18"/>
  <c r="A139" i="18" s="1"/>
  <c r="T320" i="17"/>
  <c r="A320" i="17" s="1"/>
  <c r="T321" i="17"/>
  <c r="A321" i="17" s="1"/>
  <c r="T322" i="17"/>
  <c r="A322" i="17" s="1"/>
  <c r="T323" i="17"/>
  <c r="A323" i="17" s="1"/>
  <c r="T324" i="17"/>
  <c r="A324" i="17" s="1"/>
  <c r="T325" i="17"/>
  <c r="A325" i="17" s="1"/>
  <c r="T326" i="17"/>
  <c r="A326" i="17" s="1"/>
  <c r="T327" i="17"/>
  <c r="A327" i="17" s="1"/>
  <c r="T328" i="17"/>
  <c r="A328" i="17" s="1"/>
  <c r="T329" i="17"/>
  <c r="A329" i="17" s="1"/>
  <c r="T330" i="17"/>
  <c r="A330" i="17" s="1"/>
  <c r="T331" i="17"/>
  <c r="A331" i="17" s="1"/>
  <c r="T332" i="17"/>
  <c r="A332" i="17" s="1"/>
  <c r="T333" i="17"/>
  <c r="A333" i="17" s="1"/>
  <c r="T334" i="17"/>
  <c r="A334" i="17" s="1"/>
  <c r="T335" i="17"/>
  <c r="A335" i="17" s="1"/>
  <c r="T336" i="17"/>
  <c r="A336" i="17" s="1"/>
  <c r="T337" i="17"/>
  <c r="A337" i="17" s="1"/>
  <c r="T338" i="17"/>
  <c r="A338" i="17" s="1"/>
  <c r="T339" i="17"/>
  <c r="A339" i="17" s="1"/>
  <c r="T340" i="17"/>
  <c r="A340" i="17" s="1"/>
  <c r="T341" i="17"/>
  <c r="A341" i="17" s="1"/>
  <c r="T342" i="17"/>
  <c r="A342" i="17" s="1"/>
  <c r="T343" i="17"/>
  <c r="A343" i="17" s="1"/>
  <c r="T344" i="17"/>
  <c r="A344" i="17" s="1"/>
  <c r="T329" i="16"/>
  <c r="A329" i="16" s="1"/>
  <c r="T330" i="16"/>
  <c r="A330" i="16" s="1"/>
  <c r="T331" i="16"/>
  <c r="A331" i="16" s="1"/>
  <c r="T332" i="16"/>
  <c r="A332" i="16" s="1"/>
  <c r="T333" i="16"/>
  <c r="A333" i="16" s="1"/>
  <c r="T334" i="16"/>
  <c r="A334" i="16" s="1"/>
  <c r="T335" i="16"/>
  <c r="A335" i="16" s="1"/>
  <c r="T336" i="16"/>
  <c r="A336" i="16" s="1"/>
  <c r="T337" i="16"/>
  <c r="A337" i="16" s="1"/>
  <c r="T338" i="16"/>
  <c r="A338" i="16" s="1"/>
  <c r="T339" i="16"/>
  <c r="A339" i="16" s="1"/>
  <c r="T340" i="16"/>
  <c r="A340" i="16" s="1"/>
  <c r="T341" i="16"/>
  <c r="A341" i="16" s="1"/>
  <c r="T342" i="16"/>
  <c r="A342" i="16" s="1"/>
  <c r="T343" i="16"/>
  <c r="A343" i="16" s="1"/>
  <c r="T344" i="16"/>
  <c r="A344" i="16" s="1"/>
  <c r="T345" i="16"/>
  <c r="A345" i="16" s="1"/>
  <c r="T346" i="16"/>
  <c r="A346" i="16" s="1"/>
  <c r="T347" i="16"/>
  <c r="A347" i="16" s="1"/>
  <c r="T348" i="16"/>
  <c r="A348" i="16" s="1"/>
  <c r="T349" i="16"/>
  <c r="A349" i="16" s="1"/>
  <c r="T350" i="16"/>
  <c r="A350" i="16" s="1"/>
  <c r="T351" i="16"/>
  <c r="A351" i="16" s="1"/>
  <c r="T352" i="16"/>
  <c r="A352" i="16" s="1"/>
  <c r="T353" i="16"/>
  <c r="A353" i="16" s="1"/>
  <c r="T354" i="16"/>
  <c r="A354" i="16" s="1"/>
  <c r="T355" i="16"/>
  <c r="A355" i="16" s="1"/>
  <c r="T356" i="16"/>
  <c r="A356" i="16" s="1"/>
  <c r="T357" i="16"/>
  <c r="A357" i="16" s="1"/>
  <c r="T358" i="16"/>
  <c r="A358" i="16" s="1"/>
  <c r="T359" i="16"/>
  <c r="A359" i="16" s="1"/>
  <c r="T360" i="16"/>
  <c r="A360" i="16" s="1"/>
  <c r="T234" i="15"/>
  <c r="A234" i="15" s="1"/>
  <c r="T235" i="15"/>
  <c r="A235" i="15" s="1"/>
  <c r="T236" i="15"/>
  <c r="A236" i="15" s="1"/>
  <c r="T237" i="15"/>
  <c r="A237" i="15" s="1"/>
  <c r="T238" i="15"/>
  <c r="A238" i="15" s="1"/>
  <c r="T239" i="15"/>
  <c r="A239" i="15" s="1"/>
  <c r="T240" i="15"/>
  <c r="A240" i="15" s="1"/>
  <c r="T241" i="15"/>
  <c r="A241" i="15" s="1"/>
  <c r="T242" i="15"/>
  <c r="A242" i="15" s="1"/>
  <c r="T243" i="15"/>
  <c r="A243" i="15" s="1"/>
  <c r="T244" i="15"/>
  <c r="A244" i="15" s="1"/>
  <c r="T245" i="15"/>
  <c r="A245" i="15" s="1"/>
  <c r="T487" i="14"/>
  <c r="A487" i="14" s="1"/>
  <c r="T488" i="14"/>
  <c r="A488" i="14" s="1"/>
  <c r="T489" i="14"/>
  <c r="A489" i="14" s="1"/>
  <c r="T490" i="14"/>
  <c r="A490" i="14" s="1"/>
  <c r="T491" i="14"/>
  <c r="A491" i="14" s="1"/>
  <c r="T492" i="14"/>
  <c r="A492" i="14" s="1"/>
  <c r="T493" i="14"/>
  <c r="A493" i="14" s="1"/>
  <c r="T494" i="14"/>
  <c r="A494" i="14" s="1"/>
  <c r="T495" i="14"/>
  <c r="A495" i="14" s="1"/>
  <c r="T496" i="14"/>
  <c r="A496" i="14" s="1"/>
  <c r="T497" i="14"/>
  <c r="A497" i="14" s="1"/>
  <c r="T498" i="14"/>
  <c r="A498" i="14" s="1"/>
  <c r="T499" i="14"/>
  <c r="A499" i="14" s="1"/>
  <c r="T500" i="14"/>
  <c r="A500" i="14" s="1"/>
  <c r="T501" i="14"/>
  <c r="A501" i="14" s="1"/>
  <c r="T502" i="14"/>
  <c r="A502" i="14" s="1"/>
  <c r="T503" i="14"/>
  <c r="A503" i="14" s="1"/>
  <c r="T504" i="14"/>
  <c r="A504" i="14" s="1"/>
  <c r="T505" i="14"/>
  <c r="A505" i="14" s="1"/>
  <c r="T506" i="14"/>
  <c r="A506" i="14" s="1"/>
  <c r="T507" i="14"/>
  <c r="A507" i="14" s="1"/>
  <c r="T508" i="14"/>
  <c r="A508" i="14" s="1"/>
  <c r="T93" i="11"/>
  <c r="A93" i="11" s="1"/>
  <c r="T94" i="11"/>
  <c r="A94" i="11" s="1"/>
  <c r="T95" i="11"/>
  <c r="A95" i="11" s="1"/>
  <c r="T96" i="11"/>
  <c r="A96" i="11" s="1"/>
  <c r="T97" i="11"/>
  <c r="A97" i="11" s="1"/>
  <c r="T98" i="11"/>
  <c r="A98" i="11" s="1"/>
  <c r="T99" i="11"/>
  <c r="A99" i="11" s="1"/>
  <c r="T100" i="11"/>
  <c r="A100" i="11" s="1"/>
  <c r="T101" i="11"/>
  <c r="A101" i="11" s="1"/>
  <c r="T102" i="11"/>
  <c r="A102" i="11" s="1"/>
  <c r="T103" i="11"/>
  <c r="A103" i="11" s="1"/>
  <c r="T104" i="11"/>
  <c r="A104" i="11" s="1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85" i="11"/>
  <c r="T86" i="11"/>
  <c r="T87" i="11"/>
  <c r="T88" i="11"/>
  <c r="T89" i="11"/>
  <c r="T90" i="11"/>
  <c r="T91" i="11"/>
  <c r="T92" i="11"/>
  <c r="T105" i="11"/>
  <c r="T106" i="11"/>
  <c r="T107" i="11"/>
  <c r="T108" i="11"/>
  <c r="T125" i="18"/>
  <c r="T126" i="18"/>
  <c r="T127" i="18"/>
  <c r="T128" i="18"/>
  <c r="T129" i="18"/>
  <c r="T130" i="18"/>
  <c r="T131" i="18"/>
  <c r="T132" i="18"/>
  <c r="T140" i="18"/>
  <c r="T141" i="18"/>
  <c r="T142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85" i="14"/>
  <c r="T486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T425" i="14"/>
  <c r="T426" i="14"/>
  <c r="T427" i="14"/>
  <c r="T428" i="14"/>
  <c r="T429" i="14"/>
  <c r="T430" i="14"/>
  <c r="T431" i="14"/>
  <c r="T432" i="14"/>
  <c r="T433" i="14"/>
  <c r="T434" i="14"/>
  <c r="T352" i="17"/>
  <c r="T353" i="17"/>
  <c r="T354" i="17"/>
  <c r="T355" i="17"/>
  <c r="T365" i="16"/>
  <c r="T366" i="16"/>
  <c r="T367" i="16"/>
  <c r="T368" i="16"/>
  <c r="T369" i="16"/>
  <c r="T370" i="16"/>
  <c r="T267" i="15"/>
  <c r="T268" i="15"/>
  <c r="T269" i="15"/>
  <c r="T270" i="15"/>
  <c r="T271" i="15"/>
  <c r="T272" i="15"/>
  <c r="T273" i="15"/>
  <c r="T529" i="14"/>
  <c r="T524" i="14"/>
  <c r="T525" i="14"/>
  <c r="T526" i="14"/>
  <c r="T527" i="14"/>
  <c r="T528" i="14"/>
  <c r="T145" i="18"/>
  <c r="T351" i="17"/>
  <c r="T364" i="16"/>
  <c r="T266" i="15"/>
  <c r="T523" i="14"/>
  <c r="T112" i="11"/>
  <c r="V119" i="2"/>
  <c r="W119" i="2"/>
  <c r="X119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509" i="14"/>
  <c r="T510" i="14"/>
  <c r="T511" i="14"/>
  <c r="T512" i="14"/>
  <c r="T513" i="14"/>
  <c r="T514" i="14"/>
  <c r="T515" i="14"/>
  <c r="T516" i="14"/>
  <c r="T517" i="14"/>
  <c r="T260" i="17"/>
  <c r="T261" i="17"/>
  <c r="T262" i="17"/>
  <c r="T316" i="17"/>
  <c r="T317" i="17"/>
  <c r="T318" i="17"/>
  <c r="T319" i="17"/>
  <c r="T345" i="17"/>
  <c r="T346" i="17"/>
  <c r="T347" i="17"/>
  <c r="T276" i="16"/>
  <c r="T277" i="16"/>
  <c r="T278" i="16"/>
  <c r="T279" i="16"/>
  <c r="T280" i="16"/>
  <c r="T293" i="16"/>
  <c r="T294" i="16"/>
  <c r="T326" i="16"/>
  <c r="T327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43" i="18"/>
  <c r="T144" i="18"/>
  <c r="T348" i="17"/>
  <c r="T349" i="17"/>
  <c r="T350" i="17"/>
  <c r="T362" i="16"/>
  <c r="T363" i="16"/>
  <c r="T260" i="15"/>
  <c r="T261" i="15"/>
  <c r="T262" i="15"/>
  <c r="T263" i="15"/>
  <c r="T264" i="15"/>
  <c r="T265" i="15"/>
  <c r="T518" i="14"/>
  <c r="T519" i="14"/>
  <c r="T520" i="14"/>
  <c r="T521" i="14"/>
  <c r="T522" i="14"/>
  <c r="T111" i="1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361" i="16"/>
  <c r="T183" i="15"/>
  <c r="T255" i="15"/>
  <c r="T256" i="15"/>
  <c r="T257" i="15"/>
  <c r="T258" i="15"/>
  <c r="T259" i="15"/>
  <c r="T388" i="14"/>
  <c r="T405" i="14"/>
  <c r="T406" i="14"/>
  <c r="T407" i="14"/>
  <c r="T408" i="14"/>
  <c r="T409" i="14"/>
  <c r="T72" i="11"/>
  <c r="T73" i="11"/>
  <c r="T74" i="11"/>
  <c r="T75" i="11"/>
  <c r="T76" i="11"/>
  <c r="T77" i="11"/>
  <c r="T78" i="11"/>
  <c r="T79" i="11"/>
  <c r="T80" i="11"/>
  <c r="T81" i="11"/>
  <c r="T82" i="11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T40" i="1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110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109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X86" i="2"/>
  <c r="B84" i="19" s="1"/>
  <c r="X87" i="2"/>
  <c r="X88" i="2"/>
  <c r="X89" i="2"/>
  <c r="X90" i="2"/>
  <c r="X91" i="2"/>
  <c r="X92" i="2"/>
  <c r="X93" i="2"/>
  <c r="X94" i="2"/>
  <c r="X95" i="2"/>
  <c r="X96" i="2"/>
  <c r="X97" i="2"/>
  <c r="X98" i="2"/>
  <c r="B96" i="19" s="1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2" i="2"/>
  <c r="X123" i="2"/>
  <c r="X124" i="2"/>
  <c r="X125" i="2"/>
  <c r="X126" i="2"/>
  <c r="X127" i="2"/>
  <c r="X128" i="2"/>
  <c r="X129" i="2"/>
  <c r="B129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0" i="19" l="1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A455" i="14" s="1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5" i="2"/>
  <c r="W125" i="2"/>
  <c r="V117" i="2"/>
  <c r="W117" i="2"/>
  <c r="V41" i="2"/>
  <c r="W41" i="2"/>
  <c r="V22" i="2"/>
  <c r="W22" i="2"/>
  <c r="V128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3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16" i="2"/>
  <c r="W116" i="2"/>
  <c r="V118" i="2"/>
  <c r="W118" i="2"/>
  <c r="V120" i="2"/>
  <c r="W120" i="2"/>
  <c r="V121" i="2"/>
  <c r="W121" i="2"/>
  <c r="V122" i="2"/>
  <c r="W122" i="2"/>
  <c r="W123" i="2"/>
  <c r="V124" i="2"/>
  <c r="W124" i="2"/>
  <c r="V126" i="2"/>
  <c r="W126" i="2"/>
  <c r="V127" i="2"/>
  <c r="W127" i="2"/>
  <c r="W128" i="2"/>
  <c r="V129" i="2"/>
  <c r="W129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00" i="17" l="1"/>
  <c r="A221" i="15"/>
  <c r="A456" i="14"/>
  <c r="A124" i="18"/>
  <c r="A298" i="17"/>
  <c r="A222" i="15"/>
  <c r="A460" i="14"/>
  <c r="A469" i="14"/>
  <c r="A452" i="14"/>
  <c r="A123" i="18"/>
  <c r="A219" i="15"/>
  <c r="A461" i="14"/>
  <c r="A296" i="17"/>
  <c r="A220" i="15"/>
  <c r="A454" i="14"/>
  <c r="A314" i="16"/>
  <c r="A310" i="16"/>
  <c r="A301" i="17"/>
  <c r="A463" i="14"/>
  <c r="A294" i="17"/>
  <c r="A304" i="17"/>
  <c r="A315" i="16"/>
  <c r="A309" i="16"/>
  <c r="A448" i="14"/>
  <c r="A457" i="14"/>
  <c r="A312" i="16"/>
  <c r="A303" i="17"/>
  <c r="A306" i="16"/>
  <c r="A216" i="15"/>
  <c r="A449" i="14"/>
  <c r="A217" i="15"/>
  <c r="A465" i="14"/>
  <c r="A464" i="14"/>
  <c r="A307" i="16"/>
  <c r="A215" i="15"/>
  <c r="A462" i="14"/>
  <c r="A293" i="17"/>
  <c r="A468" i="14"/>
  <c r="A451" i="14"/>
  <c r="A299" i="17"/>
  <c r="A458" i="14"/>
  <c r="A292" i="17"/>
  <c r="A308" i="16"/>
  <c r="A450" i="14"/>
  <c r="A453" i="14"/>
  <c r="A302" i="17"/>
  <c r="A313" i="16"/>
  <c r="A459" i="14"/>
  <c r="A466" i="14"/>
  <c r="A297" i="17"/>
  <c r="A122" i="18"/>
  <c r="A223" i="15"/>
  <c r="A218" i="15"/>
  <c r="A295" i="17"/>
  <c r="A311" i="16"/>
  <c r="A467" i="14"/>
  <c r="A479" i="14"/>
  <c r="A307" i="17"/>
  <c r="A230" i="15"/>
  <c r="A310" i="17"/>
  <c r="A228" i="15"/>
  <c r="A474" i="14"/>
  <c r="A478" i="14"/>
  <c r="A306" i="17"/>
  <c r="A227" i="15"/>
  <c r="A473" i="14"/>
  <c r="A477" i="14"/>
  <c r="A305" i="17"/>
  <c r="A229" i="15"/>
  <c r="A481" i="14"/>
  <c r="A226" i="15"/>
  <c r="A472" i="14"/>
  <c r="A316" i="16"/>
  <c r="A317" i="16"/>
  <c r="A309" i="17"/>
  <c r="A471" i="14"/>
  <c r="A224" i="15"/>
  <c r="A476" i="14"/>
  <c r="A232" i="15"/>
  <c r="A225" i="15"/>
  <c r="A470" i="14"/>
  <c r="A308" i="17"/>
  <c r="A231" i="15"/>
  <c r="A475" i="14"/>
  <c r="A482" i="14"/>
  <c r="A480" i="14"/>
  <c r="A210" i="15"/>
  <c r="A318" i="16"/>
  <c r="A439" i="14"/>
  <c r="A141" i="18"/>
  <c r="A279" i="17"/>
  <c r="A355" i="17"/>
  <c r="A438" i="14"/>
  <c r="A527" i="14"/>
  <c r="A432" i="14"/>
  <c r="A188" i="15"/>
  <c r="A347" i="17"/>
  <c r="A278" i="17"/>
  <c r="A301" i="16"/>
  <c r="A276" i="17"/>
  <c r="A351" i="17"/>
  <c r="A305" i="16"/>
  <c r="A127" i="18"/>
  <c r="A353" i="17"/>
  <c r="A366" i="16"/>
  <c r="A266" i="15"/>
  <c r="A132" i="18"/>
  <c r="A129" i="18"/>
  <c r="A367" i="16"/>
  <c r="A88" i="11"/>
  <c r="A325" i="16"/>
  <c r="A290" i="17"/>
  <c r="A441" i="14"/>
  <c r="A270" i="15"/>
  <c r="A429" i="14"/>
  <c r="A323" i="16"/>
  <c r="A368" i="16"/>
  <c r="A90" i="11"/>
  <c r="A303" i="16"/>
  <c r="A85" i="11"/>
  <c r="A321" i="16"/>
  <c r="A281" i="17"/>
  <c r="A277" i="17"/>
  <c r="A446" i="14"/>
  <c r="A295" i="16"/>
  <c r="A272" i="15"/>
  <c r="A485" i="14"/>
  <c r="A284" i="17"/>
  <c r="A444" i="14"/>
  <c r="A92" i="11"/>
  <c r="A128" i="18"/>
  <c r="A525" i="14"/>
  <c r="A130" i="18"/>
  <c r="A425" i="14"/>
  <c r="A125" i="18"/>
  <c r="A107" i="11"/>
  <c r="A529" i="14"/>
  <c r="A428" i="14"/>
  <c r="A364" i="16"/>
  <c r="A263" i="17"/>
  <c r="A319" i="16"/>
  <c r="A523" i="14"/>
  <c r="A286" i="17"/>
  <c r="A300" i="16"/>
  <c r="A431" i="14"/>
  <c r="A427" i="14"/>
  <c r="A289" i="17"/>
  <c r="A352" i="17"/>
  <c r="A442" i="14"/>
  <c r="A354" i="17"/>
  <c r="A437" i="14"/>
  <c r="A142" i="18"/>
  <c r="A280" i="17"/>
  <c r="A288" i="17"/>
  <c r="A440" i="14"/>
  <c r="A267" i="15"/>
  <c r="A87" i="11"/>
  <c r="A298" i="16"/>
  <c r="A302" i="16"/>
  <c r="A91" i="11"/>
  <c r="A271" i="15"/>
  <c r="A484" i="14"/>
  <c r="A447" i="14"/>
  <c r="A296" i="16"/>
  <c r="A365" i="16"/>
  <c r="A86" i="11"/>
  <c r="A269" i="15"/>
  <c r="A140" i="18"/>
  <c r="A324" i="16"/>
  <c r="A369" i="16"/>
  <c r="A15" i="14"/>
  <c r="A424" i="14"/>
  <c r="A434" i="14"/>
  <c r="A526" i="14"/>
  <c r="A131" i="18"/>
  <c r="A304" i="16"/>
  <c r="A436" i="14"/>
  <c r="A528" i="14"/>
  <c r="A433" i="14"/>
  <c r="A285" i="17"/>
  <c r="A283" i="17"/>
  <c r="A320" i="16"/>
  <c r="A273" i="15"/>
  <c r="A486" i="14"/>
  <c r="A370" i="16"/>
  <c r="A322" i="16"/>
  <c r="A282" i="17"/>
  <c r="A268" i="15"/>
  <c r="A106" i="11"/>
  <c r="A443" i="14"/>
  <c r="A426" i="14"/>
  <c r="A126" i="18"/>
  <c r="A297" i="16"/>
  <c r="A445" i="14"/>
  <c r="A105" i="11"/>
  <c r="A89" i="11"/>
  <c r="A299" i="16"/>
  <c r="A430" i="14"/>
  <c r="A112" i="11"/>
  <c r="A287" i="17"/>
  <c r="A483" i="14"/>
  <c r="A108" i="11"/>
  <c r="A524" i="14"/>
  <c r="A145" i="18"/>
  <c r="A265" i="17"/>
  <c r="A214" i="15"/>
  <c r="A187" i="15"/>
  <c r="A514" i="14"/>
  <c r="A392" i="14"/>
  <c r="A378" i="14"/>
  <c r="A198" i="15"/>
  <c r="A513" i="14"/>
  <c r="A191" i="15"/>
  <c r="A414" i="14"/>
  <c r="A417" i="14"/>
  <c r="A115" i="18"/>
  <c r="A384" i="14"/>
  <c r="A247" i="17"/>
  <c r="A287" i="16"/>
  <c r="A515" i="14"/>
  <c r="A314" i="17"/>
  <c r="A205" i="15"/>
  <c r="A400" i="14"/>
  <c r="A192" i="15"/>
  <c r="A415" i="14"/>
  <c r="A246" i="15"/>
  <c r="A399" i="14"/>
  <c r="A385" i="14"/>
  <c r="A312" i="17"/>
  <c r="A435" i="14"/>
  <c r="A397" i="14"/>
  <c r="A421" i="14"/>
  <c r="A376" i="14"/>
  <c r="A261" i="17"/>
  <c r="A382" i="14"/>
  <c r="A389" i="14"/>
  <c r="A278" i="16"/>
  <c r="A271" i="17"/>
  <c r="A313" i="17"/>
  <c r="A113" i="18"/>
  <c r="A326" i="16"/>
  <c r="A281" i="16"/>
  <c r="A391" i="14"/>
  <c r="A251" i="17"/>
  <c r="A197" i="15"/>
  <c r="A116" i="18"/>
  <c r="A413" i="14"/>
  <c r="A250" i="17"/>
  <c r="A267" i="16"/>
  <c r="A194" i="15"/>
  <c r="A233" i="15"/>
  <c r="A120" i="18"/>
  <c r="A193" i="15"/>
  <c r="A510" i="14"/>
  <c r="A383" i="14"/>
  <c r="A387" i="14"/>
  <c r="A184" i="15"/>
  <c r="A209" i="15"/>
  <c r="A118" i="18"/>
  <c r="A268" i="16"/>
  <c r="A195" i="15"/>
  <c r="A204" i="15"/>
  <c r="A327" i="16"/>
  <c r="A253" i="15"/>
  <c r="A212" i="15"/>
  <c r="A315" i="17"/>
  <c r="A390" i="14"/>
  <c r="A211" i="15"/>
  <c r="A265" i="16"/>
  <c r="A293" i="16"/>
  <c r="A277" i="16"/>
  <c r="A117" i="18"/>
  <c r="A253" i="17"/>
  <c r="A420" i="14"/>
  <c r="A283" i="16"/>
  <c r="A202" i="15"/>
  <c r="A522" i="14"/>
  <c r="A110" i="18"/>
  <c r="A386" i="14"/>
  <c r="A213" i="15"/>
  <c r="A270" i="17"/>
  <c r="A318" i="17"/>
  <c r="A410" i="14"/>
  <c r="A266" i="17"/>
  <c r="A394" i="14"/>
  <c r="A249" i="15"/>
  <c r="A243" i="17"/>
  <c r="A311" i="17"/>
  <c r="A419" i="14"/>
  <c r="A206" i="15"/>
  <c r="A264" i="17"/>
  <c r="A186" i="15"/>
  <c r="A379" i="14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395" i="14"/>
  <c r="A183" i="15"/>
  <c r="A416" i="14"/>
  <c r="A250" i="15"/>
  <c r="A346" i="17"/>
  <c r="A260" i="17"/>
  <c r="A316" i="17"/>
  <c r="A255" i="17"/>
  <c r="A275" i="17"/>
  <c r="A517" i="14"/>
  <c r="A271" i="16"/>
  <c r="A521" i="14"/>
  <c r="A319" i="17"/>
  <c r="A244" i="17"/>
  <c r="A200" i="15"/>
  <c r="A294" i="16"/>
  <c r="A273" i="17"/>
  <c r="A401" i="14"/>
  <c r="A423" i="14"/>
  <c r="A247" i="15"/>
  <c r="A242" i="17"/>
  <c r="A404" i="14"/>
  <c r="A260" i="16"/>
  <c r="A381" i="14"/>
  <c r="A345" i="17"/>
  <c r="A245" i="17"/>
  <c r="A201" i="15"/>
  <c r="A288" i="16"/>
  <c r="A190" i="15"/>
  <c r="A284" i="16"/>
  <c r="A185" i="15"/>
  <c r="A290" i="16"/>
  <c r="A189" i="15"/>
  <c r="A191" i="14"/>
  <c r="A393" i="14"/>
  <c r="A114" i="18"/>
  <c r="A251" i="15"/>
  <c r="A375" i="14"/>
  <c r="A519" i="14"/>
  <c r="A418" i="14"/>
  <c r="A241" i="17"/>
  <c r="A254" i="15"/>
  <c r="A285" i="16"/>
  <c r="A262" i="17"/>
  <c r="A511" i="14"/>
  <c r="A208" i="15"/>
  <c r="A516" i="14"/>
  <c r="A203" i="15"/>
  <c r="A317" i="17"/>
  <c r="A207" i="15"/>
  <c r="A269" i="16"/>
  <c r="A396" i="14"/>
  <c r="A248" i="15"/>
  <c r="A412" i="14"/>
  <c r="A286" i="16"/>
  <c r="A509" i="14"/>
  <c r="A411" i="14"/>
  <c r="A121" i="18"/>
  <c r="A259" i="16"/>
  <c r="A254" i="17"/>
  <c r="A292" i="16"/>
  <c r="A402" i="14"/>
  <c r="A269" i="17"/>
  <c r="A261" i="16"/>
  <c r="A291" i="16"/>
  <c r="A199" i="15"/>
  <c r="A196" i="15"/>
  <c r="A291" i="17"/>
  <c r="A422" i="14"/>
  <c r="A252" i="17"/>
  <c r="A398" i="14"/>
  <c r="A403" i="14"/>
  <c r="A377" i="14"/>
  <c r="A380" i="14"/>
  <c r="A512" i="14"/>
  <c r="A266" i="16"/>
  <c r="A279" i="16"/>
  <c r="A520" i="14"/>
  <c r="A263" i="16"/>
  <c r="A137" i="16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257" i="15"/>
  <c r="A189" i="14"/>
  <c r="A173" i="15"/>
  <c r="A213" i="17"/>
  <c r="A353" i="14"/>
  <c r="A244" i="16"/>
  <c r="A227" i="17"/>
  <c r="A256" i="15"/>
  <c r="A188" i="14"/>
  <c r="A172" i="15"/>
  <c r="A252" i="16"/>
  <c r="A352" i="14"/>
  <c r="A371" i="14"/>
  <c r="A367" i="14"/>
  <c r="A75" i="11"/>
  <c r="A255" i="15"/>
  <c r="A103" i="15"/>
  <c r="A171" i="15"/>
  <c r="A223" i="17"/>
  <c r="A351" i="14"/>
  <c r="A78" i="11"/>
  <c r="A366" i="14"/>
  <c r="A74" i="11"/>
  <c r="A129" i="17"/>
  <c r="A234" i="17"/>
  <c r="A237" i="16"/>
  <c r="A100" i="18"/>
  <c r="A258" i="15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259" i="15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361" i="16"/>
  <c r="A108" i="18"/>
  <c r="A216" i="17"/>
  <c r="A167" i="15"/>
  <c r="A239" i="16"/>
  <c r="A350" i="14"/>
  <c r="A357" i="14"/>
  <c r="A250" i="16"/>
  <c r="A408" i="14"/>
  <c r="A328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110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109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<sst xmlns="http://schemas.openxmlformats.org/spreadsheetml/2006/main" count="17739" uniqueCount="682">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</sst>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colors>
    <mruColors>
      <color rgb="FFCCFF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0.10034745905811421"/>
                  <c:y val="6.5489035518795933E-3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4.8100875989884391E-2"/>
                  <c:y val="-3.463039712034105E-2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-2.0957807920730317E-2"/>
                  <c:y val="-7.5757216233096718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4635379817355523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68931304246213E-2"/>
                  <c:y val="-2.052778012198149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7.6129705517480814E-2"/>
                  <c:y val="-8.372384100672153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-1.9528135257126523E-2"/>
                  <c:y val="-1.5880376001579804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8.8367804207412318E-2"/>
                  <c:y val="-1.885424212968255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稲荷崎!$W$2:$W$5</c:f>
              <c:numCache>
                <c:formatCode>General</c:formatCode>
                <c:ptCount val="4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</c:numCache>
            </c:numRef>
          </c:xVal>
          <c:yVal>
            <c:numRef>
              <c:f>稲荷崎!$V$2:$V$5</c:f>
              <c:numCache>
                <c:formatCode>General</c:formatCode>
                <c:ptCount val="4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稲荷崎!$X$2:$X$5</c15:f>
                <c15:dlblRangeCache>
                  <c:ptCount val="4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3.5670445886625823E-2"/>
                  <c:y val="-2.1079338221274984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3.698105830666823E-2"/>
                  <c:y val="-3.5655540932324564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3.2921723133667369E-2"/>
                  <c:y val="-9.9395791397937257E-3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4.6991703068602455E-3"/>
                  <c:y val="-8.3723841006720558E-3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0006709616762063"/>
                  <c:y val="-2.9819648077806845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22027590412961"/>
                  <c:y val="-1.146381004397222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8544DF-9A6D-4DCA-AC99-01CFE03CF9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5.1605363948808526E-2"/>
                  <c:y val="-1.1144658586283015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AC7137-398B-469B-B460-BE1066E157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16D96D-6A4C-4A83-B441-6A8777831E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873A63-E943-4AD7-B16C-5CBA9A6AF8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6815644554406906E-2"/>
                  <c:y val="-1.002620733679503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5597901426648045E-2"/>
                  <c:y val="-2.596359328822705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38473628498E-2"/>
                  <c:y val="-1.9509358256495701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87639209072E-2"/>
                  <c:y val="-1.1949692215910605E-2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666138099323177E-2"/>
                  <c:y val="2.3073189986359044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6.9885777614454539E-2"/>
                  <c:y val="-2.2784938890561452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9.4470976789057096E-2"/>
                  <c:y val="-2.5136958668103809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8675852326607444E-2"/>
                  <c:y val="-1.195708505450151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5.0437788729641025E-2"/>
                  <c:y val="-1.8056410988387618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3.7592031863829457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2182011501334864E-2"/>
                  <c:y val="-1.0132737875760779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FF33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202.717540162033" createdVersion="8" refreshedVersion="8" minRefreshableVersion="3" recordCount="128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7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4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8">
        <item sd="0" x="54"/>
        <item sd="0" x="1"/>
        <item sd="0" x="85"/>
        <item sd="0" x="9"/>
        <item sd="0" m="1" x="9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5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m="1" x="94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x="77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9" totalsRowShown="0">
  <autoFilter ref="A1:Y129" xr:uid="{1B1EDE55-EB61-4D00-B426-CEED4B08F8F6}"/>
  <sortState xmlns:xlrd2="http://schemas.microsoft.com/office/spreadsheetml/2017/richdata2" ref="A2:W129">
    <sortCondition ref="A1:A12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5" tableType="queryTable" totalsRowShown="0">
  <autoFilter ref="A1:Y5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1" tableType="queryTable" totalsRowShown="0">
  <autoFilter ref="A1:Y11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12" totalsRowShown="0">
  <autoFilter ref="A1:T11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529" totalsRowShown="0">
  <autoFilter ref="A1:T52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273" totalsRowShown="0">
  <autoFilter ref="A1:T27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370" totalsRowShown="0">
  <autoFilter ref="A1:T37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355" totalsRowShown="0">
  <autoFilter ref="A1:T35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45" totalsRowShown="0">
  <autoFilter ref="A1:T14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153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125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</row>
    <row r="3" spans="1:25" x14ac:dyDescent="0.3">
      <c r="A3">
        <v>128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</row>
    <row r="3" spans="1:25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</row>
    <row r="4" spans="1:25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</row>
    <row r="5" spans="1:25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</row>
    <row r="6" spans="1:25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</row>
    <row r="7" spans="1:25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</row>
    <row r="8" spans="1:25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</row>
    <row r="9" spans="1:25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</row>
    <row r="10" spans="1:25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</row>
    <row r="11" spans="1:25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</row>
    <row r="12" spans="1:25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</row>
    <row r="13" spans="1:25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</row>
    <row r="14" spans="1:25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</row>
    <row r="15" spans="1:25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</row>
    <row r="16" spans="1:25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</row>
    <row r="3" spans="1:25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</row>
    <row r="4" spans="1:25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</row>
    <row r="5" spans="1:25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</row>
    <row r="6" spans="1:25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</row>
    <row r="7" spans="1:25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</row>
    <row r="8" spans="1:25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</row>
    <row r="9" spans="1:25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</row>
    <row r="10" spans="1:25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</row>
    <row r="11" spans="1:25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</row>
    <row r="3" spans="1:25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</row>
    <row r="4" spans="1:25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</row>
    <row r="5" spans="1:25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</row>
    <row r="6" spans="1:25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</row>
    <row r="7" spans="1:25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</row>
    <row r="8" spans="1:25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5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</row>
    <row r="3" spans="1:25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</row>
    <row r="4" spans="1:25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</row>
    <row r="5" spans="1:25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</row>
    <row r="3" spans="1:25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</row>
    <row r="4" spans="1:25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</row>
    <row r="5" spans="1:25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</row>
    <row r="6" spans="1:25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</row>
    <row r="7" spans="1:25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</row>
    <row r="8" spans="1:25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</row>
    <row r="9" spans="1:25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</row>
    <row r="10" spans="1:25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</row>
    <row r="11" spans="1:25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</row>
    <row r="12" spans="1:25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</row>
    <row r="3" spans="1:25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</row>
    <row r="4" spans="1:25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</row>
    <row r="5" spans="1:25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</row>
    <row r="6" spans="1:25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</row>
    <row r="7" spans="1:25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</row>
    <row r="8" spans="1:25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</row>
    <row r="9" spans="1:25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</row>
    <row r="10" spans="1:25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</row>
    <row r="11" spans="1:25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</row>
    <row r="12" spans="1:25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</row>
    <row r="13" spans="1:25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</row>
    <row r="14" spans="1:25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</row>
    <row r="15" spans="1:25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</row>
    <row r="16" spans="1:25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</row>
    <row r="17" spans="1:25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</row>
    <row r="18" spans="1:25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</row>
    <row r="19" spans="1:25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</row>
    <row r="20" spans="1:25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</row>
    <row r="21" spans="1:25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</row>
    <row r="22" spans="1:25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</row>
    <row r="23" spans="1:25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</row>
    <row r="24" spans="1:25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</row>
    <row r="25" spans="1:25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</row>
    <row r="26" spans="1:25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115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</row>
    <row r="3" spans="1:25" x14ac:dyDescent="0.3">
      <c r="A3">
        <v>116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</row>
    <row r="4" spans="1:25" x14ac:dyDescent="0.3">
      <c r="A4">
        <v>117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</row>
    <row r="5" spans="1:25" x14ac:dyDescent="0.3">
      <c r="A5">
        <v>118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</row>
    <row r="6" spans="1:25" x14ac:dyDescent="0.3">
      <c r="A6">
        <v>119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</row>
    <row r="7" spans="1:25" x14ac:dyDescent="0.3">
      <c r="A7">
        <v>120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</row>
    <row r="8" spans="1:25" x14ac:dyDescent="0.3">
      <c r="A8">
        <v>121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</row>
    <row r="9" spans="1:25" x14ac:dyDescent="0.3">
      <c r="A9">
        <v>122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</row>
    <row r="10" spans="1:25" x14ac:dyDescent="0.3">
      <c r="A10">
        <v>123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</row>
    <row r="11" spans="1:25" x14ac:dyDescent="0.3">
      <c r="A11">
        <v>124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</row>
    <row r="3" spans="1:25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</row>
    <row r="4" spans="1:25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</row>
    <row r="5" spans="1:25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</row>
    <row r="6" spans="1:25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</row>
    <row r="7" spans="1:25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</row>
    <row r="8" spans="1:25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</row>
    <row r="9" spans="1:25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</row>
    <row r="10" spans="1:25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</row>
    <row r="3" spans="1:25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</row>
    <row r="4" spans="1:25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</row>
    <row r="5" spans="1:25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</row>
    <row r="6" spans="1:25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</row>
    <row r="7" spans="1:25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</row>
    <row r="8" spans="1:25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4"/>
  <sheetViews>
    <sheetView workbookViewId="0">
      <pane ySplit="1" topLeftCell="A49" activePane="bottomLeft" state="frozen"/>
      <selection pane="bottomLeft" activeCell="B85" sqref="B85:F93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9" si="6">SUM(L100:O100)</f>
        <v>473</v>
      </c>
      <c r="W100" s="7">
        <f t="shared" ref="W100:W129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122</v>
      </c>
      <c r="D116" t="s">
        <v>90</v>
      </c>
      <c r="E116" t="s">
        <v>78</v>
      </c>
      <c r="F116" t="s">
        <v>128</v>
      </c>
      <c r="G116" t="s">
        <v>71</v>
      </c>
      <c r="H116">
        <v>99</v>
      </c>
      <c r="I116" s="8" t="s">
        <v>22</v>
      </c>
      <c r="J116">
        <v>5</v>
      </c>
      <c r="K116">
        <v>82</v>
      </c>
      <c r="L116">
        <v>128</v>
      </c>
      <c r="M116">
        <v>127</v>
      </c>
      <c r="N116">
        <v>114</v>
      </c>
      <c r="O116">
        <v>119</v>
      </c>
      <c r="P116">
        <v>101</v>
      </c>
      <c r="Q116">
        <v>118</v>
      </c>
      <c r="R116">
        <v>121</v>
      </c>
      <c r="S116">
        <v>121</v>
      </c>
      <c r="T116">
        <v>121</v>
      </c>
      <c r="U116">
        <v>26</v>
      </c>
      <c r="V116" s="9">
        <f t="shared" si="6"/>
        <v>488</v>
      </c>
      <c r="W116" s="7">
        <f t="shared" si="7"/>
        <v>481</v>
      </c>
      <c r="X116" t="str">
        <f>Stat[[#This Row],[服装]]&amp;Stat[[#This Row],[名前]]&amp;Stat[[#This Row],[レアリティ]]</f>
        <v>ユニフォーム木兎光太郎ICONIC</v>
      </c>
      <c r="Y116" t="s">
        <v>389</v>
      </c>
      <c r="Z116" s="3"/>
      <c r="AA116" s="3"/>
      <c r="AB116" s="3"/>
    </row>
    <row r="117" spans="1:28" ht="14.4" x14ac:dyDescent="0.3">
      <c r="A117">
        <v>116</v>
      </c>
      <c r="B117" t="s">
        <v>150</v>
      </c>
      <c r="C117" t="s">
        <v>122</v>
      </c>
      <c r="D117" t="s">
        <v>77</v>
      </c>
      <c r="E117" t="s">
        <v>78</v>
      </c>
      <c r="F117" t="s">
        <v>128</v>
      </c>
      <c r="G117" t="s">
        <v>71</v>
      </c>
      <c r="H117">
        <v>99</v>
      </c>
      <c r="I117" s="8" t="s">
        <v>22</v>
      </c>
      <c r="J117">
        <v>5</v>
      </c>
      <c r="K117">
        <v>83</v>
      </c>
      <c r="L117">
        <v>131</v>
      </c>
      <c r="M117">
        <v>130</v>
      </c>
      <c r="N117">
        <v>115</v>
      </c>
      <c r="O117">
        <v>120</v>
      </c>
      <c r="P117">
        <v>101</v>
      </c>
      <c r="Q117">
        <v>119</v>
      </c>
      <c r="R117">
        <v>122</v>
      </c>
      <c r="S117">
        <v>124</v>
      </c>
      <c r="T117">
        <v>122</v>
      </c>
      <c r="U117">
        <v>26</v>
      </c>
      <c r="V117" s="9">
        <f t="shared" si="6"/>
        <v>496</v>
      </c>
      <c r="W117" s="7">
        <f t="shared" si="7"/>
        <v>487</v>
      </c>
      <c r="X117" t="str">
        <f>Stat[[#This Row],[服装]]&amp;Stat[[#This Row],[名前]]&amp;Stat[[#This Row],[レアリティ]]</f>
        <v>夏祭り木兎光太郎ICONIC</v>
      </c>
      <c r="Y117" t="s">
        <v>389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123</v>
      </c>
      <c r="D118" t="s">
        <v>90</v>
      </c>
      <c r="E118" t="s">
        <v>78</v>
      </c>
      <c r="F118" t="s">
        <v>128</v>
      </c>
      <c r="G118" t="s">
        <v>71</v>
      </c>
      <c r="H118">
        <v>99</v>
      </c>
      <c r="I118" s="8" t="s">
        <v>22</v>
      </c>
      <c r="J118">
        <v>5</v>
      </c>
      <c r="K118">
        <v>76</v>
      </c>
      <c r="L118">
        <v>123</v>
      </c>
      <c r="M118">
        <v>117</v>
      </c>
      <c r="N118">
        <v>120</v>
      </c>
      <c r="O118">
        <v>123</v>
      </c>
      <c r="P118">
        <v>101</v>
      </c>
      <c r="Q118">
        <v>116</v>
      </c>
      <c r="R118">
        <v>121</v>
      </c>
      <c r="S118">
        <v>121</v>
      </c>
      <c r="T118">
        <v>121</v>
      </c>
      <c r="U118">
        <v>36</v>
      </c>
      <c r="V118" s="9">
        <f t="shared" si="6"/>
        <v>483</v>
      </c>
      <c r="W118" s="7">
        <f t="shared" si="7"/>
        <v>479</v>
      </c>
      <c r="X118" t="str">
        <f>Stat[[#This Row],[服装]]&amp;Stat[[#This Row],[名前]]&amp;Stat[[#This Row],[レアリティ]]</f>
        <v>ユニフォーム木葉秋紀ICONIC</v>
      </c>
      <c r="Y118" t="s">
        <v>390</v>
      </c>
      <c r="Z118" s="3"/>
      <c r="AA118" s="3"/>
      <c r="AB118" s="3"/>
    </row>
    <row r="119" spans="1:28" ht="14.4" x14ac:dyDescent="0.3">
      <c r="A119">
        <v>118</v>
      </c>
      <c r="B119" s="3" t="s">
        <v>402</v>
      </c>
      <c r="C119" t="s">
        <v>123</v>
      </c>
      <c r="D119" s="3" t="s">
        <v>77</v>
      </c>
      <c r="E119" t="s">
        <v>78</v>
      </c>
      <c r="F119" t="s">
        <v>128</v>
      </c>
      <c r="G119" t="s">
        <v>71</v>
      </c>
      <c r="H119">
        <v>99</v>
      </c>
      <c r="I119" s="8" t="s">
        <v>22</v>
      </c>
      <c r="J119">
        <v>5</v>
      </c>
      <c r="K119">
        <v>77</v>
      </c>
      <c r="L119">
        <v>126</v>
      </c>
      <c r="M119">
        <v>120</v>
      </c>
      <c r="N119">
        <v>121</v>
      </c>
      <c r="O119">
        <v>124</v>
      </c>
      <c r="P119">
        <v>101</v>
      </c>
      <c r="Q119">
        <v>117</v>
      </c>
      <c r="R119">
        <v>122</v>
      </c>
      <c r="S119">
        <v>124</v>
      </c>
      <c r="T119">
        <v>122</v>
      </c>
      <c r="U119">
        <v>36</v>
      </c>
      <c r="V119" s="9">
        <f>SUM(L119:O119)</f>
        <v>491</v>
      </c>
      <c r="W119" s="7">
        <f>SUM(Q119:T119)</f>
        <v>485</v>
      </c>
      <c r="X119" t="str">
        <f>Stat[[#This Row],[服装]]&amp;Stat[[#This Row],[名前]]&amp;Stat[[#This Row],[レアリティ]]</f>
        <v>探偵木葉秋紀ICONIC</v>
      </c>
      <c r="Y119" t="s">
        <v>390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124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123</v>
      </c>
      <c r="M120">
        <v>119</v>
      </c>
      <c r="N120">
        <v>116</v>
      </c>
      <c r="O120">
        <v>121</v>
      </c>
      <c r="P120">
        <v>97</v>
      </c>
      <c r="Q120">
        <v>121</v>
      </c>
      <c r="R120">
        <v>121</v>
      </c>
      <c r="S120">
        <v>123</v>
      </c>
      <c r="T120">
        <v>118</v>
      </c>
      <c r="U120">
        <v>41</v>
      </c>
      <c r="V120" s="9">
        <f t="shared" si="6"/>
        <v>479</v>
      </c>
      <c r="W120" s="7">
        <f t="shared" si="7"/>
        <v>483</v>
      </c>
      <c r="X120" t="str">
        <f>Stat[[#This Row],[服装]]&amp;Stat[[#This Row],[名前]]&amp;Stat[[#This Row],[レアリティ]]</f>
        <v>ユニフォーム猿杙大和ICONIC</v>
      </c>
      <c r="Y120" t="s">
        <v>391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125</v>
      </c>
      <c r="D121" t="s">
        <v>90</v>
      </c>
      <c r="E121" t="s">
        <v>80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86</v>
      </c>
      <c r="L121">
        <v>113</v>
      </c>
      <c r="M121">
        <v>110</v>
      </c>
      <c r="N121">
        <v>113</v>
      </c>
      <c r="O121">
        <v>120</v>
      </c>
      <c r="P121">
        <v>101</v>
      </c>
      <c r="Q121">
        <v>110</v>
      </c>
      <c r="R121">
        <v>123</v>
      </c>
      <c r="S121">
        <v>119</v>
      </c>
      <c r="T121">
        <v>122</v>
      </c>
      <c r="U121">
        <v>41</v>
      </c>
      <c r="V121" s="9">
        <f t="shared" si="6"/>
        <v>456</v>
      </c>
      <c r="W121" s="7">
        <f t="shared" si="7"/>
        <v>474</v>
      </c>
      <c r="X121" t="str">
        <f>Stat[[#This Row],[服装]]&amp;Stat[[#This Row],[名前]]&amp;Stat[[#This Row],[レアリティ]]</f>
        <v>ユニフォーム小見春樹ICONIC</v>
      </c>
      <c r="Y121" t="s">
        <v>392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126</v>
      </c>
      <c r="D122" t="s">
        <v>90</v>
      </c>
      <c r="E122" t="s">
        <v>82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75</v>
      </c>
      <c r="L122">
        <v>117</v>
      </c>
      <c r="M122">
        <v>117</v>
      </c>
      <c r="N122">
        <v>112</v>
      </c>
      <c r="O122">
        <v>116</v>
      </c>
      <c r="P122">
        <v>97</v>
      </c>
      <c r="Q122">
        <v>121</v>
      </c>
      <c r="R122">
        <v>113</v>
      </c>
      <c r="S122">
        <v>114</v>
      </c>
      <c r="T122">
        <v>115</v>
      </c>
      <c r="U122">
        <v>36</v>
      </c>
      <c r="V122" s="9">
        <f t="shared" si="6"/>
        <v>462</v>
      </c>
      <c r="W122" s="7">
        <f t="shared" si="7"/>
        <v>463</v>
      </c>
      <c r="X122" t="str">
        <f>Stat[[#This Row],[服装]]&amp;Stat[[#This Row],[名前]]&amp;Stat[[#This Row],[レアリティ]]</f>
        <v>ユニフォーム尾長渉ICONIC</v>
      </c>
      <c r="Y122" t="s">
        <v>393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127</v>
      </c>
      <c r="D123" t="s">
        <v>90</v>
      </c>
      <c r="E123" t="s">
        <v>82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75</v>
      </c>
      <c r="L123">
        <v>121</v>
      </c>
      <c r="M123">
        <v>121</v>
      </c>
      <c r="N123">
        <v>112</v>
      </c>
      <c r="O123">
        <v>122</v>
      </c>
      <c r="P123">
        <v>97</v>
      </c>
      <c r="Q123">
        <v>125</v>
      </c>
      <c r="R123">
        <v>115</v>
      </c>
      <c r="S123">
        <v>116</v>
      </c>
      <c r="T123">
        <v>115</v>
      </c>
      <c r="U123">
        <v>36</v>
      </c>
      <c r="V123" s="9">
        <f t="shared" si="6"/>
        <v>476</v>
      </c>
      <c r="W123" s="7">
        <f t="shared" si="7"/>
        <v>471</v>
      </c>
      <c r="X123" t="str">
        <f>Stat[[#This Row],[服装]]&amp;Stat[[#This Row],[名前]]&amp;Stat[[#This Row],[レアリティ]]</f>
        <v>ユニフォーム鷲尾辰生ICONIC</v>
      </c>
      <c r="Y123" t="s">
        <v>394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129</v>
      </c>
      <c r="D124" t="s">
        <v>73</v>
      </c>
      <c r="E124" t="s">
        <v>74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78</v>
      </c>
      <c r="L124">
        <v>119</v>
      </c>
      <c r="M124">
        <v>121</v>
      </c>
      <c r="N124">
        <v>126</v>
      </c>
      <c r="O124">
        <v>126</v>
      </c>
      <c r="P124">
        <v>101</v>
      </c>
      <c r="Q124">
        <v>114</v>
      </c>
      <c r="R124">
        <v>121</v>
      </c>
      <c r="S124">
        <v>118</v>
      </c>
      <c r="T124">
        <v>119</v>
      </c>
      <c r="U124">
        <v>41</v>
      </c>
      <c r="V124" s="9">
        <f t="shared" si="6"/>
        <v>492</v>
      </c>
      <c r="W124" s="7">
        <f t="shared" si="7"/>
        <v>472</v>
      </c>
      <c r="X124" t="str">
        <f>Stat[[#This Row],[服装]]&amp;Stat[[#This Row],[名前]]&amp;Stat[[#This Row],[レアリティ]]</f>
        <v>ユニフォーム赤葦京治ICONIC</v>
      </c>
      <c r="Y124" t="s">
        <v>395</v>
      </c>
      <c r="Z124" s="3"/>
      <c r="AA124" s="3"/>
      <c r="AB124" s="3"/>
    </row>
    <row r="125" spans="1:28" ht="14.4" x14ac:dyDescent="0.3">
      <c r="A125">
        <v>124</v>
      </c>
      <c r="B125" t="s">
        <v>150</v>
      </c>
      <c r="C125" t="s">
        <v>129</v>
      </c>
      <c r="D125" t="s">
        <v>90</v>
      </c>
      <c r="E125" t="s">
        <v>74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79</v>
      </c>
      <c r="L125">
        <v>120</v>
      </c>
      <c r="M125">
        <v>124</v>
      </c>
      <c r="N125">
        <v>129</v>
      </c>
      <c r="O125">
        <v>129</v>
      </c>
      <c r="P125">
        <v>101</v>
      </c>
      <c r="Q125">
        <v>115</v>
      </c>
      <c r="R125">
        <v>122</v>
      </c>
      <c r="S125">
        <v>119</v>
      </c>
      <c r="T125">
        <v>120</v>
      </c>
      <c r="U125">
        <v>41</v>
      </c>
      <c r="V125" s="9">
        <f t="shared" si="6"/>
        <v>502</v>
      </c>
      <c r="W125" s="7">
        <f t="shared" si="7"/>
        <v>476</v>
      </c>
      <c r="X125" t="str">
        <f>Stat[[#This Row],[服装]]&amp;Stat[[#This Row],[名前]]&amp;Stat[[#This Row],[レアリティ]]</f>
        <v>夏祭り赤葦京治ICONIC</v>
      </c>
      <c r="Y125" t="s">
        <v>395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299</v>
      </c>
      <c r="D126" t="s">
        <v>77</v>
      </c>
      <c r="E126" t="s">
        <v>78</v>
      </c>
      <c r="F126" t="s">
        <v>134</v>
      </c>
      <c r="G126" t="s">
        <v>71</v>
      </c>
      <c r="H126">
        <v>99</v>
      </c>
      <c r="I126" s="8" t="s">
        <v>22</v>
      </c>
      <c r="J126">
        <v>5</v>
      </c>
      <c r="K126">
        <v>83</v>
      </c>
      <c r="L126">
        <v>130</v>
      </c>
      <c r="M126">
        <v>125</v>
      </c>
      <c r="N126">
        <v>115</v>
      </c>
      <c r="O126">
        <v>121</v>
      </c>
      <c r="P126">
        <v>101</v>
      </c>
      <c r="Q126">
        <v>118</v>
      </c>
      <c r="R126">
        <v>118</v>
      </c>
      <c r="S126">
        <v>126</v>
      </c>
      <c r="T126">
        <v>121</v>
      </c>
      <c r="U126">
        <v>36</v>
      </c>
      <c r="V126" s="9">
        <f t="shared" si="6"/>
        <v>491</v>
      </c>
      <c r="W126" s="7">
        <f t="shared" si="7"/>
        <v>483</v>
      </c>
      <c r="X126" t="str">
        <f>Stat[[#This Row],[服装]]&amp;Stat[[#This Row],[名前]]&amp;Stat[[#This Row],[レアリティ]]</f>
        <v>ユニフォーム星海光来ICONIC</v>
      </c>
      <c r="Y126" t="s">
        <v>396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131</v>
      </c>
      <c r="D127" t="s">
        <v>77</v>
      </c>
      <c r="E127" t="s">
        <v>78</v>
      </c>
      <c r="F127" t="s">
        <v>135</v>
      </c>
      <c r="G127" t="s">
        <v>71</v>
      </c>
      <c r="H127">
        <v>99</v>
      </c>
      <c r="I127" s="8" t="s">
        <v>22</v>
      </c>
      <c r="J127">
        <v>5</v>
      </c>
      <c r="K127">
        <v>82</v>
      </c>
      <c r="L127">
        <v>129</v>
      </c>
      <c r="M127">
        <v>126</v>
      </c>
      <c r="N127">
        <v>114</v>
      </c>
      <c r="O127">
        <v>121</v>
      </c>
      <c r="P127">
        <v>101</v>
      </c>
      <c r="Q127">
        <v>118</v>
      </c>
      <c r="R127">
        <v>123</v>
      </c>
      <c r="S127">
        <v>119</v>
      </c>
      <c r="T127">
        <v>120</v>
      </c>
      <c r="U127">
        <v>41</v>
      </c>
      <c r="V127" s="9">
        <f t="shared" si="6"/>
        <v>490</v>
      </c>
      <c r="W127" s="7">
        <f t="shared" si="7"/>
        <v>480</v>
      </c>
      <c r="X127" t="str">
        <f>Stat[[#This Row],[服装]]&amp;Stat[[#This Row],[名前]]&amp;Stat[[#This Row],[レアリティ]]</f>
        <v>ユニフォーム佐久早聖臣ICONIC</v>
      </c>
      <c r="Y127" t="s">
        <v>397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132</v>
      </c>
      <c r="D128" t="s">
        <v>77</v>
      </c>
      <c r="E128" t="s">
        <v>80</v>
      </c>
      <c r="F128" t="s">
        <v>135</v>
      </c>
      <c r="G128" t="s">
        <v>71</v>
      </c>
      <c r="H128">
        <v>99</v>
      </c>
      <c r="I128" s="8" t="s">
        <v>22</v>
      </c>
      <c r="J128">
        <v>5</v>
      </c>
      <c r="K128">
        <v>86</v>
      </c>
      <c r="L128">
        <v>115</v>
      </c>
      <c r="M128">
        <v>111</v>
      </c>
      <c r="N128">
        <v>119</v>
      </c>
      <c r="O128">
        <v>124</v>
      </c>
      <c r="P128">
        <v>101</v>
      </c>
      <c r="Q128">
        <v>110</v>
      </c>
      <c r="R128">
        <v>131</v>
      </c>
      <c r="S128">
        <v>116</v>
      </c>
      <c r="T128">
        <v>121</v>
      </c>
      <c r="U128">
        <v>36</v>
      </c>
      <c r="V128" s="9">
        <f t="shared" si="6"/>
        <v>469</v>
      </c>
      <c r="W128" s="7">
        <f t="shared" si="7"/>
        <v>478</v>
      </c>
      <c r="X128" t="str">
        <f>Stat[[#This Row],[服装]]&amp;Stat[[#This Row],[名前]]&amp;Stat[[#This Row],[レアリティ]]</f>
        <v>ユニフォーム小森元也ICONIC</v>
      </c>
      <c r="Y128" t="s">
        <v>398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133</v>
      </c>
      <c r="D129" t="s">
        <v>77</v>
      </c>
      <c r="E129" t="s">
        <v>82</v>
      </c>
      <c r="F129" t="s">
        <v>134</v>
      </c>
      <c r="G129" t="s">
        <v>71</v>
      </c>
      <c r="H129">
        <v>99</v>
      </c>
      <c r="I129" s="8" t="s">
        <v>22</v>
      </c>
      <c r="J129">
        <v>5</v>
      </c>
      <c r="K129">
        <v>75</v>
      </c>
      <c r="L129">
        <v>125</v>
      </c>
      <c r="M129">
        <v>122</v>
      </c>
      <c r="N129">
        <v>112</v>
      </c>
      <c r="O129">
        <v>121</v>
      </c>
      <c r="P129">
        <v>101</v>
      </c>
      <c r="Q129">
        <v>131</v>
      </c>
      <c r="R129">
        <v>115</v>
      </c>
      <c r="S129">
        <v>115</v>
      </c>
      <c r="T129">
        <v>117</v>
      </c>
      <c r="U129">
        <v>41</v>
      </c>
      <c r="V129" s="9">
        <f t="shared" si="6"/>
        <v>480</v>
      </c>
      <c r="W129" s="7">
        <f t="shared" si="7"/>
        <v>478</v>
      </c>
      <c r="X129" t="str">
        <f>Stat[[#This Row],[服装]]&amp;Stat[[#This Row],[名前]]&amp;Stat[[#This Row],[レアリティ]]</f>
        <v>ユニフォーム昼神幸郎ICONIC</v>
      </c>
      <c r="Y129" t="s">
        <v>399</v>
      </c>
      <c r="Z129" s="3"/>
      <c r="AA129" s="3"/>
      <c r="AB129" s="3"/>
    </row>
    <row r="130" spans="1:28" ht="14.4" x14ac:dyDescent="0.3"/>
    <row r="131" spans="1:28" ht="14.4" x14ac:dyDescent="0.3"/>
    <row r="132" spans="1:28" ht="14.4" x14ac:dyDescent="0.3"/>
    <row r="133" spans="1:28" ht="14.4" x14ac:dyDescent="0.3"/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</row>
    <row r="3" spans="1:25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</row>
    <row r="4" spans="1:25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</row>
    <row r="5" spans="1:25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</row>
    <row r="6" spans="1:25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</row>
    <row r="7" spans="1:25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</row>
    <row r="8" spans="1:25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</row>
    <row r="3" spans="1:25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</row>
    <row r="4" spans="1:25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</row>
    <row r="5" spans="1:25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</row>
    <row r="6" spans="1:25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</row>
    <row r="7" spans="1:25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</row>
    <row r="8" spans="1:25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</row>
    <row r="3" spans="1:25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</row>
    <row r="4" spans="1:25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</row>
    <row r="5" spans="1:25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</row>
    <row r="6" spans="1:25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</row>
    <row r="7" spans="1:25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</row>
    <row r="8" spans="1:25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</row>
    <row r="9" spans="1:25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</row>
    <row r="10" spans="1:25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</row>
    <row r="11" spans="1:25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</row>
    <row r="12" spans="1:25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</row>
    <row r="13" spans="1:25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126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</row>
    <row r="3" spans="1:25" x14ac:dyDescent="0.3">
      <c r="A3">
        <v>127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6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夏祭り木兎光太郎ICONIC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ユニフォーム木葉秋紀ICONIC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探偵木葉秋紀ICONIC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ユニフォーム猿杙大和ICONIC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ユニフォーム小見春樹ICONIC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ユニフォーム尾長渉ICONIC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ユニフォーム鷲尾辰生ICONIC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ユニフォーム赤葦京治ICONIC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夏祭り赤葦京治ICONIC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ユニフォーム星海光来ICONIC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ユニフォーム佐久早聖臣ICONIC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ユニフォーム小森元也ICONIC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ユニフォーム昼神幸郎ICONIC</v>
      </c>
      <c r="C129">
        <f>SetNo[[#This Row],[No.]]</f>
        <v>128</v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12"/>
  <sheetViews>
    <sheetView tabSelected="1" topLeftCell="A37" workbookViewId="0">
      <selection activeCell="J92" sqref="J9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/>
      <c r="K92" s="3"/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85</v>
      </c>
      <c r="B93" t="s">
        <v>149</v>
      </c>
      <c r="C93" t="s">
        <v>89</v>
      </c>
      <c r="D93" t="s">
        <v>77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/>
      <c r="K93" s="3"/>
      <c r="T93" t="str">
        <f>Serve[[#This Row],[服装]]&amp;Serve[[#This Row],[名前]]&amp;Serve[[#This Row],[レアリティ]]</f>
        <v>制服照島游児ICONIC</v>
      </c>
    </row>
    <row r="94" spans="1:20" x14ac:dyDescent="0.3">
      <c r="A94">
        <f>VLOOKUP(Serve[[#This Row],[No用]],SetNo[[No.用]:[vlookup 用]],2,FALSE)</f>
        <v>86</v>
      </c>
      <c r="B94" t="s">
        <v>108</v>
      </c>
      <c r="C94" t="s">
        <v>92</v>
      </c>
      <c r="D94" t="s">
        <v>90</v>
      </c>
      <c r="E94" t="s">
        <v>82</v>
      </c>
      <c r="F94" t="s">
        <v>91</v>
      </c>
      <c r="G94" t="s">
        <v>71</v>
      </c>
      <c r="H94">
        <v>1</v>
      </c>
      <c r="I94" t="s">
        <v>216</v>
      </c>
      <c r="J94" s="3"/>
      <c r="K94" s="3"/>
      <c r="T94" t="str">
        <f>Serve[[#This Row],[服装]]&amp;Serve[[#This Row],[名前]]&amp;Serve[[#This Row],[レアリティ]]</f>
        <v>ユニフォーム母畑和馬ICONIC</v>
      </c>
    </row>
    <row r="95" spans="1:20" x14ac:dyDescent="0.3">
      <c r="A95">
        <f>VLOOKUP(Serve[[#This Row],[No用]],SetNo[[No.用]:[vlookup 用]],2,FALSE)</f>
        <v>87</v>
      </c>
      <c r="B95" t="s">
        <v>108</v>
      </c>
      <c r="C95" t="s">
        <v>93</v>
      </c>
      <c r="D95" t="s">
        <v>73</v>
      </c>
      <c r="E95" t="s">
        <v>74</v>
      </c>
      <c r="F95" t="s">
        <v>91</v>
      </c>
      <c r="G95" t="s">
        <v>71</v>
      </c>
      <c r="H95">
        <v>1</v>
      </c>
      <c r="I95" t="s">
        <v>216</v>
      </c>
      <c r="J95" s="3"/>
      <c r="K95" s="3"/>
      <c r="T95" t="str">
        <f>Serve[[#This Row],[服装]]&amp;Serve[[#This Row],[名前]]&amp;Serve[[#This Row],[レアリティ]]</f>
        <v>ユニフォーム二岐丈晴ICONIC</v>
      </c>
    </row>
    <row r="96" spans="1:20" x14ac:dyDescent="0.3">
      <c r="A96">
        <f>VLOOKUP(Serve[[#This Row],[No用]],SetNo[[No.用]:[vlookup 用]],2,FALSE)</f>
        <v>88</v>
      </c>
      <c r="B96" t="s">
        <v>149</v>
      </c>
      <c r="C96" t="s">
        <v>93</v>
      </c>
      <c r="D96" t="s">
        <v>90</v>
      </c>
      <c r="E96" t="s">
        <v>74</v>
      </c>
      <c r="F96" t="s">
        <v>91</v>
      </c>
      <c r="G96" t="s">
        <v>71</v>
      </c>
      <c r="H96">
        <v>1</v>
      </c>
      <c r="I96" t="s">
        <v>216</v>
      </c>
      <c r="J96" s="3"/>
      <c r="K96" s="3"/>
      <c r="T96" t="str">
        <f>Serve[[#This Row],[服装]]&amp;Serve[[#This Row],[名前]]&amp;Serve[[#This Row],[レアリティ]]</f>
        <v>制服二岐丈晴ICONIC</v>
      </c>
    </row>
    <row r="97" spans="1:20" x14ac:dyDescent="0.3">
      <c r="A97">
        <f>VLOOKUP(Serve[[#This Row],[No用]],SetNo[[No.用]:[vlookup 用]],2,FALSE)</f>
        <v>89</v>
      </c>
      <c r="B97" t="s">
        <v>108</v>
      </c>
      <c r="C97" t="s">
        <v>99</v>
      </c>
      <c r="D97" t="s">
        <v>73</v>
      </c>
      <c r="E97" t="s">
        <v>78</v>
      </c>
      <c r="F97" t="s">
        <v>91</v>
      </c>
      <c r="G97" t="s">
        <v>71</v>
      </c>
      <c r="H97">
        <v>1</v>
      </c>
      <c r="I97" t="s">
        <v>216</v>
      </c>
      <c r="J97" s="3"/>
      <c r="K97" s="3"/>
      <c r="T97" t="str">
        <f>Serve[[#This Row],[服装]]&amp;Serve[[#This Row],[名前]]&amp;Serve[[#This Row],[レアリティ]]</f>
        <v>ユニフォーム沼尻凛太郎ICONIC</v>
      </c>
    </row>
    <row r="98" spans="1:20" x14ac:dyDescent="0.3">
      <c r="A98">
        <f>VLOOKUP(Serve[[#This Row],[No用]],SetNo[[No.用]:[vlookup 用]],2,FALSE)</f>
        <v>90</v>
      </c>
      <c r="B98" t="s">
        <v>108</v>
      </c>
      <c r="C98" t="s">
        <v>94</v>
      </c>
      <c r="D98" t="s">
        <v>90</v>
      </c>
      <c r="E98" t="s">
        <v>82</v>
      </c>
      <c r="F98" t="s">
        <v>91</v>
      </c>
      <c r="G98" t="s">
        <v>71</v>
      </c>
      <c r="H98">
        <v>1</v>
      </c>
      <c r="I98" t="s">
        <v>216</v>
      </c>
      <c r="J98" s="3"/>
      <c r="K98" s="3"/>
      <c r="T98" t="str">
        <f>Serve[[#This Row],[服装]]&amp;Serve[[#This Row],[名前]]&amp;Serve[[#This Row],[レアリティ]]</f>
        <v>ユニフォーム飯坂信義ICONIC</v>
      </c>
    </row>
    <row r="99" spans="1:20" x14ac:dyDescent="0.3">
      <c r="A99">
        <f>VLOOKUP(Serve[[#This Row],[No用]],SetNo[[No.用]:[vlookup 用]],2,FALSE)</f>
        <v>91</v>
      </c>
      <c r="B99" t="s">
        <v>108</v>
      </c>
      <c r="C99" t="s">
        <v>95</v>
      </c>
      <c r="D99" t="s">
        <v>90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/>
      <c r="K99" s="3"/>
      <c r="T99" t="str">
        <f>Serve[[#This Row],[服装]]&amp;Serve[[#This Row],[名前]]&amp;Serve[[#This Row],[レアリティ]]</f>
        <v>ユニフォーム東山勝道ICONIC</v>
      </c>
    </row>
    <row r="100" spans="1:20" x14ac:dyDescent="0.3">
      <c r="A100">
        <f>VLOOKUP(Serve[[#This Row],[No用]],SetNo[[No.用]:[vlookup 用]],2,FALSE)</f>
        <v>92</v>
      </c>
      <c r="B100" t="s">
        <v>108</v>
      </c>
      <c r="C100" t="s">
        <v>96</v>
      </c>
      <c r="D100" t="s">
        <v>90</v>
      </c>
      <c r="E100" t="s">
        <v>80</v>
      </c>
      <c r="F100" t="s">
        <v>91</v>
      </c>
      <c r="G100" t="s">
        <v>71</v>
      </c>
      <c r="H100">
        <v>1</v>
      </c>
      <c r="I100" t="s">
        <v>216</v>
      </c>
      <c r="J100" s="3"/>
      <c r="K100" s="3"/>
      <c r="T100" t="str">
        <f>Serve[[#This Row],[服装]]&amp;Serve[[#This Row],[名前]]&amp;Serve[[#This Row],[レアリティ]]</f>
        <v>ユニフォーム土湯新ICONIC</v>
      </c>
    </row>
    <row r="101" spans="1:20" x14ac:dyDescent="0.3">
      <c r="A101" t="e">
        <f>VLOOKUP(Serve[[#This Row],[No用]],SetNo[[No.用]:[vlookup 用]],2,FALSE)</f>
        <v>#N/A</v>
      </c>
      <c r="G101" t="s">
        <v>71</v>
      </c>
      <c r="H101">
        <v>1</v>
      </c>
      <c r="I101" t="s">
        <v>216</v>
      </c>
      <c r="J101" s="3"/>
      <c r="K101" s="3"/>
      <c r="T101" t="str">
        <f>Serve[[#This Row],[服装]]&amp;Serve[[#This Row],[名前]]&amp;Serve[[#This Row],[レアリティ]]</f>
        <v>ICONIC</v>
      </c>
    </row>
    <row r="102" spans="1:20" x14ac:dyDescent="0.3">
      <c r="A102" t="e">
        <f>VLOOKUP(Serve[[#This Row],[No用]],SetNo[[No.用]:[vlookup 用]],2,FALSE)</f>
        <v>#N/A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ICONIC</v>
      </c>
    </row>
    <row r="103" spans="1:20" x14ac:dyDescent="0.3">
      <c r="A103" t="e">
        <f>VLOOKUP(Serve[[#This Row],[No用]],SetNo[[No.用]:[vlookup 用]],2,FALSE)</f>
        <v>#N/A</v>
      </c>
      <c r="G103" t="s">
        <v>71</v>
      </c>
      <c r="H103">
        <v>1</v>
      </c>
      <c r="I103" t="s">
        <v>216</v>
      </c>
      <c r="J103" s="3"/>
      <c r="K103" s="3"/>
      <c r="T103" t="str">
        <f>Serve[[#This Row],[服装]]&amp;Serve[[#This Row],[名前]]&amp;Serve[[#This Row],[レアリティ]]</f>
        <v>ICONIC</v>
      </c>
    </row>
    <row r="104" spans="1:20" x14ac:dyDescent="0.3">
      <c r="A104" t="e">
        <f>VLOOKUP(Serve[[#This Row],[No用]],SetNo[[No.用]:[vlookup 用]],2,FALSE)</f>
        <v>#N/A</v>
      </c>
      <c r="G104" t="s">
        <v>71</v>
      </c>
      <c r="H104">
        <v>1</v>
      </c>
      <c r="I104" t="s">
        <v>216</v>
      </c>
      <c r="J104" s="3"/>
      <c r="K104" s="3"/>
      <c r="T104" t="str">
        <f>Serve[[#This Row],[服装]]&amp;Serve[[#This Row],[名前]]&amp;Serve[[#This Row],[レアリティ]]</f>
        <v>ICONIC</v>
      </c>
    </row>
    <row r="105" spans="1:20" x14ac:dyDescent="0.3">
      <c r="A105" t="e">
        <f>VLOOKUP(Serve[[#This Row],[No用]],SetNo[[No.用]:[vlookup 用]],2,FALSE)</f>
        <v>#N/A</v>
      </c>
      <c r="G105" t="s">
        <v>71</v>
      </c>
      <c r="H105">
        <v>1</v>
      </c>
      <c r="I105" t="s">
        <v>216</v>
      </c>
      <c r="J105" s="3"/>
      <c r="K105" s="3"/>
      <c r="T105" t="str">
        <f>Serve[[#This Row],[服装]]&amp;Serve[[#This Row],[名前]]&amp;Serve[[#This Row],[レアリティ]]</f>
        <v>ICONIC</v>
      </c>
    </row>
    <row r="106" spans="1:20" x14ac:dyDescent="0.3">
      <c r="A106" t="e">
        <f>VLOOKUP(Serve[[#This Row],[No用]],SetNo[[No.用]:[vlookup 用]],2,FALSE)</f>
        <v>#N/A</v>
      </c>
      <c r="G106" t="s">
        <v>71</v>
      </c>
      <c r="H106">
        <v>1</v>
      </c>
      <c r="I106" t="s">
        <v>216</v>
      </c>
      <c r="J106" s="3"/>
      <c r="K106" s="3"/>
      <c r="T106" t="str">
        <f>Serve[[#This Row],[服装]]&amp;Serve[[#This Row],[名前]]&amp;Serve[[#This Row],[レアリティ]]</f>
        <v>ICONIC</v>
      </c>
    </row>
    <row r="107" spans="1:20" x14ac:dyDescent="0.3">
      <c r="A107" t="e">
        <f>VLOOKUP(Serve[[#This Row],[No用]],SetNo[[No.用]:[vlookup 用]],2,FALSE)</f>
        <v>#N/A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ICONIC</v>
      </c>
    </row>
    <row r="108" spans="1:20" x14ac:dyDescent="0.3">
      <c r="A108" t="e">
        <f>VLOOKUP(Serve[[#This Row],[No用]],SetNo[[No.用]:[vlookup 用]],2,FALSE)</f>
        <v>#N/A</v>
      </c>
      <c r="G108" t="s">
        <v>71</v>
      </c>
      <c r="H108">
        <v>1</v>
      </c>
      <c r="I108" t="s">
        <v>216</v>
      </c>
      <c r="J108" s="3"/>
      <c r="K108" s="3"/>
      <c r="T108" t="str">
        <f>Serve[[#This Row],[服装]]&amp;Serve[[#This Row],[名前]]&amp;Serve[[#This Row],[レアリティ]]</f>
        <v>ICONIC</v>
      </c>
    </row>
    <row r="109" spans="1:20" x14ac:dyDescent="0.3">
      <c r="A109" t="e">
        <f>VLOOKUP(Serve[[#This Row],[No用]],SetNo[[No.用]:[vlookup 用]],2,FALSE)</f>
        <v>#N/A</v>
      </c>
      <c r="G109" t="s">
        <v>71</v>
      </c>
      <c r="H109">
        <v>1</v>
      </c>
      <c r="I109" t="s">
        <v>216</v>
      </c>
      <c r="T109" t="str">
        <f>Serve[[#This Row],[服装]]&amp;Serve[[#This Row],[名前]]&amp;Serve[[#This Row],[レアリティ]]</f>
        <v>ICONIC</v>
      </c>
    </row>
    <row r="110" spans="1:20" x14ac:dyDescent="0.3">
      <c r="A110" t="e">
        <f>VLOOKUP(Serve[[#This Row],[No用]],SetNo[[No.用]:[vlookup 用]],2,FALSE)</f>
        <v>#N/A</v>
      </c>
      <c r="G110" t="s">
        <v>71</v>
      </c>
      <c r="H110">
        <v>1</v>
      </c>
      <c r="I110" t="s">
        <v>216</v>
      </c>
      <c r="T110" t="str">
        <f>Serve[[#This Row],[服装]]&amp;Serve[[#This Row],[名前]]&amp;Serve[[#This Row],[レアリティ]]</f>
        <v>ICONIC</v>
      </c>
    </row>
    <row r="111" spans="1:20" x14ac:dyDescent="0.3">
      <c r="A111">
        <v>106</v>
      </c>
      <c r="B111" t="s">
        <v>408</v>
      </c>
      <c r="C111" t="s">
        <v>409</v>
      </c>
      <c r="D111" t="s">
        <v>24</v>
      </c>
      <c r="E111" t="s">
        <v>31</v>
      </c>
      <c r="F111" t="s">
        <v>159</v>
      </c>
      <c r="G111" t="s">
        <v>71</v>
      </c>
      <c r="H111">
        <v>1</v>
      </c>
      <c r="I111" t="s">
        <v>10</v>
      </c>
      <c r="J111" t="s">
        <v>410</v>
      </c>
      <c r="K111" t="s">
        <v>290</v>
      </c>
      <c r="L111">
        <v>36</v>
      </c>
      <c r="T111" t="str">
        <f>Serve[[#This Row],[服装]]&amp;Serve[[#This Row],[名前]]&amp;Serve[[#This Row],[レアリティ]]</f>
        <v>探偵白布賢二郎ICONIC</v>
      </c>
    </row>
    <row r="112" spans="1:20" x14ac:dyDescent="0.3">
      <c r="A112">
        <f>VLOOKUP(Serve[[#This Row],[No用]],SetNo[[No.用]:[vlookup 用]],2,FALSE)</f>
        <v>118</v>
      </c>
      <c r="B112" s="3" t="s">
        <v>402</v>
      </c>
      <c r="C112" t="s">
        <v>123</v>
      </c>
      <c r="D112" s="3" t="s">
        <v>77</v>
      </c>
      <c r="E112" t="s">
        <v>78</v>
      </c>
      <c r="F112" t="s">
        <v>128</v>
      </c>
      <c r="G112" t="s">
        <v>71</v>
      </c>
      <c r="H112">
        <v>1</v>
      </c>
      <c r="I112" t="s">
        <v>216</v>
      </c>
      <c r="J112" s="3" t="s">
        <v>234</v>
      </c>
      <c r="K112" s="3" t="s">
        <v>173</v>
      </c>
      <c r="L112">
        <v>28</v>
      </c>
      <c r="T112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529"/>
  <sheetViews>
    <sheetView topLeftCell="A448" workbookViewId="0">
      <selection activeCell="B501" sqref="B501:F509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">
        <v>263</v>
      </c>
    </row>
    <row r="3" spans="1:20" x14ac:dyDescent="0.3">
      <c r="A3">
        <f>VLOOKUP(Receive[[#This Row],[No用]],SetNo[[No.用]:[vlookup 用]],2,FALSE)</f>
        <v>2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">
        <v>264</v>
      </c>
    </row>
    <row r="4" spans="1:20" x14ac:dyDescent="0.3">
      <c r="A4">
        <f>VLOOKUP(Receive[[#This Row],[No用]],SetNo[[No.用]:[vlookup 用]],2,FALSE)</f>
        <v>3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">
        <v>265</v>
      </c>
    </row>
    <row r="5" spans="1:20" x14ac:dyDescent="0.3">
      <c r="A5">
        <f>VLOOKUP(Receive[[#This Row],[No用]],SetNo[[No.用]:[vlookup 用]],2,FALSE)</f>
        <v>4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">
        <v>266</v>
      </c>
    </row>
    <row r="6" spans="1:20" x14ac:dyDescent="0.3">
      <c r="A6">
        <f>VLOOKUP(Receive[[#This Row],[No用]],SetNo[[No.用]:[vlookup 用]],2,FALSE)</f>
        <v>5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">
        <v>267</v>
      </c>
    </row>
    <row r="7" spans="1:20" x14ac:dyDescent="0.3">
      <c r="A7">
        <f>VLOOKUP(Receive[[#This Row],[No用]],SetNo[[No.用]:[vlookup 用]],2,FALSE)</f>
        <v>6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">
        <v>268</v>
      </c>
    </row>
    <row r="8" spans="1:20" x14ac:dyDescent="0.3">
      <c r="A8">
        <f>VLOOKUP(Receive[[#This Row],[No用]],SetNo[[No.用]:[vlookup 用]],2,FALSE)</f>
        <v>7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">
        <v>269</v>
      </c>
    </row>
    <row r="9" spans="1:20" x14ac:dyDescent="0.3">
      <c r="A9">
        <f>VLOOKUP(Receive[[#This Row],[No用]],SetNo[[No.用]:[vlookup 用]],2,FALSE)</f>
        <v>8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">
        <v>270</v>
      </c>
    </row>
    <row r="10" spans="1:20" x14ac:dyDescent="0.3">
      <c r="A10">
        <f>VLOOKUP(Receive[[#This Row],[No用]],SetNo[[No.用]:[vlookup 用]],2,FALSE)</f>
        <v>9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">
        <v>271</v>
      </c>
    </row>
    <row r="11" spans="1:20" x14ac:dyDescent="0.3">
      <c r="A11">
        <f>VLOOKUP(Receive[[#This Row],[No用]],SetNo[[No.用]:[vlookup 用]],2,FALSE)</f>
        <v>10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">
        <v>272</v>
      </c>
    </row>
    <row r="12" spans="1:20" x14ac:dyDescent="0.3">
      <c r="A12">
        <f>VLOOKUP(Receive[[#This Row],[No用]],SetNo[[No.用]:[vlookup 用]],2,FALSE)</f>
        <v>11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">
        <v>273</v>
      </c>
    </row>
    <row r="13" spans="1:20" x14ac:dyDescent="0.3">
      <c r="A13">
        <f>VLOOKUP(Receive[[#This Row],[No用]],SetNo[[No.用]:[vlookup 用]],2,FALSE)</f>
        <v>12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">
        <v>274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 t="e">
        <f>VLOOKUP(Receive[[#This Row],[No用]],SetNo[[No.用]:[vlookup 用]],2,FALSE)</f>
        <v>#N/A</v>
      </c>
      <c r="G485" t="s">
        <v>71</v>
      </c>
      <c r="H485">
        <v>1</v>
      </c>
      <c r="I485" t="s">
        <v>241</v>
      </c>
      <c r="T485" t="str">
        <f>Receive[[#This Row],[服装]]&amp;Receive[[#This Row],[名前]]&amp;Receive[[#This Row],[レアリティ]]</f>
        <v>ICONIC</v>
      </c>
    </row>
    <row r="486" spans="1:20" x14ac:dyDescent="0.3">
      <c r="A486" t="e">
        <f>VLOOKUP(Receive[[#This Row],[No用]],SetNo[[No.用]:[vlookup 用]],2,FALSE)</f>
        <v>#N/A</v>
      </c>
      <c r="G486" t="s">
        <v>71</v>
      </c>
      <c r="H486">
        <v>1</v>
      </c>
      <c r="I486" t="s">
        <v>241</v>
      </c>
      <c r="T486" t="str">
        <f>Receive[[#This Row],[服装]]&amp;Receive[[#This Row],[名前]]&amp;Receive[[#This Row],[レアリティ]]</f>
        <v>ICONIC</v>
      </c>
    </row>
    <row r="487" spans="1:20" x14ac:dyDescent="0.3">
      <c r="A487" t="e">
        <f>VLOOKUP(Receive[[#This Row],[No用]],SetNo[[No.用]:[vlookup 用]],2,FALSE)</f>
        <v>#N/A</v>
      </c>
      <c r="G487" t="s">
        <v>71</v>
      </c>
      <c r="H487">
        <v>1</v>
      </c>
      <c r="I487" t="s">
        <v>241</v>
      </c>
      <c r="T487" t="str">
        <f>Receive[[#This Row],[服装]]&amp;Receive[[#This Row],[名前]]&amp;Receive[[#This Row],[レアリティ]]</f>
        <v>ICONIC</v>
      </c>
    </row>
    <row r="488" spans="1:20" x14ac:dyDescent="0.3">
      <c r="A488" t="e">
        <f>VLOOKUP(Receive[[#This Row],[No用]],SetNo[[No.用]:[vlookup 用]],2,FALSE)</f>
        <v>#N/A</v>
      </c>
      <c r="G488" t="s">
        <v>71</v>
      </c>
      <c r="H488">
        <v>1</v>
      </c>
      <c r="I488" t="s">
        <v>241</v>
      </c>
      <c r="T488" t="str">
        <f>Receive[[#This Row],[服装]]&amp;Receive[[#This Row],[名前]]&amp;Receive[[#This Row],[レアリティ]]</f>
        <v>ICONIC</v>
      </c>
    </row>
    <row r="489" spans="1:20" x14ac:dyDescent="0.3">
      <c r="A489" t="e">
        <f>VLOOKUP(Receive[[#This Row],[No用]],SetNo[[No.用]:[vlookup 用]],2,FALSE)</f>
        <v>#N/A</v>
      </c>
      <c r="G489" t="s">
        <v>71</v>
      </c>
      <c r="H489">
        <v>1</v>
      </c>
      <c r="I489" t="s">
        <v>241</v>
      </c>
      <c r="T489" t="str">
        <f>Receive[[#This Row],[服装]]&amp;Receive[[#This Row],[名前]]&amp;Receive[[#This Row],[レアリティ]]</f>
        <v>ICONIC</v>
      </c>
    </row>
    <row r="490" spans="1:20" x14ac:dyDescent="0.3">
      <c r="A490" t="e">
        <f>VLOOKUP(Receive[[#This Row],[No用]],SetNo[[No.用]:[vlookup 用]],2,FALSE)</f>
        <v>#N/A</v>
      </c>
      <c r="G490" t="s">
        <v>71</v>
      </c>
      <c r="H490">
        <v>1</v>
      </c>
      <c r="I490" t="s">
        <v>241</v>
      </c>
      <c r="T490" t="str">
        <f>Receive[[#This Row],[服装]]&amp;Receive[[#This Row],[名前]]&amp;Receive[[#This Row],[レアリティ]]</f>
        <v>ICONIC</v>
      </c>
    </row>
    <row r="491" spans="1:20" x14ac:dyDescent="0.3">
      <c r="A491" t="e">
        <f>VLOOKUP(Receive[[#This Row],[No用]],SetNo[[No.用]:[vlookup 用]],2,FALSE)</f>
        <v>#N/A</v>
      </c>
      <c r="G491" t="s">
        <v>71</v>
      </c>
      <c r="H491">
        <v>1</v>
      </c>
      <c r="I491" t="s">
        <v>241</v>
      </c>
      <c r="T491" t="str">
        <f>Receive[[#This Row],[服装]]&amp;Receive[[#This Row],[名前]]&amp;Receive[[#This Row],[レアリティ]]</f>
        <v>ICONIC</v>
      </c>
    </row>
    <row r="492" spans="1:20" x14ac:dyDescent="0.3">
      <c r="A492" t="e">
        <f>VLOOKUP(Receive[[#This Row],[No用]],SetNo[[No.用]:[vlookup 用]],2,FALSE)</f>
        <v>#N/A</v>
      </c>
      <c r="G492" t="s">
        <v>71</v>
      </c>
      <c r="H492">
        <v>1</v>
      </c>
      <c r="I492" t="s">
        <v>241</v>
      </c>
      <c r="T492" t="str">
        <f>Receive[[#This Row],[服装]]&amp;Receive[[#This Row],[名前]]&amp;Receive[[#This Row],[レアリティ]]</f>
        <v>ICONIC</v>
      </c>
    </row>
    <row r="493" spans="1:20" x14ac:dyDescent="0.3">
      <c r="A493" t="e">
        <f>VLOOKUP(Receive[[#This Row],[No用]],SetNo[[No.用]:[vlookup 用]],2,FALSE)</f>
        <v>#N/A</v>
      </c>
      <c r="G493" t="s">
        <v>71</v>
      </c>
      <c r="H493">
        <v>1</v>
      </c>
      <c r="I493" t="s">
        <v>241</v>
      </c>
      <c r="T493" t="str">
        <f>Receive[[#This Row],[服装]]&amp;Receive[[#This Row],[名前]]&amp;Receive[[#This Row],[レアリティ]]</f>
        <v>ICONIC</v>
      </c>
    </row>
    <row r="494" spans="1:20" x14ac:dyDescent="0.3">
      <c r="A494" t="e">
        <f>VLOOKUP(Receive[[#This Row],[No用]],SetNo[[No.用]:[vlookup 用]],2,FALSE)</f>
        <v>#N/A</v>
      </c>
      <c r="G494" t="s">
        <v>71</v>
      </c>
      <c r="H494">
        <v>1</v>
      </c>
      <c r="I494" t="s">
        <v>241</v>
      </c>
      <c r="T494" t="str">
        <f>Receive[[#This Row],[服装]]&amp;Receive[[#This Row],[名前]]&amp;Receive[[#This Row],[レアリティ]]</f>
        <v>ICONIC</v>
      </c>
    </row>
    <row r="495" spans="1:20" x14ac:dyDescent="0.3">
      <c r="A495" t="e">
        <f>VLOOKUP(Receive[[#This Row],[No用]],SetNo[[No.用]:[vlookup 用]],2,FALSE)</f>
        <v>#N/A</v>
      </c>
      <c r="G495" t="s">
        <v>71</v>
      </c>
      <c r="H495">
        <v>1</v>
      </c>
      <c r="I495" t="s">
        <v>241</v>
      </c>
      <c r="T495" t="str">
        <f>Receive[[#This Row],[服装]]&amp;Receive[[#This Row],[名前]]&amp;Receive[[#This Row],[レアリティ]]</f>
        <v>ICONIC</v>
      </c>
    </row>
    <row r="496" spans="1:20" x14ac:dyDescent="0.3">
      <c r="A496" t="e">
        <f>VLOOKUP(Receive[[#This Row],[No用]],SetNo[[No.用]:[vlookup 用]],2,FALSE)</f>
        <v>#N/A</v>
      </c>
      <c r="G496" t="s">
        <v>71</v>
      </c>
      <c r="H496">
        <v>1</v>
      </c>
      <c r="I496" t="s">
        <v>241</v>
      </c>
      <c r="T496" t="str">
        <f>Receive[[#This Row],[服装]]&amp;Receive[[#This Row],[名前]]&amp;Receive[[#This Row],[レアリティ]]</f>
        <v>ICONIC</v>
      </c>
    </row>
    <row r="497" spans="1:20" x14ac:dyDescent="0.3">
      <c r="A497" t="e">
        <f>VLOOKUP(Receive[[#This Row],[No用]],SetNo[[No.用]:[vlookup 用]],2,FALSE)</f>
        <v>#N/A</v>
      </c>
      <c r="G497" t="s">
        <v>71</v>
      </c>
      <c r="H497">
        <v>1</v>
      </c>
      <c r="I497" t="s">
        <v>241</v>
      </c>
      <c r="T497" t="str">
        <f>Receive[[#This Row],[服装]]&amp;Receive[[#This Row],[名前]]&amp;Receive[[#This Row],[レアリティ]]</f>
        <v>ICONIC</v>
      </c>
    </row>
    <row r="498" spans="1:20" x14ac:dyDescent="0.3">
      <c r="A498" t="e">
        <f>VLOOKUP(Receive[[#This Row],[No用]],SetNo[[No.用]:[vlookup 用]],2,FALSE)</f>
        <v>#N/A</v>
      </c>
      <c r="G498" t="s">
        <v>71</v>
      </c>
      <c r="H498">
        <v>1</v>
      </c>
      <c r="I498" t="s">
        <v>241</v>
      </c>
      <c r="T498" t="str">
        <f>Receive[[#This Row],[服装]]&amp;Receive[[#This Row],[名前]]&amp;Receive[[#This Row],[レアリティ]]</f>
        <v>ICONIC</v>
      </c>
    </row>
    <row r="499" spans="1:20" x14ac:dyDescent="0.3">
      <c r="A499" t="e">
        <f>VLOOKUP(Receive[[#This Row],[No用]],SetNo[[No.用]:[vlookup 用]],2,FALSE)</f>
        <v>#N/A</v>
      </c>
      <c r="G499" t="s">
        <v>71</v>
      </c>
      <c r="H499">
        <v>1</v>
      </c>
      <c r="I499" t="s">
        <v>241</v>
      </c>
      <c r="T499" t="str">
        <f>Receive[[#This Row],[服装]]&amp;Receive[[#This Row],[名前]]&amp;Receive[[#This Row],[レアリティ]]</f>
        <v>ICONIC</v>
      </c>
    </row>
    <row r="500" spans="1:20" x14ac:dyDescent="0.3">
      <c r="A500" t="e">
        <f>VLOOKUP(Receive[[#This Row],[No用]],SetNo[[No.用]:[vlookup 用]],2,FALSE)</f>
        <v>#N/A</v>
      </c>
      <c r="G500" t="s">
        <v>71</v>
      </c>
      <c r="H500">
        <v>1</v>
      </c>
      <c r="I500" t="s">
        <v>241</v>
      </c>
      <c r="T500" t="str">
        <f>Receive[[#This Row],[服装]]&amp;Receive[[#This Row],[名前]]&amp;Receive[[#This Row],[レアリティ]]</f>
        <v>ICONIC</v>
      </c>
    </row>
    <row r="501" spans="1:20" x14ac:dyDescent="0.3">
      <c r="A501">
        <f>VLOOKUP(Receive[[#This Row],[No用]],SetNo[[No.用]:[vlookup 用]],2,FALSE)</f>
        <v>84</v>
      </c>
      <c r="B501" t="s">
        <v>108</v>
      </c>
      <c r="C501" t="s">
        <v>89</v>
      </c>
      <c r="D501" t="s">
        <v>90</v>
      </c>
      <c r="E501" t="s">
        <v>78</v>
      </c>
      <c r="F501" t="s">
        <v>91</v>
      </c>
      <c r="G501" t="s">
        <v>71</v>
      </c>
      <c r="H501">
        <v>1</v>
      </c>
      <c r="I501" t="s">
        <v>241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85</v>
      </c>
      <c r="B502" t="s">
        <v>149</v>
      </c>
      <c r="C502" t="s">
        <v>89</v>
      </c>
      <c r="D502" t="s">
        <v>77</v>
      </c>
      <c r="E502" t="s">
        <v>78</v>
      </c>
      <c r="F502" t="s">
        <v>91</v>
      </c>
      <c r="G502" t="s">
        <v>71</v>
      </c>
      <c r="H502">
        <v>1</v>
      </c>
      <c r="I502" t="s">
        <v>241</v>
      </c>
      <c r="T502" t="str">
        <f>Receive[[#This Row],[服装]]&amp;Receive[[#This Row],[名前]]&amp;Receive[[#This Row],[レアリティ]]</f>
        <v>制服照島游児ICONIC</v>
      </c>
    </row>
    <row r="503" spans="1:20" x14ac:dyDescent="0.3">
      <c r="A503">
        <f>VLOOKUP(Receive[[#This Row],[No用]],SetNo[[No.用]:[vlookup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>
        <f>VLOOKUP(Receive[[#This Row],[No用]],SetNo[[No.用]:[vlookup 用]],2,FALSE)</f>
        <v>87</v>
      </c>
      <c r="B504" t="s">
        <v>108</v>
      </c>
      <c r="C504" t="s">
        <v>93</v>
      </c>
      <c r="D504" t="s">
        <v>73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T504" t="str">
        <f>Receive[[#This Row],[服装]]&amp;Receive[[#This Row],[名前]]&amp;Receive[[#This Row],[レアリティ]]</f>
        <v>ユニフォーム二岐丈晴ICONIC</v>
      </c>
    </row>
    <row r="505" spans="1:20" x14ac:dyDescent="0.3">
      <c r="A505">
        <f>VLOOKUP(Receive[[#This Row],[No用]],SetNo[[No.用]:[vlookup 用]],2,FALSE)</f>
        <v>88</v>
      </c>
      <c r="B505" t="s">
        <v>149</v>
      </c>
      <c r="C505" t="s">
        <v>93</v>
      </c>
      <c r="D505" t="s">
        <v>90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T505" t="str">
        <f>Receive[[#This Row],[服装]]&amp;Receive[[#This Row],[名前]]&amp;Receive[[#This Row],[レアリティ]]</f>
        <v>制服二岐丈晴ICONIC</v>
      </c>
    </row>
    <row r="506" spans="1:20" x14ac:dyDescent="0.3">
      <c r="A506">
        <f>VLOOKUP(Receive[[#This Row],[No用]],SetNo[[No.用]:[vlookup 用]],2,FALSE)</f>
        <v>89</v>
      </c>
      <c r="B506" t="s">
        <v>108</v>
      </c>
      <c r="C506" t="s">
        <v>99</v>
      </c>
      <c r="D506" t="s">
        <v>73</v>
      </c>
      <c r="E506" t="s">
        <v>78</v>
      </c>
      <c r="F506" t="s">
        <v>91</v>
      </c>
      <c r="G506" t="s">
        <v>71</v>
      </c>
      <c r="H506">
        <v>1</v>
      </c>
      <c r="I506" t="s">
        <v>241</v>
      </c>
      <c r="T506" t="str">
        <f>Receive[[#This Row],[服装]]&amp;Receive[[#This Row],[名前]]&amp;Receive[[#This Row],[レアリティ]]</f>
        <v>ユニフォーム沼尻凛太郎ICONIC</v>
      </c>
    </row>
    <row r="507" spans="1:20" x14ac:dyDescent="0.3">
      <c r="A507">
        <f>VLOOKUP(Receive[[#This Row],[No用]],SetNo[[No.用]:[vlookup 用]],2,FALSE)</f>
        <v>90</v>
      </c>
      <c r="B507" t="s">
        <v>108</v>
      </c>
      <c r="C507" t="s">
        <v>94</v>
      </c>
      <c r="D507" t="s">
        <v>90</v>
      </c>
      <c r="E507" t="s">
        <v>82</v>
      </c>
      <c r="F507" t="s">
        <v>91</v>
      </c>
      <c r="G507" t="s">
        <v>71</v>
      </c>
      <c r="H507">
        <v>1</v>
      </c>
      <c r="I507" t="s">
        <v>241</v>
      </c>
      <c r="T507" t="str">
        <f>Receive[[#This Row],[服装]]&amp;Receive[[#This Row],[名前]]&amp;Receive[[#This Row],[レアリティ]]</f>
        <v>ユニフォーム飯坂信義ICONIC</v>
      </c>
    </row>
    <row r="508" spans="1:20" x14ac:dyDescent="0.3">
      <c r="A508">
        <f>VLOOKUP(Receive[[#This Row],[No用]],SetNo[[No.用]:[vlookup 用]],2,FALSE)</f>
        <v>91</v>
      </c>
      <c r="B508" t="s">
        <v>108</v>
      </c>
      <c r="C508" t="s">
        <v>95</v>
      </c>
      <c r="D508" t="s">
        <v>90</v>
      </c>
      <c r="E508" t="s">
        <v>78</v>
      </c>
      <c r="F508" t="s">
        <v>91</v>
      </c>
      <c r="G508" t="s">
        <v>71</v>
      </c>
      <c r="H508">
        <v>1</v>
      </c>
      <c r="I508" t="s">
        <v>241</v>
      </c>
      <c r="T508" t="str">
        <f>Receive[[#This Row],[服装]]&amp;Receive[[#This Row],[名前]]&amp;Receive[[#This Row],[レアリティ]]</f>
        <v>ユニフォーム東山勝道ICONIC</v>
      </c>
    </row>
    <row r="509" spans="1:20" x14ac:dyDescent="0.3">
      <c r="A509">
        <f>VLOOKUP(Receive[[#This Row],[No用]],SetNo[[No.用]:[vlookup 用]],2,FALSE)</f>
        <v>92</v>
      </c>
      <c r="B509" t="s">
        <v>108</v>
      </c>
      <c r="C509" t="s">
        <v>96</v>
      </c>
      <c r="D509" t="s">
        <v>90</v>
      </c>
      <c r="E509" t="s">
        <v>80</v>
      </c>
      <c r="F509" t="s">
        <v>91</v>
      </c>
      <c r="G509" t="s">
        <v>71</v>
      </c>
      <c r="H509">
        <v>1</v>
      </c>
      <c r="I509" t="s">
        <v>241</v>
      </c>
      <c r="T509" t="str">
        <f>Receive[[#This Row],[服装]]&amp;Receive[[#This Row],[名前]]&amp;Receive[[#This Row],[レアリティ]]</f>
        <v>ユニフォーム土湯新ICONIC</v>
      </c>
    </row>
    <row r="510" spans="1:20" x14ac:dyDescent="0.3">
      <c r="A510" t="e">
        <f>VLOOKUP(Receive[[#This Row],[No用]],SetNo[[No.用]:[vlookup 用]],2,FALSE)</f>
        <v>#N/A</v>
      </c>
      <c r="G510" t="s">
        <v>71</v>
      </c>
      <c r="H510">
        <v>1</v>
      </c>
      <c r="I510" t="s">
        <v>241</v>
      </c>
      <c r="T510" t="str">
        <f>Receive[[#This Row],[服装]]&amp;Receive[[#This Row],[名前]]&amp;Receive[[#This Row],[レアリティ]]</f>
        <v>ICONIC</v>
      </c>
    </row>
    <row r="511" spans="1:20" x14ac:dyDescent="0.3">
      <c r="A511" t="e">
        <f>VLOOKUP(Receive[[#This Row],[No用]],SetNo[[No.用]:[vlookup 用]],2,FALSE)</f>
        <v>#N/A</v>
      </c>
      <c r="G511" t="s">
        <v>71</v>
      </c>
      <c r="H511">
        <v>1</v>
      </c>
      <c r="I511" t="s">
        <v>241</v>
      </c>
      <c r="T511" t="str">
        <f>Receive[[#This Row],[服装]]&amp;Receive[[#This Row],[名前]]&amp;Receive[[#This Row],[レアリティ]]</f>
        <v>ICONIC</v>
      </c>
    </row>
    <row r="512" spans="1:20" x14ac:dyDescent="0.3">
      <c r="A512" t="e">
        <f>VLOOKUP(Receive[[#This Row],[No用]],SetNo[[No.用]:[vlookup 用]],2,FALSE)</f>
        <v>#N/A</v>
      </c>
      <c r="G512" t="s">
        <v>71</v>
      </c>
      <c r="H512">
        <v>1</v>
      </c>
      <c r="I512" t="s">
        <v>241</v>
      </c>
      <c r="T512" t="str">
        <f>Receive[[#This Row],[服装]]&amp;Receive[[#This Row],[名前]]&amp;Receive[[#This Row],[レアリティ]]</f>
        <v>ICONIC</v>
      </c>
    </row>
    <row r="513" spans="1:20" x14ac:dyDescent="0.3">
      <c r="A513" t="e">
        <f>VLOOKUP(Receive[[#This Row],[No用]],SetNo[[No.用]:[vlookup 用]],2,FALSE)</f>
        <v>#N/A</v>
      </c>
      <c r="G513" t="s">
        <v>71</v>
      </c>
      <c r="H513">
        <v>1</v>
      </c>
      <c r="I513" t="s">
        <v>241</v>
      </c>
      <c r="T513" t="str">
        <f>Receive[[#This Row],[服装]]&amp;Receive[[#This Row],[名前]]&amp;Receive[[#This Row],[レアリティ]]</f>
        <v>ICONIC</v>
      </c>
    </row>
    <row r="514" spans="1:20" x14ac:dyDescent="0.3">
      <c r="A514" t="e">
        <f>VLOOKUP(Receive[[#This Row],[No用]],SetNo[[No.用]:[vlookup 用]],2,FALSE)</f>
        <v>#N/A</v>
      </c>
      <c r="G514" t="s">
        <v>71</v>
      </c>
      <c r="H514">
        <v>1</v>
      </c>
      <c r="I514" t="s">
        <v>241</v>
      </c>
      <c r="T514" t="str">
        <f>Receive[[#This Row],[服装]]&amp;Receive[[#This Row],[名前]]&amp;Receive[[#This Row],[レアリティ]]</f>
        <v>ICONIC</v>
      </c>
    </row>
    <row r="515" spans="1:20" x14ac:dyDescent="0.3">
      <c r="A515" t="e">
        <f>VLOOKUP(Receive[[#This Row],[No用]],SetNo[[No.用]:[vlookup 用]],2,FALSE)</f>
        <v>#N/A</v>
      </c>
      <c r="G515" t="s">
        <v>71</v>
      </c>
      <c r="H515">
        <v>1</v>
      </c>
      <c r="I515" t="s">
        <v>241</v>
      </c>
      <c r="T515" t="str">
        <f>Receive[[#This Row],[服装]]&amp;Receive[[#This Row],[名前]]&amp;Receive[[#This Row],[レアリティ]]</f>
        <v>ICONIC</v>
      </c>
    </row>
    <row r="516" spans="1:20" x14ac:dyDescent="0.3">
      <c r="A516" t="e">
        <f>VLOOKUP(Receive[[#This Row],[No用]],SetNo[[No.用]:[vlookup 用]],2,FALSE)</f>
        <v>#N/A</v>
      </c>
      <c r="G516" t="s">
        <v>71</v>
      </c>
      <c r="H516">
        <v>1</v>
      </c>
      <c r="I516" t="s">
        <v>241</v>
      </c>
      <c r="T516" t="str">
        <f>Receive[[#This Row],[服装]]&amp;Receive[[#This Row],[名前]]&amp;Receive[[#This Row],[レアリティ]]</f>
        <v>ICONIC</v>
      </c>
    </row>
    <row r="517" spans="1:20" x14ac:dyDescent="0.3">
      <c r="A517" t="e">
        <f>VLOOKUP(Receive[[#This Row],[No用]],SetNo[[No.用]:[vlookup 用]],2,FALSE)</f>
        <v>#N/A</v>
      </c>
      <c r="G517" t="s">
        <v>71</v>
      </c>
      <c r="H517">
        <v>1</v>
      </c>
      <c r="I517" t="s">
        <v>241</v>
      </c>
      <c r="T517" t="str">
        <f>Receive[[#This Row],[服装]]&amp;Receive[[#This Row],[名前]]&amp;Receive[[#This Row],[レアリティ]]</f>
        <v>ICONIC</v>
      </c>
    </row>
    <row r="518" spans="1:20" x14ac:dyDescent="0.3">
      <c r="A518">
        <v>106</v>
      </c>
      <c r="B518" t="s">
        <v>408</v>
      </c>
      <c r="C518" t="s">
        <v>409</v>
      </c>
      <c r="D518" t="s">
        <v>24</v>
      </c>
      <c r="E518" t="s">
        <v>31</v>
      </c>
      <c r="F518" t="s">
        <v>159</v>
      </c>
      <c r="G518" t="s">
        <v>71</v>
      </c>
      <c r="H518">
        <v>1</v>
      </c>
      <c r="I518" t="s">
        <v>16</v>
      </c>
      <c r="J518" t="s">
        <v>276</v>
      </c>
      <c r="K518" t="s">
        <v>277</v>
      </c>
      <c r="L518">
        <v>28</v>
      </c>
      <c r="T518" t="str">
        <f>Receive[[#This Row],[服装]]&amp;Receive[[#This Row],[名前]]&amp;Receive[[#This Row],[レアリティ]]</f>
        <v>探偵白布賢二郎ICONIC</v>
      </c>
    </row>
    <row r="519" spans="1:20" x14ac:dyDescent="0.3">
      <c r="A519">
        <f>VLOOKUP(Receive[[#This Row],[No用]],SetNo[[No.用]:[vlookup 用]],2,FALSE)</f>
        <v>106</v>
      </c>
      <c r="B519" t="s">
        <v>408</v>
      </c>
      <c r="C519" t="s">
        <v>409</v>
      </c>
      <c r="D519" t="s">
        <v>24</v>
      </c>
      <c r="E519" t="s">
        <v>31</v>
      </c>
      <c r="F519" t="s">
        <v>159</v>
      </c>
      <c r="G519" t="s">
        <v>71</v>
      </c>
      <c r="H519">
        <v>1</v>
      </c>
      <c r="I519" t="s">
        <v>16</v>
      </c>
      <c r="J519" t="s">
        <v>278</v>
      </c>
      <c r="K519" t="s">
        <v>277</v>
      </c>
      <c r="L519">
        <v>28</v>
      </c>
      <c r="T519" t="str">
        <f>Receive[[#This Row],[服装]]&amp;Receive[[#This Row],[名前]]&amp;Receive[[#This Row],[レアリティ]]</f>
        <v>探偵白布賢二郎ICONIC</v>
      </c>
    </row>
    <row r="520" spans="1:20" x14ac:dyDescent="0.3">
      <c r="A520">
        <f>VLOOKUP(Receive[[#This Row],[No用]],SetNo[[No.用]:[vlookup 用]],2,FALSE)</f>
        <v>106</v>
      </c>
      <c r="B520" t="s">
        <v>408</v>
      </c>
      <c r="C520" t="s">
        <v>409</v>
      </c>
      <c r="D520" t="s">
        <v>24</v>
      </c>
      <c r="E520" t="s">
        <v>31</v>
      </c>
      <c r="F520" t="s">
        <v>159</v>
      </c>
      <c r="G520" t="s">
        <v>71</v>
      </c>
      <c r="H520">
        <v>1</v>
      </c>
      <c r="I520" t="s">
        <v>16</v>
      </c>
      <c r="J520" t="s">
        <v>279</v>
      </c>
      <c r="K520" t="s">
        <v>277</v>
      </c>
      <c r="L520">
        <v>28</v>
      </c>
      <c r="T520" t="str">
        <f>Receive[[#This Row],[服装]]&amp;Receive[[#This Row],[名前]]&amp;Receive[[#This Row],[レアリティ]]</f>
        <v>探偵白布賢二郎ICONIC</v>
      </c>
    </row>
    <row r="521" spans="1:20" x14ac:dyDescent="0.3">
      <c r="A521">
        <f>VLOOKUP(Receive[[#This Row],[No用]],SetNo[[No.用]:[vlookup 用]],2,FALSE)</f>
        <v>106</v>
      </c>
      <c r="B521" t="s">
        <v>408</v>
      </c>
      <c r="C521" t="s">
        <v>409</v>
      </c>
      <c r="D521" t="s">
        <v>24</v>
      </c>
      <c r="E521" t="s">
        <v>31</v>
      </c>
      <c r="F521" t="s">
        <v>159</v>
      </c>
      <c r="G521" t="s">
        <v>71</v>
      </c>
      <c r="H521">
        <v>1</v>
      </c>
      <c r="I521" t="s">
        <v>16</v>
      </c>
      <c r="J521" t="s">
        <v>280</v>
      </c>
      <c r="K521" t="s">
        <v>277</v>
      </c>
      <c r="L521">
        <v>28</v>
      </c>
      <c r="T521" t="str">
        <f>Receive[[#This Row],[服装]]&amp;Receive[[#This Row],[名前]]&amp;Receive[[#This Row],[レアリティ]]</f>
        <v>探偵白布賢二郎ICONIC</v>
      </c>
    </row>
    <row r="522" spans="1:20" x14ac:dyDescent="0.3">
      <c r="A522">
        <f>VLOOKUP(Receive[[#This Row],[No用]],SetNo[[No.用]:[vlookup 用]],2,FALSE)</f>
        <v>106</v>
      </c>
      <c r="B522" t="s">
        <v>408</v>
      </c>
      <c r="C522" t="s">
        <v>409</v>
      </c>
      <c r="D522" t="s">
        <v>24</v>
      </c>
      <c r="E522" t="s">
        <v>31</v>
      </c>
      <c r="F522" t="s">
        <v>159</v>
      </c>
      <c r="G522" t="s">
        <v>71</v>
      </c>
      <c r="H522">
        <v>1</v>
      </c>
      <c r="I522" t="s">
        <v>16</v>
      </c>
      <c r="J522" t="s">
        <v>281</v>
      </c>
      <c r="K522" t="s">
        <v>277</v>
      </c>
      <c r="L522">
        <v>14</v>
      </c>
      <c r="T522" t="str">
        <f>Receive[[#This Row],[服装]]&amp;Receive[[#This Row],[名前]]&amp;Receive[[#This Row],[レアリティ]]</f>
        <v>探偵白布賢二郎ICONIC</v>
      </c>
    </row>
    <row r="523" spans="1:20" x14ac:dyDescent="0.3">
      <c r="A523">
        <f>VLOOKUP(Receive[[#This Row],[No用]],SetNo[[No.用]:[vlookup 用]],2,FALSE)</f>
        <v>118</v>
      </c>
      <c r="B523" s="3" t="s">
        <v>402</v>
      </c>
      <c r="C523" t="s">
        <v>123</v>
      </c>
      <c r="D523" s="3" t="s">
        <v>77</v>
      </c>
      <c r="E523" t="s">
        <v>78</v>
      </c>
      <c r="F523" t="s">
        <v>128</v>
      </c>
      <c r="G523" t="s">
        <v>71</v>
      </c>
      <c r="H523">
        <v>1</v>
      </c>
      <c r="I523" t="s">
        <v>16</v>
      </c>
      <c r="J523" s="3" t="s">
        <v>119</v>
      </c>
      <c r="K523" s="3" t="s">
        <v>184</v>
      </c>
      <c r="L523">
        <v>33</v>
      </c>
      <c r="T523" t="str">
        <f>Receive[[#This Row],[服装]]&amp;Receive[[#This Row],[名前]]&amp;Receive[[#This Row],[レアリティ]]</f>
        <v>探偵木葉秋紀ICONIC</v>
      </c>
    </row>
    <row r="524" spans="1:20" x14ac:dyDescent="0.3">
      <c r="A524">
        <f>VLOOKUP(Receive[[#This Row],[No用]],SetNo[[No.用]:[vlookup 用]],2,FALSE)</f>
        <v>118</v>
      </c>
      <c r="B524" s="3" t="s">
        <v>402</v>
      </c>
      <c r="C524" t="s">
        <v>123</v>
      </c>
      <c r="D524" s="3" t="s">
        <v>77</v>
      </c>
      <c r="E524" t="s">
        <v>78</v>
      </c>
      <c r="F524" t="s">
        <v>128</v>
      </c>
      <c r="G524" t="s">
        <v>71</v>
      </c>
      <c r="H524">
        <v>1</v>
      </c>
      <c r="I524" t="s">
        <v>16</v>
      </c>
      <c r="J524" s="3" t="s">
        <v>174</v>
      </c>
      <c r="K524" s="3" t="s">
        <v>173</v>
      </c>
      <c r="L524">
        <v>30</v>
      </c>
      <c r="T524" t="str">
        <f>Receive[[#This Row],[服装]]&amp;Receive[[#This Row],[名前]]&amp;Receive[[#This Row],[レアリティ]]</f>
        <v>探偵木葉秋紀ICONIC</v>
      </c>
    </row>
    <row r="525" spans="1:20" x14ac:dyDescent="0.3">
      <c r="A525">
        <f>VLOOKUP(Receive[[#This Row],[No用]],SetNo[[No.用]:[vlookup 用]],2,FALSE)</f>
        <v>118</v>
      </c>
      <c r="B525" s="3" t="s">
        <v>402</v>
      </c>
      <c r="C525" t="s">
        <v>123</v>
      </c>
      <c r="D525" s="3" t="s">
        <v>77</v>
      </c>
      <c r="E525" t="s">
        <v>78</v>
      </c>
      <c r="F525" t="s">
        <v>128</v>
      </c>
      <c r="G525" t="s">
        <v>71</v>
      </c>
      <c r="H525">
        <v>1</v>
      </c>
      <c r="I525" t="s">
        <v>16</v>
      </c>
      <c r="J525" s="3" t="s">
        <v>243</v>
      </c>
      <c r="K525" s="3" t="s">
        <v>173</v>
      </c>
      <c r="L525">
        <v>30</v>
      </c>
      <c r="T525" t="str">
        <f>Receive[[#This Row],[服装]]&amp;Receive[[#This Row],[名前]]&amp;Receive[[#This Row],[レアリティ]]</f>
        <v>探偵木葉秋紀ICONIC</v>
      </c>
    </row>
    <row r="526" spans="1:20" x14ac:dyDescent="0.3">
      <c r="A526">
        <f>VLOOKUP(Receive[[#This Row],[No用]],SetNo[[No.用]:[vlookup 用]],2,FALSE)</f>
        <v>118</v>
      </c>
      <c r="B526" s="3" t="s">
        <v>402</v>
      </c>
      <c r="C526" t="s">
        <v>123</v>
      </c>
      <c r="D526" s="3" t="s">
        <v>77</v>
      </c>
      <c r="E526" t="s">
        <v>78</v>
      </c>
      <c r="F526" t="s">
        <v>128</v>
      </c>
      <c r="G526" t="s">
        <v>71</v>
      </c>
      <c r="H526">
        <v>1</v>
      </c>
      <c r="I526" t="s">
        <v>16</v>
      </c>
      <c r="J526" s="3" t="s">
        <v>120</v>
      </c>
      <c r="K526" s="3" t="s">
        <v>184</v>
      </c>
      <c r="L526">
        <v>33</v>
      </c>
      <c r="T526" t="str">
        <f>Receive[[#This Row],[服装]]&amp;Receive[[#This Row],[名前]]&amp;Receive[[#This Row],[レアリティ]]</f>
        <v>探偵木葉秋紀ICONIC</v>
      </c>
    </row>
    <row r="527" spans="1:20" x14ac:dyDescent="0.3">
      <c r="A527">
        <f>VLOOKUP(Receive[[#This Row],[No用]],SetNo[[No.用]:[vlookup 用]],2,FALSE)</f>
        <v>118</v>
      </c>
      <c r="B527" s="3" t="s">
        <v>402</v>
      </c>
      <c r="C527" t="s">
        <v>123</v>
      </c>
      <c r="D527" s="3" t="s">
        <v>77</v>
      </c>
      <c r="E527" t="s">
        <v>78</v>
      </c>
      <c r="F527" t="s">
        <v>128</v>
      </c>
      <c r="G527" t="s">
        <v>71</v>
      </c>
      <c r="H527">
        <v>1</v>
      </c>
      <c r="I527" t="s">
        <v>16</v>
      </c>
      <c r="J527" s="3" t="s">
        <v>175</v>
      </c>
      <c r="K527" s="3" t="s">
        <v>173</v>
      </c>
      <c r="L527">
        <v>30</v>
      </c>
      <c r="T527" t="str">
        <f>Receive[[#This Row],[服装]]&amp;Receive[[#This Row],[名前]]&amp;Receive[[#This Row],[レアリティ]]</f>
        <v>探偵木葉秋紀ICONIC</v>
      </c>
    </row>
    <row r="528" spans="1:20" x14ac:dyDescent="0.3">
      <c r="A528">
        <f>VLOOKUP(Receive[[#This Row],[No用]],SetNo[[No.用]:[vlookup 用]],2,FALSE)</f>
        <v>118</v>
      </c>
      <c r="B528" s="3" t="s">
        <v>402</v>
      </c>
      <c r="C528" t="s">
        <v>123</v>
      </c>
      <c r="D528" s="3" t="s">
        <v>77</v>
      </c>
      <c r="E528" t="s">
        <v>78</v>
      </c>
      <c r="F528" t="s">
        <v>128</v>
      </c>
      <c r="G528" t="s">
        <v>71</v>
      </c>
      <c r="H528">
        <v>1</v>
      </c>
      <c r="I528" t="s">
        <v>16</v>
      </c>
      <c r="J528" s="3" t="s">
        <v>176</v>
      </c>
      <c r="K528" s="3" t="s">
        <v>173</v>
      </c>
      <c r="L528">
        <v>13</v>
      </c>
      <c r="T528" t="str">
        <f>Receive[[#This Row],[服装]]&amp;Receive[[#This Row],[名前]]&amp;Receive[[#This Row],[レアリティ]]</f>
        <v>探偵木葉秋紀ICONIC</v>
      </c>
    </row>
    <row r="529" spans="1:20" x14ac:dyDescent="0.3">
      <c r="A529">
        <f>VLOOKUP(Receive[[#This Row],[No用]],SetNo[[No.用]:[vlookup 用]],2,FALSE)</f>
        <v>118</v>
      </c>
      <c r="B529" s="3" t="s">
        <v>402</v>
      </c>
      <c r="C529" t="s">
        <v>123</v>
      </c>
      <c r="D529" s="3" t="s">
        <v>77</v>
      </c>
      <c r="E529" t="s">
        <v>78</v>
      </c>
      <c r="F529" t="s">
        <v>128</v>
      </c>
      <c r="G529" t="s">
        <v>71</v>
      </c>
      <c r="H529">
        <v>1</v>
      </c>
      <c r="I529" t="s">
        <v>16</v>
      </c>
      <c r="J529" s="3" t="s">
        <v>194</v>
      </c>
      <c r="K529" s="3" t="s">
        <v>237</v>
      </c>
      <c r="L529">
        <v>49</v>
      </c>
      <c r="N529">
        <v>59</v>
      </c>
      <c r="T529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273"/>
  <sheetViews>
    <sheetView topLeftCell="A189" workbookViewId="0">
      <selection activeCell="B246" sqref="B246:F254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 t="e">
        <f>VLOOKUP(Toss[[#This Row],[No用]],SetNo[[No.用]:[vlookup 用]],2,FALSE)</f>
        <v>#N/A</v>
      </c>
      <c r="G230" t="s">
        <v>71</v>
      </c>
      <c r="H230">
        <v>1</v>
      </c>
      <c r="I230" t="s">
        <v>244</v>
      </c>
      <c r="J230" s="3"/>
      <c r="K230" s="3"/>
      <c r="T230" t="str">
        <f>Toss[[#This Row],[服装]]&amp;Toss[[#This Row],[名前]]&amp;Toss[[#This Row],[レアリティ]]</f>
        <v>ICONIC</v>
      </c>
    </row>
    <row r="231" spans="1:20" x14ac:dyDescent="0.3">
      <c r="A231" t="e">
        <f>VLOOKUP(Toss[[#This Row],[No用]],SetNo[[No.用]:[vlookup 用]],2,FALSE)</f>
        <v>#N/A</v>
      </c>
      <c r="G231" t="s">
        <v>71</v>
      </c>
      <c r="H231">
        <v>1</v>
      </c>
      <c r="I231" t="s">
        <v>244</v>
      </c>
      <c r="J231" s="3"/>
      <c r="K231" s="3"/>
      <c r="T231" t="str">
        <f>Toss[[#This Row],[服装]]&amp;Toss[[#This Row],[名前]]&amp;Toss[[#This Row],[レアリティ]]</f>
        <v>ICONIC</v>
      </c>
    </row>
    <row r="232" spans="1:20" x14ac:dyDescent="0.3">
      <c r="A232" t="e">
        <f>VLOOKUP(Toss[[#This Row],[No用]],SetNo[[No.用]:[vlookup 用]],2,FALSE)</f>
        <v>#N/A</v>
      </c>
      <c r="G232" t="s">
        <v>71</v>
      </c>
      <c r="H232">
        <v>1</v>
      </c>
      <c r="I232" t="s">
        <v>244</v>
      </c>
      <c r="J232" s="3"/>
      <c r="K232" s="3"/>
      <c r="T232" t="str">
        <f>Toss[[#This Row],[服装]]&amp;Toss[[#This Row],[名前]]&amp;Toss[[#This Row],[レアリティ]]</f>
        <v>ICONIC</v>
      </c>
    </row>
    <row r="233" spans="1:20" x14ac:dyDescent="0.3">
      <c r="A233" t="e">
        <f>VLOOKUP(Toss[[#This Row],[No用]],SetNo[[No.用]:[vlookup 用]],2,FALSE)</f>
        <v>#N/A</v>
      </c>
      <c r="G233" t="s">
        <v>71</v>
      </c>
      <c r="H233">
        <v>1</v>
      </c>
      <c r="I233" t="s">
        <v>244</v>
      </c>
      <c r="J233" s="3"/>
      <c r="K233" s="3"/>
      <c r="T233" t="str">
        <f>Toss[[#This Row],[服装]]&amp;Toss[[#This Row],[名前]]&amp;Toss[[#This Row],[レアリティ]]</f>
        <v>ICONIC</v>
      </c>
    </row>
    <row r="234" spans="1:20" x14ac:dyDescent="0.3">
      <c r="A234" t="e">
        <f>VLOOKUP(Toss[[#This Row],[No用]],SetNo[[No.用]:[vlookup 用]],2,FALSE)</f>
        <v>#N/A</v>
      </c>
      <c r="G234" t="s">
        <v>71</v>
      </c>
      <c r="H234">
        <v>1</v>
      </c>
      <c r="I234" t="s">
        <v>244</v>
      </c>
      <c r="J234" s="3"/>
      <c r="K234" s="3"/>
      <c r="T234" t="str">
        <f>Toss[[#This Row],[服装]]&amp;Toss[[#This Row],[名前]]&amp;Toss[[#This Row],[レアリティ]]</f>
        <v>ICONIC</v>
      </c>
    </row>
    <row r="235" spans="1:20" x14ac:dyDescent="0.3">
      <c r="A235" t="e">
        <f>VLOOKUP(Toss[[#This Row],[No用]],SetNo[[No.用]:[vlookup 用]],2,FALSE)</f>
        <v>#N/A</v>
      </c>
      <c r="G235" t="s">
        <v>71</v>
      </c>
      <c r="H235">
        <v>1</v>
      </c>
      <c r="I235" t="s">
        <v>244</v>
      </c>
      <c r="J235" s="3"/>
      <c r="K235" s="3"/>
      <c r="T235" t="str">
        <f>Toss[[#This Row],[服装]]&amp;Toss[[#This Row],[名前]]&amp;Toss[[#This Row],[レアリティ]]</f>
        <v>ICONIC</v>
      </c>
    </row>
    <row r="236" spans="1:20" x14ac:dyDescent="0.3">
      <c r="A236" t="e">
        <f>VLOOKUP(Toss[[#This Row],[No用]],SetNo[[No.用]:[vlookup 用]],2,FALSE)</f>
        <v>#N/A</v>
      </c>
      <c r="G236" t="s">
        <v>71</v>
      </c>
      <c r="H236">
        <v>1</v>
      </c>
      <c r="I236" t="s">
        <v>244</v>
      </c>
      <c r="J236" s="3"/>
      <c r="K236" s="3"/>
      <c r="T236" t="str">
        <f>Toss[[#This Row],[服装]]&amp;Toss[[#This Row],[名前]]&amp;Toss[[#This Row],[レアリティ]]</f>
        <v>ICONIC</v>
      </c>
    </row>
    <row r="237" spans="1:20" x14ac:dyDescent="0.3">
      <c r="A237" t="e">
        <f>VLOOKUP(Toss[[#This Row],[No用]],SetNo[[No.用]:[vlookup 用]],2,FALSE)</f>
        <v>#N/A</v>
      </c>
      <c r="G237" t="s">
        <v>71</v>
      </c>
      <c r="H237">
        <v>1</v>
      </c>
      <c r="I237" t="s">
        <v>244</v>
      </c>
      <c r="J237" s="3"/>
      <c r="K237" s="3"/>
      <c r="T237" t="str">
        <f>Toss[[#This Row],[服装]]&amp;Toss[[#This Row],[名前]]&amp;Toss[[#This Row],[レアリティ]]</f>
        <v>ICONIC</v>
      </c>
    </row>
    <row r="238" spans="1:20" x14ac:dyDescent="0.3">
      <c r="A238" t="e">
        <f>VLOOKUP(Toss[[#This Row],[No用]],SetNo[[No.用]:[vlookup 用]],2,FALSE)</f>
        <v>#N/A</v>
      </c>
      <c r="G238" t="s">
        <v>71</v>
      </c>
      <c r="H238">
        <v>1</v>
      </c>
      <c r="I238" t="s">
        <v>244</v>
      </c>
      <c r="J238" s="3"/>
      <c r="K238" s="3"/>
      <c r="T238" t="str">
        <f>Toss[[#This Row],[服装]]&amp;Toss[[#This Row],[名前]]&amp;Toss[[#This Row],[レアリティ]]</f>
        <v>ICONIC</v>
      </c>
    </row>
    <row r="239" spans="1:20" x14ac:dyDescent="0.3">
      <c r="A239" t="e">
        <f>VLOOKUP(Toss[[#This Row],[No用]],SetNo[[No.用]:[vlookup 用]],2,FALSE)</f>
        <v>#N/A</v>
      </c>
      <c r="G239" t="s">
        <v>71</v>
      </c>
      <c r="H239">
        <v>1</v>
      </c>
      <c r="I239" t="s">
        <v>244</v>
      </c>
      <c r="J239" s="3"/>
      <c r="K239" s="3"/>
      <c r="T239" t="str">
        <f>Toss[[#This Row],[服装]]&amp;Toss[[#This Row],[名前]]&amp;Toss[[#This Row],[レアリティ]]</f>
        <v>ICONIC</v>
      </c>
    </row>
    <row r="240" spans="1:20" x14ac:dyDescent="0.3">
      <c r="A240" t="e">
        <f>VLOOKUP(Toss[[#This Row],[No用]],SetNo[[No.用]:[vlookup 用]],2,FALSE)</f>
        <v>#N/A</v>
      </c>
      <c r="G240" t="s">
        <v>71</v>
      </c>
      <c r="H240">
        <v>1</v>
      </c>
      <c r="I240" t="s">
        <v>244</v>
      </c>
      <c r="J240" s="3"/>
      <c r="K240" s="3"/>
      <c r="T240" t="str">
        <f>Toss[[#This Row],[服装]]&amp;Toss[[#This Row],[名前]]&amp;Toss[[#This Row],[レアリティ]]</f>
        <v>ICONIC</v>
      </c>
    </row>
    <row r="241" spans="1:20" x14ac:dyDescent="0.3">
      <c r="A241" t="e">
        <f>VLOOKUP(Toss[[#This Row],[No用]],SetNo[[No.用]:[vlookup 用]],2,FALSE)</f>
        <v>#N/A</v>
      </c>
      <c r="G241" t="s">
        <v>71</v>
      </c>
      <c r="H241">
        <v>1</v>
      </c>
      <c r="I241" t="s">
        <v>244</v>
      </c>
      <c r="J241" s="3"/>
      <c r="K241" s="3"/>
      <c r="T241" t="str">
        <f>Toss[[#This Row],[服装]]&amp;Toss[[#This Row],[名前]]&amp;Toss[[#This Row],[レアリティ]]</f>
        <v>ICONIC</v>
      </c>
    </row>
    <row r="242" spans="1:20" x14ac:dyDescent="0.3">
      <c r="A242" t="e">
        <f>VLOOKUP(Toss[[#This Row],[No用]],SetNo[[No.用]:[vlookup 用]],2,FALSE)</f>
        <v>#N/A</v>
      </c>
      <c r="G242" t="s">
        <v>71</v>
      </c>
      <c r="H242">
        <v>1</v>
      </c>
      <c r="I242" t="s">
        <v>244</v>
      </c>
      <c r="J242" s="3"/>
      <c r="K242" s="3"/>
      <c r="T242" t="str">
        <f>Toss[[#This Row],[服装]]&amp;Toss[[#This Row],[名前]]&amp;Toss[[#This Row],[レアリティ]]</f>
        <v>ICONIC</v>
      </c>
    </row>
    <row r="243" spans="1:20" x14ac:dyDescent="0.3">
      <c r="A243" t="e">
        <f>VLOOKUP(Toss[[#This Row],[No用]],SetNo[[No.用]:[vlookup 用]],2,FALSE)</f>
        <v>#N/A</v>
      </c>
      <c r="G243" t="s">
        <v>71</v>
      </c>
      <c r="H243">
        <v>1</v>
      </c>
      <c r="I243" t="s">
        <v>244</v>
      </c>
      <c r="J243" s="3"/>
      <c r="K243" s="3"/>
      <c r="T243" t="str">
        <f>Toss[[#This Row],[服装]]&amp;Toss[[#This Row],[名前]]&amp;Toss[[#This Row],[レアリティ]]</f>
        <v>ICONIC</v>
      </c>
    </row>
    <row r="244" spans="1:20" x14ac:dyDescent="0.3">
      <c r="A244" t="e">
        <f>VLOOKUP(Toss[[#This Row],[No用]],SetNo[[No.用]:[vlookup 用]],2,FALSE)</f>
        <v>#N/A</v>
      </c>
      <c r="G244" t="s">
        <v>71</v>
      </c>
      <c r="H244">
        <v>1</v>
      </c>
      <c r="I244" t="s">
        <v>244</v>
      </c>
      <c r="J244" s="3"/>
      <c r="K244" s="3"/>
      <c r="T244" t="str">
        <f>Toss[[#This Row],[服装]]&amp;Toss[[#This Row],[名前]]&amp;Toss[[#This Row],[レアリティ]]</f>
        <v>ICONIC</v>
      </c>
    </row>
    <row r="245" spans="1:20" x14ac:dyDescent="0.3">
      <c r="A245" t="e">
        <f>VLOOKUP(Toss[[#This Row],[No用]],SetNo[[No.用]:[vlookup 用]],2,FALSE)</f>
        <v>#N/A</v>
      </c>
      <c r="G245" t="s">
        <v>71</v>
      </c>
      <c r="H245">
        <v>1</v>
      </c>
      <c r="I245" t="s">
        <v>244</v>
      </c>
      <c r="J245" s="3"/>
      <c r="K245" s="3"/>
      <c r="T245" t="str">
        <f>Toss[[#This Row],[服装]]&amp;Toss[[#This Row],[名前]]&amp;Toss[[#This Row],[レアリティ]]</f>
        <v>ICONIC</v>
      </c>
    </row>
    <row r="246" spans="1:20" x14ac:dyDescent="0.3">
      <c r="A246">
        <f>VLOOKUP(Toss[[#This Row],[No用]],SetNo[[No.用]:[vlookup 用]],2,FALSE)</f>
        <v>84</v>
      </c>
      <c r="B246" t="s">
        <v>108</v>
      </c>
      <c r="C246" t="s">
        <v>89</v>
      </c>
      <c r="D246" t="s">
        <v>90</v>
      </c>
      <c r="E246" t="s">
        <v>78</v>
      </c>
      <c r="F246" t="s">
        <v>91</v>
      </c>
      <c r="G246" t="s">
        <v>71</v>
      </c>
      <c r="H246">
        <v>1</v>
      </c>
      <c r="I246" t="s">
        <v>244</v>
      </c>
      <c r="J246" s="3"/>
      <c r="K246" s="3"/>
      <c r="T246" t="str">
        <f>Toss[[#This Row],[服装]]&amp;Toss[[#This Row],[名前]]&amp;Toss[[#This Row],[レアリティ]]</f>
        <v>ユニフォーム照島游児ICONIC</v>
      </c>
    </row>
    <row r="247" spans="1:20" x14ac:dyDescent="0.3">
      <c r="A247">
        <f>VLOOKUP(Toss[[#This Row],[No用]],SetNo[[No.用]:[vlookup 用]],2,FALSE)</f>
        <v>85</v>
      </c>
      <c r="B247" t="s">
        <v>149</v>
      </c>
      <c r="C247" t="s">
        <v>89</v>
      </c>
      <c r="D247" t="s">
        <v>77</v>
      </c>
      <c r="E247" t="s">
        <v>78</v>
      </c>
      <c r="F247" t="s">
        <v>91</v>
      </c>
      <c r="G247" t="s">
        <v>71</v>
      </c>
      <c r="H247">
        <v>1</v>
      </c>
      <c r="I247" t="s">
        <v>244</v>
      </c>
      <c r="J247" s="3"/>
      <c r="K247" s="3"/>
      <c r="T247" t="str">
        <f>Toss[[#This Row],[服装]]&amp;Toss[[#This Row],[名前]]&amp;Toss[[#This Row],[レアリティ]]</f>
        <v>制服照島游児ICONIC</v>
      </c>
    </row>
    <row r="248" spans="1:20" x14ac:dyDescent="0.3">
      <c r="A248">
        <f>VLOOKUP(Toss[[#This Row],[No用]],SetNo[[No.用]:[vlookup 用]],2,FALSE)</f>
        <v>86</v>
      </c>
      <c r="B248" t="s">
        <v>108</v>
      </c>
      <c r="C248" t="s">
        <v>92</v>
      </c>
      <c r="D248" t="s">
        <v>90</v>
      </c>
      <c r="E248" t="s">
        <v>82</v>
      </c>
      <c r="F248" t="s">
        <v>91</v>
      </c>
      <c r="G248" t="s">
        <v>71</v>
      </c>
      <c r="H248">
        <v>1</v>
      </c>
      <c r="I248" t="s">
        <v>244</v>
      </c>
      <c r="J248" s="3"/>
      <c r="K248" s="3"/>
      <c r="T248" t="str">
        <f>Toss[[#This Row],[服装]]&amp;Toss[[#This Row],[名前]]&amp;Toss[[#This Row],[レアリティ]]</f>
        <v>ユニフォーム母畑和馬ICONIC</v>
      </c>
    </row>
    <row r="249" spans="1:20" x14ac:dyDescent="0.3">
      <c r="A249">
        <f>VLOOKUP(Toss[[#This Row],[No用]],SetNo[[No.用]:[vlookup 用]],2,FALSE)</f>
        <v>87</v>
      </c>
      <c r="B249" t="s">
        <v>108</v>
      </c>
      <c r="C249" t="s">
        <v>93</v>
      </c>
      <c r="D249" t="s">
        <v>73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/>
      <c r="K249" s="3"/>
      <c r="T249" t="str">
        <f>Toss[[#This Row],[服装]]&amp;Toss[[#This Row],[名前]]&amp;Toss[[#This Row],[レアリティ]]</f>
        <v>ユニフォーム二岐丈晴ICONIC</v>
      </c>
    </row>
    <row r="250" spans="1:20" x14ac:dyDescent="0.3">
      <c r="A250">
        <f>VLOOKUP(Toss[[#This Row],[No用]],SetNo[[No.用]:[vlookup 用]],2,FALSE)</f>
        <v>88</v>
      </c>
      <c r="B250" t="s">
        <v>149</v>
      </c>
      <c r="C250" t="s">
        <v>93</v>
      </c>
      <c r="D250" t="s">
        <v>90</v>
      </c>
      <c r="E250" t="s">
        <v>74</v>
      </c>
      <c r="F250" t="s">
        <v>91</v>
      </c>
      <c r="G250" t="s">
        <v>71</v>
      </c>
      <c r="H250">
        <v>1</v>
      </c>
      <c r="I250" t="s">
        <v>244</v>
      </c>
      <c r="J250" s="3"/>
      <c r="K250" s="3"/>
      <c r="T250" t="str">
        <f>Toss[[#This Row],[服装]]&amp;Toss[[#This Row],[名前]]&amp;Toss[[#This Row],[レアリティ]]</f>
        <v>制服二岐丈晴ICONIC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/>
      <c r="K251" s="3"/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/>
      <c r="K252" s="3"/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91</v>
      </c>
      <c r="B253" t="s">
        <v>108</v>
      </c>
      <c r="C253" t="s">
        <v>95</v>
      </c>
      <c r="D253" t="s">
        <v>90</v>
      </c>
      <c r="E253" t="s">
        <v>78</v>
      </c>
      <c r="F253" t="s">
        <v>91</v>
      </c>
      <c r="G253" t="s">
        <v>71</v>
      </c>
      <c r="H253">
        <v>1</v>
      </c>
      <c r="I253" t="s">
        <v>244</v>
      </c>
      <c r="J253" s="3"/>
      <c r="K253" s="3"/>
      <c r="T253" t="str">
        <f>Toss[[#This Row],[服装]]&amp;Toss[[#This Row],[名前]]&amp;Toss[[#This Row],[レアリティ]]</f>
        <v>ユニフォーム東山勝道ICONIC</v>
      </c>
    </row>
    <row r="254" spans="1:20" x14ac:dyDescent="0.3">
      <c r="A254">
        <f>VLOOKUP(Toss[[#This Row],[No用]],SetNo[[No.用]:[vlookup 用]],2,FALSE)</f>
        <v>92</v>
      </c>
      <c r="B254" t="s">
        <v>108</v>
      </c>
      <c r="C254" t="s">
        <v>96</v>
      </c>
      <c r="D254" t="s">
        <v>90</v>
      </c>
      <c r="E254" t="s">
        <v>80</v>
      </c>
      <c r="F254" t="s">
        <v>91</v>
      </c>
      <c r="G254" t="s">
        <v>71</v>
      </c>
      <c r="H254">
        <v>1</v>
      </c>
      <c r="I254" t="s">
        <v>244</v>
      </c>
      <c r="J254" s="3"/>
      <c r="K254" s="3"/>
      <c r="T254" t="str">
        <f>Toss[[#This Row],[服装]]&amp;Toss[[#This Row],[名前]]&amp;Toss[[#This Row],[レアリティ]]</f>
        <v>ユニフォーム土湯新ICONIC</v>
      </c>
    </row>
    <row r="255" spans="1:20" x14ac:dyDescent="0.3">
      <c r="A255" t="e">
        <f>VLOOKUP(Toss[[#This Row],[No用]],SetNo[[No.用]:[vlookup 用]],2,FALSE)</f>
        <v>#N/A</v>
      </c>
      <c r="G255" t="s">
        <v>71</v>
      </c>
      <c r="H255">
        <v>1</v>
      </c>
      <c r="I255" t="s">
        <v>244</v>
      </c>
      <c r="T255" t="str">
        <f>Toss[[#This Row],[服装]]&amp;Toss[[#This Row],[名前]]&amp;Toss[[#This Row],[レアリティ]]</f>
        <v>ICONIC</v>
      </c>
    </row>
    <row r="256" spans="1:20" x14ac:dyDescent="0.3">
      <c r="A256" t="e">
        <f>VLOOKUP(Toss[[#This Row],[No用]],SetNo[[No.用]:[vlookup 用]],2,FALSE)</f>
        <v>#N/A</v>
      </c>
      <c r="G256" t="s">
        <v>71</v>
      </c>
      <c r="H256">
        <v>1</v>
      </c>
      <c r="I256" t="s">
        <v>244</v>
      </c>
      <c r="T256" t="str">
        <f>Toss[[#This Row],[服装]]&amp;Toss[[#This Row],[名前]]&amp;Toss[[#This Row],[レアリティ]]</f>
        <v>ICONIC</v>
      </c>
    </row>
    <row r="257" spans="1:20" x14ac:dyDescent="0.3">
      <c r="A257" t="e">
        <f>VLOOKUP(Toss[[#This Row],[No用]],SetNo[[No.用]:[vlookup 用]],2,FALSE)</f>
        <v>#N/A</v>
      </c>
      <c r="G257" t="s">
        <v>71</v>
      </c>
      <c r="H257">
        <v>1</v>
      </c>
      <c r="I257" t="s">
        <v>244</v>
      </c>
      <c r="T257" t="str">
        <f>Toss[[#This Row],[服装]]&amp;Toss[[#This Row],[名前]]&amp;Toss[[#This Row],[レアリティ]]</f>
        <v>ICONIC</v>
      </c>
    </row>
    <row r="258" spans="1:20" x14ac:dyDescent="0.3">
      <c r="A258" t="e">
        <f>VLOOKUP(Toss[[#This Row],[No用]],SetNo[[No.用]:[vlookup 用]],2,FALSE)</f>
        <v>#N/A</v>
      </c>
      <c r="G258" t="s">
        <v>71</v>
      </c>
      <c r="H258">
        <v>1</v>
      </c>
      <c r="I258" t="s">
        <v>244</v>
      </c>
      <c r="T258" t="str">
        <f>Toss[[#This Row],[服装]]&amp;Toss[[#This Row],[名前]]&amp;Toss[[#This Row],[レアリティ]]</f>
        <v>ICONIC</v>
      </c>
    </row>
    <row r="259" spans="1:20" x14ac:dyDescent="0.3">
      <c r="A259" t="e">
        <f>VLOOKUP(Toss[[#This Row],[No用]],SetNo[[No.用]:[vlookup 用]],2,FALSE)</f>
        <v>#N/A</v>
      </c>
      <c r="G259" t="s">
        <v>71</v>
      </c>
      <c r="H259">
        <v>1</v>
      </c>
      <c r="I259" t="s">
        <v>244</v>
      </c>
      <c r="T259" t="str">
        <f>Toss[[#This Row],[服装]]&amp;Toss[[#This Row],[名前]]&amp;Toss[[#This Row],[レアリティ]]</f>
        <v>ICONIC</v>
      </c>
    </row>
    <row r="260" spans="1:20" x14ac:dyDescent="0.3">
      <c r="A260">
        <v>106</v>
      </c>
      <c r="B260" t="s">
        <v>408</v>
      </c>
      <c r="C260" t="s">
        <v>409</v>
      </c>
      <c r="D260" t="s">
        <v>24</v>
      </c>
      <c r="E260" t="s">
        <v>31</v>
      </c>
      <c r="F260" t="s">
        <v>159</v>
      </c>
      <c r="G260" t="s">
        <v>71</v>
      </c>
      <c r="H260">
        <v>1</v>
      </c>
      <c r="I260" t="s">
        <v>411</v>
      </c>
      <c r="J260" t="s">
        <v>412</v>
      </c>
      <c r="K260" t="s">
        <v>290</v>
      </c>
      <c r="L260">
        <v>34</v>
      </c>
      <c r="T260" t="str">
        <f>Toss[[#This Row],[服装]]&amp;Toss[[#This Row],[名前]]&amp;Toss[[#This Row],[レアリティ]]</f>
        <v>探偵白布賢二郎ICONIC</v>
      </c>
    </row>
    <row r="261" spans="1:20" x14ac:dyDescent="0.3">
      <c r="A261">
        <v>106</v>
      </c>
      <c r="B261" t="s">
        <v>408</v>
      </c>
      <c r="C261" t="s">
        <v>409</v>
      </c>
      <c r="D261" t="s">
        <v>24</v>
      </c>
      <c r="E261" t="s">
        <v>31</v>
      </c>
      <c r="F261" t="s">
        <v>159</v>
      </c>
      <c r="G261" t="s">
        <v>71</v>
      </c>
      <c r="H261">
        <v>1</v>
      </c>
      <c r="I261" t="s">
        <v>411</v>
      </c>
      <c r="J261" t="s">
        <v>413</v>
      </c>
      <c r="K261" t="s">
        <v>290</v>
      </c>
      <c r="L261">
        <v>34</v>
      </c>
      <c r="T261" t="str">
        <f>Toss[[#This Row],[服装]]&amp;Toss[[#This Row],[名前]]&amp;Toss[[#This Row],[レアリティ]]</f>
        <v>探偵白布賢二郎ICONIC</v>
      </c>
    </row>
    <row r="262" spans="1:20" x14ac:dyDescent="0.3">
      <c r="A262">
        <v>106</v>
      </c>
      <c r="B262" t="s">
        <v>408</v>
      </c>
      <c r="C262" t="s">
        <v>409</v>
      </c>
      <c r="D262" t="s">
        <v>24</v>
      </c>
      <c r="E262" t="s">
        <v>31</v>
      </c>
      <c r="F262" t="s">
        <v>159</v>
      </c>
      <c r="G262" t="s">
        <v>71</v>
      </c>
      <c r="H262">
        <v>1</v>
      </c>
      <c r="I262" t="s">
        <v>411</v>
      </c>
      <c r="J262" t="s">
        <v>414</v>
      </c>
      <c r="K262" t="s">
        <v>415</v>
      </c>
      <c r="L262">
        <v>31</v>
      </c>
      <c r="T262" t="str">
        <f>Toss[[#This Row],[服装]]&amp;Toss[[#This Row],[名前]]&amp;Toss[[#This Row],[レアリティ]]</f>
        <v>探偵白布賢二郎ICONIC</v>
      </c>
    </row>
    <row r="263" spans="1:20" x14ac:dyDescent="0.3">
      <c r="A263">
        <v>106</v>
      </c>
      <c r="B263" t="s">
        <v>408</v>
      </c>
      <c r="C263" t="s">
        <v>409</v>
      </c>
      <c r="D263" t="s">
        <v>24</v>
      </c>
      <c r="E263" t="s">
        <v>31</v>
      </c>
      <c r="F263" t="s">
        <v>159</v>
      </c>
      <c r="G263" t="s">
        <v>71</v>
      </c>
      <c r="H263">
        <v>1</v>
      </c>
      <c r="I263" t="s">
        <v>411</v>
      </c>
      <c r="J263" t="s">
        <v>416</v>
      </c>
      <c r="K263" t="s">
        <v>290</v>
      </c>
      <c r="L263">
        <v>36</v>
      </c>
      <c r="T263" t="str">
        <f>Toss[[#This Row],[服装]]&amp;Toss[[#This Row],[名前]]&amp;Toss[[#This Row],[レアリティ]]</f>
        <v>探偵白布賢二郎ICONIC</v>
      </c>
    </row>
    <row r="264" spans="1:20" x14ac:dyDescent="0.3">
      <c r="A264">
        <v>106</v>
      </c>
      <c r="B264" t="s">
        <v>408</v>
      </c>
      <c r="C264" t="s">
        <v>409</v>
      </c>
      <c r="D264" t="s">
        <v>24</v>
      </c>
      <c r="E264" t="s">
        <v>31</v>
      </c>
      <c r="F264" t="s">
        <v>159</v>
      </c>
      <c r="G264" t="s">
        <v>71</v>
      </c>
      <c r="H264">
        <v>1</v>
      </c>
      <c r="I264" t="s">
        <v>411</v>
      </c>
      <c r="J264" t="s">
        <v>417</v>
      </c>
      <c r="K264" t="s">
        <v>415</v>
      </c>
      <c r="L264">
        <v>37</v>
      </c>
      <c r="T264" t="str">
        <f>Toss[[#This Row],[服装]]&amp;Toss[[#This Row],[名前]]&amp;Toss[[#This Row],[レアリティ]]</f>
        <v>探偵白布賢二郎ICONIC</v>
      </c>
    </row>
    <row r="265" spans="1:20" x14ac:dyDescent="0.3">
      <c r="A265">
        <v>106</v>
      </c>
      <c r="B265" t="s">
        <v>408</v>
      </c>
      <c r="C265" t="s">
        <v>409</v>
      </c>
      <c r="D265" t="s">
        <v>24</v>
      </c>
      <c r="E265" t="s">
        <v>31</v>
      </c>
      <c r="F265" t="s">
        <v>159</v>
      </c>
      <c r="G265" t="s">
        <v>71</v>
      </c>
      <c r="H265">
        <v>1</v>
      </c>
      <c r="I265" t="s">
        <v>411</v>
      </c>
      <c r="J265" t="s">
        <v>418</v>
      </c>
      <c r="K265" t="s">
        <v>419</v>
      </c>
      <c r="L265">
        <v>49</v>
      </c>
      <c r="N265">
        <v>59</v>
      </c>
      <c r="T265" t="str">
        <f>Toss[[#This Row],[服装]]&amp;Toss[[#This Row],[名前]]&amp;Toss[[#This Row],[レアリティ]]</f>
        <v>探偵白布賢二郎ICONIC</v>
      </c>
    </row>
    <row r="266" spans="1:20" x14ac:dyDescent="0.3">
      <c r="A266">
        <f>VLOOKUP(Toss[[#This Row],[No用]],SetNo[[No.用]:[vlookup 用]],2,FALSE)</f>
        <v>118</v>
      </c>
      <c r="B266" s="3" t="s">
        <v>402</v>
      </c>
      <c r="C266" t="s">
        <v>123</v>
      </c>
      <c r="D266" s="3" t="s">
        <v>77</v>
      </c>
      <c r="E266" t="s">
        <v>78</v>
      </c>
      <c r="F266" t="s">
        <v>128</v>
      </c>
      <c r="G266" t="s">
        <v>71</v>
      </c>
      <c r="H266">
        <v>1</v>
      </c>
      <c r="I266" t="s">
        <v>411</v>
      </c>
      <c r="J266" s="3" t="s">
        <v>177</v>
      </c>
      <c r="K266" s="3" t="s">
        <v>173</v>
      </c>
      <c r="L266">
        <v>31</v>
      </c>
      <c r="T266" t="str">
        <f>Toss[[#This Row],[服装]]&amp;Toss[[#This Row],[名前]]&amp;Toss[[#This Row],[レアリティ]]</f>
        <v>探偵木葉秋紀ICONIC</v>
      </c>
    </row>
    <row r="267" spans="1:20" x14ac:dyDescent="0.3">
      <c r="A267">
        <f>VLOOKUP(Toss[[#This Row],[No用]],SetNo[[No.用]:[vlookup 用]],2,FALSE)</f>
        <v>118</v>
      </c>
      <c r="B267" s="3" t="s">
        <v>402</v>
      </c>
      <c r="C267" t="s">
        <v>123</v>
      </c>
      <c r="D267" s="3" t="s">
        <v>77</v>
      </c>
      <c r="E267" t="s">
        <v>78</v>
      </c>
      <c r="F267" t="s">
        <v>128</v>
      </c>
      <c r="G267" t="s">
        <v>71</v>
      </c>
      <c r="H267">
        <v>1</v>
      </c>
      <c r="I267" t="s">
        <v>411</v>
      </c>
      <c r="J267" s="3" t="s">
        <v>178</v>
      </c>
      <c r="K267" s="3" t="s">
        <v>173</v>
      </c>
      <c r="L267">
        <v>28</v>
      </c>
      <c r="T267" t="str">
        <f>Toss[[#This Row],[服装]]&amp;Toss[[#This Row],[名前]]&amp;Toss[[#This Row],[レアリティ]]</f>
        <v>探偵木葉秋紀ICONIC</v>
      </c>
    </row>
    <row r="268" spans="1:20" x14ac:dyDescent="0.3">
      <c r="A268" t="str">
        <f>VLOOKUP(Toss[[#This Row],[No用]],SetNo[[No.用]:[vlookup 用]],2,FALSE)</f>
        <v/>
      </c>
      <c r="H268">
        <v>1</v>
      </c>
      <c r="I268" t="s">
        <v>411</v>
      </c>
      <c r="T268" t="str">
        <f>Toss[[#This Row],[服装]]&amp;Toss[[#This Row],[名前]]&amp;Toss[[#This Row],[レアリティ]]</f>
        <v/>
      </c>
    </row>
    <row r="269" spans="1:20" x14ac:dyDescent="0.3">
      <c r="A269" t="str">
        <f>VLOOKUP(Toss[[#This Row],[No用]],SetNo[[No.用]:[vlookup 用]],2,FALSE)</f>
        <v/>
      </c>
      <c r="H269">
        <v>1</v>
      </c>
      <c r="I269" t="s">
        <v>411</v>
      </c>
      <c r="T269" t="str">
        <f>Toss[[#This Row],[服装]]&amp;Toss[[#This Row],[名前]]&amp;Toss[[#This Row],[レアリティ]]</f>
        <v/>
      </c>
    </row>
    <row r="270" spans="1:20" x14ac:dyDescent="0.3">
      <c r="A270" t="str">
        <f>VLOOKUP(Toss[[#This Row],[No用]],SetNo[[No.用]:[vlookup 用]],2,FALSE)</f>
        <v/>
      </c>
      <c r="H270">
        <v>1</v>
      </c>
      <c r="I270" t="s">
        <v>411</v>
      </c>
      <c r="T270" t="str">
        <f>Toss[[#This Row],[服装]]&amp;Toss[[#This Row],[名前]]&amp;Toss[[#This Row],[レアリティ]]</f>
        <v/>
      </c>
    </row>
    <row r="271" spans="1:20" x14ac:dyDescent="0.3">
      <c r="A271" t="str">
        <f>VLOOKUP(Toss[[#This Row],[No用]],SetNo[[No.用]:[vlookup 用]],2,FALSE)</f>
        <v/>
      </c>
      <c r="H271">
        <v>1</v>
      </c>
      <c r="I271" t="s">
        <v>411</v>
      </c>
      <c r="T271" t="str">
        <f>Toss[[#This Row],[服装]]&amp;Toss[[#This Row],[名前]]&amp;Toss[[#This Row],[レアリティ]]</f>
        <v/>
      </c>
    </row>
    <row r="272" spans="1:20" x14ac:dyDescent="0.3">
      <c r="A272" t="str">
        <f>VLOOKUP(Toss[[#This Row],[No用]],SetNo[[No.用]:[vlookup 用]],2,FALSE)</f>
        <v/>
      </c>
      <c r="H272">
        <v>1</v>
      </c>
      <c r="I272" t="s">
        <v>411</v>
      </c>
      <c r="T272" t="str">
        <f>Toss[[#This Row],[服装]]&amp;Toss[[#This Row],[名前]]&amp;Toss[[#This Row],[レアリティ]]</f>
        <v/>
      </c>
    </row>
    <row r="273" spans="1:20" x14ac:dyDescent="0.3">
      <c r="A273" t="str">
        <f>VLOOKUP(Toss[[#This Row],[No用]],SetNo[[No.用]:[vlookup 用]],2,FALSE)</f>
        <v/>
      </c>
      <c r="H273">
        <v>1</v>
      </c>
      <c r="I273" t="s">
        <v>411</v>
      </c>
      <c r="T273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370"/>
  <sheetViews>
    <sheetView topLeftCell="A296" workbookViewId="0">
      <selection activeCell="B346" sqref="B346:F354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 t="e">
        <f>VLOOKUP(Attack[[#This Row],[No用]],SetNo[[No.用]:[vlookup 用]],2,FALSE)</f>
        <v>#N/A</v>
      </c>
      <c r="G327" t="s">
        <v>71</v>
      </c>
      <c r="H327">
        <v>1</v>
      </c>
      <c r="I327" t="s">
        <v>247</v>
      </c>
      <c r="J327" s="3"/>
      <c r="K327" s="3"/>
      <c r="T327" t="str">
        <f>Attack[[#This Row],[服装]]&amp;Attack[[#This Row],[名前]]&amp;Attack[[#This Row],[レアリティ]]</f>
        <v>ICONIC</v>
      </c>
    </row>
    <row r="328" spans="1:20" x14ac:dyDescent="0.3">
      <c r="A328" t="e">
        <f>VLOOKUP(Attack[[#This Row],[No用]],SetNo[[No.用]:[vlookup 用]],2,FALSE)</f>
        <v>#N/A</v>
      </c>
      <c r="G328" t="s">
        <v>71</v>
      </c>
      <c r="H328">
        <v>1</v>
      </c>
      <c r="I328" t="s">
        <v>247</v>
      </c>
      <c r="T328" t="str">
        <f>Attack[[#This Row],[服装]]&amp;Attack[[#This Row],[名前]]&amp;Attack[[#This Row],[レアリティ]]</f>
        <v>ICONIC</v>
      </c>
    </row>
    <row r="329" spans="1:20" x14ac:dyDescent="0.3">
      <c r="A329" t="e">
        <f>VLOOKUP(Attack[[#This Row],[No用]],SetNo[[No.用]:[vlookup 用]],2,FALSE)</f>
        <v>#N/A</v>
      </c>
      <c r="G329" t="s">
        <v>71</v>
      </c>
      <c r="H329">
        <v>1</v>
      </c>
      <c r="I329" t="s">
        <v>247</v>
      </c>
      <c r="T329" t="str">
        <f>Attack[[#This Row],[服装]]&amp;Attack[[#This Row],[名前]]&amp;Attack[[#This Row],[レアリティ]]</f>
        <v>ICONIC</v>
      </c>
    </row>
    <row r="330" spans="1:20" x14ac:dyDescent="0.3">
      <c r="A330" t="e">
        <f>VLOOKUP(Attack[[#This Row],[No用]],SetNo[[No.用]:[vlookup 用]],2,FALSE)</f>
        <v>#N/A</v>
      </c>
      <c r="G330" t="s">
        <v>71</v>
      </c>
      <c r="H330">
        <v>1</v>
      </c>
      <c r="I330" t="s">
        <v>247</v>
      </c>
      <c r="T330" t="str">
        <f>Attack[[#This Row],[服装]]&amp;Attack[[#This Row],[名前]]&amp;Attack[[#This Row],[レアリティ]]</f>
        <v>ICONIC</v>
      </c>
    </row>
    <row r="331" spans="1:20" x14ac:dyDescent="0.3">
      <c r="A331" t="e">
        <f>VLOOKUP(Attack[[#This Row],[No用]],SetNo[[No.用]:[vlookup 用]],2,FALSE)</f>
        <v>#N/A</v>
      </c>
      <c r="G331" t="s">
        <v>71</v>
      </c>
      <c r="H331">
        <v>1</v>
      </c>
      <c r="I331" t="s">
        <v>247</v>
      </c>
      <c r="T331" t="str">
        <f>Attack[[#This Row],[服装]]&amp;Attack[[#This Row],[名前]]&amp;Attack[[#This Row],[レアリティ]]</f>
        <v>ICONIC</v>
      </c>
    </row>
    <row r="332" spans="1:20" x14ac:dyDescent="0.3">
      <c r="A332" t="e">
        <f>VLOOKUP(Attack[[#This Row],[No用]],SetNo[[No.用]:[vlookup 用]],2,FALSE)</f>
        <v>#N/A</v>
      </c>
      <c r="G332" t="s">
        <v>71</v>
      </c>
      <c r="H332">
        <v>1</v>
      </c>
      <c r="I332" t="s">
        <v>247</v>
      </c>
      <c r="T332" t="str">
        <f>Attack[[#This Row],[服装]]&amp;Attack[[#This Row],[名前]]&amp;Attack[[#This Row],[レアリティ]]</f>
        <v>ICONIC</v>
      </c>
    </row>
    <row r="333" spans="1:20" x14ac:dyDescent="0.3">
      <c r="A333" t="e">
        <f>VLOOKUP(Attack[[#This Row],[No用]],SetNo[[No.用]:[vlookup 用]],2,FALSE)</f>
        <v>#N/A</v>
      </c>
      <c r="G333" t="s">
        <v>71</v>
      </c>
      <c r="H333">
        <v>1</v>
      </c>
      <c r="I333" t="s">
        <v>247</v>
      </c>
      <c r="T333" t="str">
        <f>Attack[[#This Row],[服装]]&amp;Attack[[#This Row],[名前]]&amp;Attack[[#This Row],[レアリティ]]</f>
        <v>ICONIC</v>
      </c>
    </row>
    <row r="334" spans="1:20" x14ac:dyDescent="0.3">
      <c r="A334" t="e">
        <f>VLOOKUP(Attack[[#This Row],[No用]],SetNo[[No.用]:[vlookup 用]],2,FALSE)</f>
        <v>#N/A</v>
      </c>
      <c r="G334" t="s">
        <v>71</v>
      </c>
      <c r="H334">
        <v>1</v>
      </c>
      <c r="I334" t="s">
        <v>247</v>
      </c>
      <c r="T334" t="str">
        <f>Attack[[#This Row],[服装]]&amp;Attack[[#This Row],[名前]]&amp;Attack[[#This Row],[レアリティ]]</f>
        <v>ICONIC</v>
      </c>
    </row>
    <row r="335" spans="1:20" x14ac:dyDescent="0.3">
      <c r="A335" t="e">
        <f>VLOOKUP(Attack[[#This Row],[No用]],SetNo[[No.用]:[vlookup 用]],2,FALSE)</f>
        <v>#N/A</v>
      </c>
      <c r="G335" t="s">
        <v>71</v>
      </c>
      <c r="H335">
        <v>1</v>
      </c>
      <c r="I335" t="s">
        <v>247</v>
      </c>
      <c r="T335" t="str">
        <f>Attack[[#This Row],[服装]]&amp;Attack[[#This Row],[名前]]&amp;Attack[[#This Row],[レアリティ]]</f>
        <v>ICONIC</v>
      </c>
    </row>
    <row r="336" spans="1:20" x14ac:dyDescent="0.3">
      <c r="A336" t="e">
        <f>VLOOKUP(Attack[[#This Row],[No用]],SetNo[[No.用]:[vlookup 用]],2,FALSE)</f>
        <v>#N/A</v>
      </c>
      <c r="G336" t="s">
        <v>71</v>
      </c>
      <c r="H336">
        <v>1</v>
      </c>
      <c r="I336" t="s">
        <v>247</v>
      </c>
      <c r="T336" t="str">
        <f>Attack[[#This Row],[服装]]&amp;Attack[[#This Row],[名前]]&amp;Attack[[#This Row],[レアリティ]]</f>
        <v>ICONIC</v>
      </c>
    </row>
    <row r="337" spans="1:20" x14ac:dyDescent="0.3">
      <c r="A337" t="e">
        <f>VLOOKUP(Attack[[#This Row],[No用]],SetNo[[No.用]:[vlookup 用]],2,FALSE)</f>
        <v>#N/A</v>
      </c>
      <c r="G337" t="s">
        <v>71</v>
      </c>
      <c r="H337">
        <v>1</v>
      </c>
      <c r="I337" t="s">
        <v>247</v>
      </c>
      <c r="T337" t="str">
        <f>Attack[[#This Row],[服装]]&amp;Attack[[#This Row],[名前]]&amp;Attack[[#This Row],[レアリティ]]</f>
        <v>ICONIC</v>
      </c>
    </row>
    <row r="338" spans="1:20" x14ac:dyDescent="0.3">
      <c r="A338" t="e">
        <f>VLOOKUP(Attack[[#This Row],[No用]],SetNo[[No.用]:[vlookup 用]],2,FALSE)</f>
        <v>#N/A</v>
      </c>
      <c r="G338" t="s">
        <v>71</v>
      </c>
      <c r="H338">
        <v>1</v>
      </c>
      <c r="I338" t="s">
        <v>247</v>
      </c>
      <c r="T338" t="str">
        <f>Attack[[#This Row],[服装]]&amp;Attack[[#This Row],[名前]]&amp;Attack[[#This Row],[レアリティ]]</f>
        <v>ICONIC</v>
      </c>
    </row>
    <row r="339" spans="1:20" x14ac:dyDescent="0.3">
      <c r="A339" t="e">
        <f>VLOOKUP(Attack[[#This Row],[No用]],SetNo[[No.用]:[vlookup 用]],2,FALSE)</f>
        <v>#N/A</v>
      </c>
      <c r="G339" t="s">
        <v>71</v>
      </c>
      <c r="H339">
        <v>1</v>
      </c>
      <c r="I339" t="s">
        <v>247</v>
      </c>
      <c r="T339" t="str">
        <f>Attack[[#This Row],[服装]]&amp;Attack[[#This Row],[名前]]&amp;Attack[[#This Row],[レアリティ]]</f>
        <v>ICONIC</v>
      </c>
    </row>
    <row r="340" spans="1:20" x14ac:dyDescent="0.3">
      <c r="A340" t="e">
        <f>VLOOKUP(Attack[[#This Row],[No用]],SetNo[[No.用]:[vlookup 用]],2,FALSE)</f>
        <v>#N/A</v>
      </c>
      <c r="G340" t="s">
        <v>71</v>
      </c>
      <c r="H340">
        <v>1</v>
      </c>
      <c r="I340" t="s">
        <v>247</v>
      </c>
      <c r="T340" t="str">
        <f>Attack[[#This Row],[服装]]&amp;Attack[[#This Row],[名前]]&amp;Attack[[#This Row],[レアリティ]]</f>
        <v>ICONIC</v>
      </c>
    </row>
    <row r="341" spans="1:20" x14ac:dyDescent="0.3">
      <c r="A341" t="e">
        <f>VLOOKUP(Attack[[#This Row],[No用]],SetNo[[No.用]:[vlookup 用]],2,FALSE)</f>
        <v>#N/A</v>
      </c>
      <c r="G341" t="s">
        <v>71</v>
      </c>
      <c r="H341">
        <v>1</v>
      </c>
      <c r="I341" t="s">
        <v>247</v>
      </c>
      <c r="T341" t="str">
        <f>Attack[[#This Row],[服装]]&amp;Attack[[#This Row],[名前]]&amp;Attack[[#This Row],[レアリティ]]</f>
        <v>ICONIC</v>
      </c>
    </row>
    <row r="342" spans="1:20" x14ac:dyDescent="0.3">
      <c r="A342" t="e">
        <f>VLOOKUP(Attack[[#This Row],[No用]],SetNo[[No.用]:[vlookup 用]],2,FALSE)</f>
        <v>#N/A</v>
      </c>
      <c r="G342" t="s">
        <v>71</v>
      </c>
      <c r="H342">
        <v>1</v>
      </c>
      <c r="I342" t="s">
        <v>247</v>
      </c>
      <c r="T342" t="str">
        <f>Attack[[#This Row],[服装]]&amp;Attack[[#This Row],[名前]]&amp;Attack[[#This Row],[レアリティ]]</f>
        <v>ICONIC</v>
      </c>
    </row>
    <row r="343" spans="1:20" x14ac:dyDescent="0.3">
      <c r="A343" t="e">
        <f>VLOOKUP(Attack[[#This Row],[No用]],SetNo[[No.用]:[vlookup 用]],2,FALSE)</f>
        <v>#N/A</v>
      </c>
      <c r="G343" t="s">
        <v>71</v>
      </c>
      <c r="H343">
        <v>1</v>
      </c>
      <c r="I343" t="s">
        <v>247</v>
      </c>
      <c r="T343" t="str">
        <f>Attack[[#This Row],[服装]]&amp;Attack[[#This Row],[名前]]&amp;Attack[[#This Row],[レアリティ]]</f>
        <v>ICONIC</v>
      </c>
    </row>
    <row r="344" spans="1:20" x14ac:dyDescent="0.3">
      <c r="A344" t="e">
        <f>VLOOKUP(Attack[[#This Row],[No用]],SetNo[[No.用]:[vlookup 用]],2,FALSE)</f>
        <v>#N/A</v>
      </c>
      <c r="G344" t="s">
        <v>71</v>
      </c>
      <c r="H344">
        <v>1</v>
      </c>
      <c r="I344" t="s">
        <v>247</v>
      </c>
      <c r="T344" t="str">
        <f>Attack[[#This Row],[服装]]&amp;Attack[[#This Row],[名前]]&amp;Attack[[#This Row],[レアリティ]]</f>
        <v>ICONIC</v>
      </c>
    </row>
    <row r="345" spans="1:20" x14ac:dyDescent="0.3">
      <c r="A345" t="e">
        <f>VLOOKUP(Attack[[#This Row],[No用]],SetNo[[No.用]:[vlookup 用]],2,FALSE)</f>
        <v>#N/A</v>
      </c>
      <c r="G345" t="s">
        <v>71</v>
      </c>
      <c r="H345">
        <v>1</v>
      </c>
      <c r="I345" t="s">
        <v>247</v>
      </c>
      <c r="T345" t="str">
        <f>Attack[[#This Row],[服装]]&amp;Attack[[#This Row],[名前]]&amp;Attack[[#This Row],[レアリティ]]</f>
        <v>ICONIC</v>
      </c>
    </row>
    <row r="346" spans="1:20" x14ac:dyDescent="0.3">
      <c r="A346">
        <f>VLOOKUP(Attack[[#This Row],[No用]],SetNo[[No.用]:[vlookup 用]],2,FALSE)</f>
        <v>84</v>
      </c>
      <c r="B346" t="s">
        <v>108</v>
      </c>
      <c r="C346" t="s">
        <v>89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T346" t="str">
        <f>Attack[[#This Row],[服装]]&amp;Attack[[#This Row],[名前]]&amp;Attack[[#This Row],[レアリティ]]</f>
        <v>ユニフォーム照島游児ICONIC</v>
      </c>
    </row>
    <row r="347" spans="1:20" x14ac:dyDescent="0.3">
      <c r="A347">
        <f>VLOOKUP(Attack[[#This Row],[No用]],SetNo[[No.用]:[vlookup 用]],2,FALSE)</f>
        <v>85</v>
      </c>
      <c r="B347" t="s">
        <v>149</v>
      </c>
      <c r="C347" t="s">
        <v>89</v>
      </c>
      <c r="D347" t="s">
        <v>77</v>
      </c>
      <c r="E347" t="s">
        <v>78</v>
      </c>
      <c r="F347" t="s">
        <v>91</v>
      </c>
      <c r="G347" t="s">
        <v>71</v>
      </c>
      <c r="H347">
        <v>1</v>
      </c>
      <c r="I347" t="s">
        <v>247</v>
      </c>
      <c r="T347" t="str">
        <f>Attack[[#This Row],[服装]]&amp;Attack[[#This Row],[名前]]&amp;Attack[[#This Row],[レアリティ]]</f>
        <v>制服照島游児ICONIC</v>
      </c>
    </row>
    <row r="348" spans="1:20" x14ac:dyDescent="0.3">
      <c r="A348">
        <f>VLOOKUP(Attack[[#This Row],[No用]],SetNo[[No.用]:[vlookup 用]],2,FALSE)</f>
        <v>86</v>
      </c>
      <c r="B348" t="s">
        <v>108</v>
      </c>
      <c r="C348" t="s">
        <v>92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T348" t="str">
        <f>Attack[[#This Row],[服装]]&amp;Attack[[#This Row],[名前]]&amp;Attack[[#This Row],[レアリティ]]</f>
        <v>ユニフォーム母畑和馬ICONIC</v>
      </c>
    </row>
    <row r="349" spans="1:20" x14ac:dyDescent="0.3">
      <c r="A349">
        <f>VLOOKUP(Attack[[#This Row],[No用]],SetNo[[No.用]:[vlookup 用]],2,FALSE)</f>
        <v>87</v>
      </c>
      <c r="B349" t="s">
        <v>108</v>
      </c>
      <c r="C349" t="s">
        <v>93</v>
      </c>
      <c r="D349" t="s">
        <v>73</v>
      </c>
      <c r="E349" t="s">
        <v>74</v>
      </c>
      <c r="F349" t="s">
        <v>91</v>
      </c>
      <c r="G349" t="s">
        <v>71</v>
      </c>
      <c r="H349">
        <v>1</v>
      </c>
      <c r="I349" t="s">
        <v>247</v>
      </c>
      <c r="T349" t="str">
        <f>Attack[[#This Row],[服装]]&amp;Attack[[#This Row],[名前]]&amp;Attack[[#This Row],[レアリティ]]</f>
        <v>ユニフォーム二岐丈晴ICONIC</v>
      </c>
    </row>
    <row r="350" spans="1:20" x14ac:dyDescent="0.3">
      <c r="A350">
        <f>VLOOKUP(Attack[[#This Row],[No用]],SetNo[[No.用]:[vlookup 用]],2,FALSE)</f>
        <v>88</v>
      </c>
      <c r="B350" t="s">
        <v>149</v>
      </c>
      <c r="C350" t="s">
        <v>93</v>
      </c>
      <c r="D350" t="s">
        <v>90</v>
      </c>
      <c r="E350" t="s">
        <v>74</v>
      </c>
      <c r="F350" t="s">
        <v>91</v>
      </c>
      <c r="G350" t="s">
        <v>71</v>
      </c>
      <c r="H350">
        <v>1</v>
      </c>
      <c r="I350" t="s">
        <v>247</v>
      </c>
      <c r="T350" t="str">
        <f>Attack[[#This Row],[服装]]&amp;Attack[[#This Row],[名前]]&amp;Attack[[#This Row],[レアリティ]]</f>
        <v>制服二岐丈晴ICONIC</v>
      </c>
    </row>
    <row r="351" spans="1:20" x14ac:dyDescent="0.3">
      <c r="A351">
        <f>VLOOKUP(Attack[[#This Row],[No用]],SetNo[[No.用]:[vlookup 用]],2,FALSE)</f>
        <v>89</v>
      </c>
      <c r="B351" t="s">
        <v>108</v>
      </c>
      <c r="C351" t="s">
        <v>99</v>
      </c>
      <c r="D351" t="s">
        <v>73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T351" t="str">
        <f>Attack[[#This Row],[服装]]&amp;Attack[[#This Row],[名前]]&amp;Attack[[#This Row],[レアリティ]]</f>
        <v>ユニフォーム沼尻凛太郎ICONIC</v>
      </c>
    </row>
    <row r="352" spans="1:20" x14ac:dyDescent="0.3">
      <c r="A352">
        <f>VLOOKUP(Attack[[#This Row],[No用]],SetNo[[No.用]:[vlookup 用]],2,FALSE)</f>
        <v>90</v>
      </c>
      <c r="B352" t="s">
        <v>108</v>
      </c>
      <c r="C352" t="s">
        <v>94</v>
      </c>
      <c r="D352" t="s">
        <v>90</v>
      </c>
      <c r="E352" t="s">
        <v>82</v>
      </c>
      <c r="F352" t="s">
        <v>91</v>
      </c>
      <c r="G352" t="s">
        <v>71</v>
      </c>
      <c r="H352">
        <v>1</v>
      </c>
      <c r="I352" t="s">
        <v>247</v>
      </c>
      <c r="T352" t="str">
        <f>Attack[[#This Row],[服装]]&amp;Attack[[#This Row],[名前]]&amp;Attack[[#This Row],[レアリティ]]</f>
        <v>ユニフォーム飯坂信義ICONIC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92</v>
      </c>
      <c r="B354" t="s">
        <v>108</v>
      </c>
      <c r="C354" t="s">
        <v>96</v>
      </c>
      <c r="D354" t="s">
        <v>90</v>
      </c>
      <c r="E354" t="s">
        <v>80</v>
      </c>
      <c r="F354" t="s">
        <v>91</v>
      </c>
      <c r="G354" t="s">
        <v>71</v>
      </c>
      <c r="H354">
        <v>1</v>
      </c>
      <c r="I354" t="s">
        <v>247</v>
      </c>
      <c r="T354" t="str">
        <f>Attack[[#This Row],[服装]]&amp;Attack[[#This Row],[名前]]&amp;Attack[[#This Row],[レアリティ]]</f>
        <v>ユニフォーム土湯新ICONIC</v>
      </c>
    </row>
    <row r="355" spans="1:20" x14ac:dyDescent="0.3">
      <c r="A355" t="e">
        <f>VLOOKUP(Attack[[#This Row],[No用]],SetNo[[No.用]:[vlookup 用]],2,FALSE)</f>
        <v>#N/A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ICONIC</v>
      </c>
    </row>
    <row r="356" spans="1:20" x14ac:dyDescent="0.3">
      <c r="A356" t="e">
        <f>VLOOKUP(Attack[[#This Row],[No用]],SetNo[[No.用]:[vlookup 用]],2,FALSE)</f>
        <v>#N/A</v>
      </c>
      <c r="G356" t="s">
        <v>71</v>
      </c>
      <c r="H356">
        <v>1</v>
      </c>
      <c r="I356" t="s">
        <v>247</v>
      </c>
      <c r="T356" t="str">
        <f>Attack[[#This Row],[服装]]&amp;Attack[[#This Row],[名前]]&amp;Attack[[#This Row],[レアリティ]]</f>
        <v>ICONIC</v>
      </c>
    </row>
    <row r="357" spans="1:20" x14ac:dyDescent="0.3">
      <c r="A357" t="e">
        <f>VLOOKUP(Attack[[#This Row],[No用]],SetNo[[No.用]:[vlookup 用]],2,FALSE)</f>
        <v>#N/A</v>
      </c>
      <c r="G357" t="s">
        <v>71</v>
      </c>
      <c r="H357">
        <v>1</v>
      </c>
      <c r="I357" t="s">
        <v>247</v>
      </c>
      <c r="T357" t="str">
        <f>Attack[[#This Row],[服装]]&amp;Attack[[#This Row],[名前]]&amp;Attack[[#This Row],[レアリティ]]</f>
        <v>ICONIC</v>
      </c>
    </row>
    <row r="358" spans="1:20" x14ac:dyDescent="0.3">
      <c r="A358" t="e">
        <f>VLOOKUP(Attack[[#This Row],[No用]],SetNo[[No.用]:[vlookup 用]],2,FALSE)</f>
        <v>#N/A</v>
      </c>
      <c r="G358" t="s">
        <v>71</v>
      </c>
      <c r="H358">
        <v>1</v>
      </c>
      <c r="I358" t="s">
        <v>247</v>
      </c>
      <c r="T358" t="str">
        <f>Attack[[#This Row],[服装]]&amp;Attack[[#This Row],[名前]]&amp;Attack[[#This Row],[レアリティ]]</f>
        <v>ICONIC</v>
      </c>
    </row>
    <row r="359" spans="1:20" x14ac:dyDescent="0.3">
      <c r="A359" t="e">
        <f>VLOOKUP(Attack[[#This Row],[No用]],SetNo[[No.用]:[vlookup 用]],2,FALSE)</f>
        <v>#N/A</v>
      </c>
      <c r="G359" t="s">
        <v>71</v>
      </c>
      <c r="H359">
        <v>1</v>
      </c>
      <c r="I359" t="s">
        <v>247</v>
      </c>
      <c r="T359" t="str">
        <f>Attack[[#This Row],[服装]]&amp;Attack[[#This Row],[名前]]&amp;Attack[[#This Row],[レアリティ]]</f>
        <v>ICONIC</v>
      </c>
    </row>
    <row r="360" spans="1:20" x14ac:dyDescent="0.3">
      <c r="A360" t="e">
        <f>VLOOKUP(Attack[[#This Row],[No用]],SetNo[[No.用]:[vlookup 用]],2,FALSE)</f>
        <v>#N/A</v>
      </c>
      <c r="G360" t="s">
        <v>71</v>
      </c>
      <c r="H360">
        <v>1</v>
      </c>
      <c r="I360" t="s">
        <v>247</v>
      </c>
      <c r="T360" t="str">
        <f>Attack[[#This Row],[服装]]&amp;Attack[[#This Row],[名前]]&amp;Attack[[#This Row],[レアリティ]]</f>
        <v>ICONIC</v>
      </c>
    </row>
    <row r="361" spans="1:20" x14ac:dyDescent="0.3">
      <c r="A361" t="e">
        <f>VLOOKUP(Attack[[#This Row],[No用]],SetNo[[No.用]:[vlookup 用]],2,FALSE)</f>
        <v>#N/A</v>
      </c>
      <c r="G361" t="s">
        <v>71</v>
      </c>
      <c r="H361">
        <v>1</v>
      </c>
      <c r="I361" t="s">
        <v>247</v>
      </c>
      <c r="T361" t="str">
        <f>Attack[[#This Row],[服装]]&amp;Attack[[#This Row],[名前]]&amp;Attack[[#This Row],[レアリティ]]</f>
        <v>ICONIC</v>
      </c>
    </row>
    <row r="362" spans="1:20" x14ac:dyDescent="0.3">
      <c r="A362">
        <v>106</v>
      </c>
      <c r="B362" t="s">
        <v>408</v>
      </c>
      <c r="C362" t="s">
        <v>409</v>
      </c>
      <c r="D362" t="s">
        <v>24</v>
      </c>
      <c r="E362" t="s">
        <v>31</v>
      </c>
      <c r="F362" t="s">
        <v>159</v>
      </c>
      <c r="G362" t="s">
        <v>71</v>
      </c>
      <c r="H362">
        <v>1</v>
      </c>
      <c r="I362" t="s">
        <v>420</v>
      </c>
      <c r="J362" t="s">
        <v>9</v>
      </c>
      <c r="K362" t="s">
        <v>415</v>
      </c>
      <c r="L362">
        <v>27</v>
      </c>
      <c r="T362" t="str">
        <f>Attack[[#This Row],[服装]]&amp;Attack[[#This Row],[名前]]&amp;Attack[[#This Row],[レアリティ]]</f>
        <v>探偵白布賢二郎ICONIC</v>
      </c>
    </row>
    <row r="363" spans="1:20" x14ac:dyDescent="0.3">
      <c r="A363">
        <v>106</v>
      </c>
      <c r="B363" t="s">
        <v>408</v>
      </c>
      <c r="C363" t="s">
        <v>409</v>
      </c>
      <c r="D363" t="s">
        <v>24</v>
      </c>
      <c r="E363" t="s">
        <v>31</v>
      </c>
      <c r="F363" t="s">
        <v>159</v>
      </c>
      <c r="G363" t="s">
        <v>71</v>
      </c>
      <c r="H363">
        <v>1</v>
      </c>
      <c r="I363" t="s">
        <v>420</v>
      </c>
      <c r="J363" t="s">
        <v>413</v>
      </c>
      <c r="K363" t="s">
        <v>415</v>
      </c>
      <c r="L363">
        <v>27</v>
      </c>
      <c r="T363" t="str">
        <f>Attack[[#This Row],[服装]]&amp;Attack[[#This Row],[名前]]&amp;Attack[[#This Row],[レアリティ]]</f>
        <v>探偵白布賢二郎ICONIC</v>
      </c>
    </row>
    <row r="364" spans="1:20" x14ac:dyDescent="0.3">
      <c r="A364">
        <f>VLOOKUP(Attack[[#This Row],[No用]],SetNo[[No.用]:[vlookup 用]],2,FALSE)</f>
        <v>118</v>
      </c>
      <c r="B364" s="3" t="s">
        <v>402</v>
      </c>
      <c r="C364" t="s">
        <v>123</v>
      </c>
      <c r="D364" s="3" t="s">
        <v>77</v>
      </c>
      <c r="E364" t="s">
        <v>78</v>
      </c>
      <c r="F364" t="s">
        <v>128</v>
      </c>
      <c r="G364" t="s">
        <v>71</v>
      </c>
      <c r="H364">
        <v>1</v>
      </c>
      <c r="I364" t="s">
        <v>247</v>
      </c>
      <c r="J364" s="3" t="s">
        <v>179</v>
      </c>
      <c r="K364" s="3" t="s">
        <v>184</v>
      </c>
      <c r="L364">
        <v>33</v>
      </c>
      <c r="T364" t="str">
        <f>Attack[[#This Row],[服装]]&amp;Attack[[#This Row],[名前]]&amp;Attack[[#This Row],[レアリティ]]</f>
        <v>探偵木葉秋紀ICONIC</v>
      </c>
    </row>
    <row r="365" spans="1:20" x14ac:dyDescent="0.3">
      <c r="A365">
        <f>VLOOKUP(Attack[[#This Row],[No用]],SetNo[[No.用]:[vlookup 用]],2,FALSE)</f>
        <v>118</v>
      </c>
      <c r="B365" s="3" t="s">
        <v>402</v>
      </c>
      <c r="C365" t="s">
        <v>123</v>
      </c>
      <c r="D365" s="3" t="s">
        <v>77</v>
      </c>
      <c r="E365" t="s">
        <v>78</v>
      </c>
      <c r="F365" t="s">
        <v>128</v>
      </c>
      <c r="G365" t="s">
        <v>71</v>
      </c>
      <c r="H365">
        <v>1</v>
      </c>
      <c r="I365" t="s">
        <v>247</v>
      </c>
      <c r="J365" s="3" t="s">
        <v>180</v>
      </c>
      <c r="K365" s="3" t="s">
        <v>189</v>
      </c>
      <c r="L365">
        <v>31</v>
      </c>
      <c r="T365" t="str">
        <f>Attack[[#This Row],[服装]]&amp;Attack[[#This Row],[名前]]&amp;Attack[[#This Row],[レアリティ]]</f>
        <v>探偵木葉秋紀ICONIC</v>
      </c>
    </row>
    <row r="366" spans="1:20" x14ac:dyDescent="0.3">
      <c r="A366">
        <f>VLOOKUP(Attack[[#This Row],[No用]],SetNo[[No.用]:[vlookup 用]],2,FALSE)</f>
        <v>118</v>
      </c>
      <c r="B366" s="3" t="s">
        <v>402</v>
      </c>
      <c r="C366" t="s">
        <v>123</v>
      </c>
      <c r="D366" s="3" t="s">
        <v>77</v>
      </c>
      <c r="E366" t="s">
        <v>78</v>
      </c>
      <c r="F366" t="s">
        <v>128</v>
      </c>
      <c r="G366" t="s">
        <v>71</v>
      </c>
      <c r="H366">
        <v>1</v>
      </c>
      <c r="I366" t="s">
        <v>420</v>
      </c>
      <c r="J366" s="3" t="s">
        <v>182</v>
      </c>
      <c r="K366" s="3" t="s">
        <v>184</v>
      </c>
      <c r="L366">
        <v>36</v>
      </c>
      <c r="T366" t="str">
        <f>Attack[[#This Row],[服装]]&amp;Attack[[#This Row],[名前]]&amp;Attack[[#This Row],[レアリティ]]</f>
        <v>探偵木葉秋紀ICONIC</v>
      </c>
    </row>
    <row r="367" spans="1:20" x14ac:dyDescent="0.3">
      <c r="A367">
        <f>VLOOKUP(Attack[[#This Row],[No用]],SetNo[[No.用]:[vlookup 用]],2,FALSE)</f>
        <v>118</v>
      </c>
      <c r="B367" s="3" t="s">
        <v>402</v>
      </c>
      <c r="C367" t="s">
        <v>123</v>
      </c>
      <c r="D367" s="3" t="s">
        <v>77</v>
      </c>
      <c r="E367" t="s">
        <v>78</v>
      </c>
      <c r="F367" t="s">
        <v>128</v>
      </c>
      <c r="G367" t="s">
        <v>71</v>
      </c>
      <c r="H367">
        <v>1</v>
      </c>
      <c r="I367" t="s">
        <v>420</v>
      </c>
      <c r="J367" s="3" t="s">
        <v>183</v>
      </c>
      <c r="K367" s="3" t="s">
        <v>189</v>
      </c>
      <c r="L367">
        <v>31</v>
      </c>
      <c r="T367" t="str">
        <f>Attack[[#This Row],[服装]]&amp;Attack[[#This Row],[名前]]&amp;Attack[[#This Row],[レアリティ]]</f>
        <v>探偵木葉秋紀ICONIC</v>
      </c>
    </row>
    <row r="368" spans="1:20" x14ac:dyDescent="0.3">
      <c r="A368">
        <f>VLOOKUP(Attack[[#This Row],[No用]],SetNo[[No.用]:[vlookup 用]],2,FALSE)</f>
        <v>118</v>
      </c>
      <c r="B368" s="3" t="s">
        <v>402</v>
      </c>
      <c r="C368" t="s">
        <v>123</v>
      </c>
      <c r="D368" s="3" t="s">
        <v>77</v>
      </c>
      <c r="E368" t="s">
        <v>78</v>
      </c>
      <c r="F368" t="s">
        <v>128</v>
      </c>
      <c r="G368" t="s">
        <v>71</v>
      </c>
      <c r="H368">
        <v>1</v>
      </c>
      <c r="I368" t="s">
        <v>247</v>
      </c>
      <c r="J368" s="3" t="s">
        <v>194</v>
      </c>
      <c r="K368" s="3" t="s">
        <v>237</v>
      </c>
      <c r="L368">
        <v>49</v>
      </c>
      <c r="N368">
        <v>59</v>
      </c>
      <c r="T368" t="str">
        <f>Attack[[#This Row],[服装]]&amp;Attack[[#This Row],[名前]]&amp;Attack[[#This Row],[レアリティ]]</f>
        <v>探偵木葉秋紀ICONIC</v>
      </c>
    </row>
    <row r="369" spans="1:20" x14ac:dyDescent="0.3">
      <c r="A369" t="str">
        <f>VLOOKUP(Attack[[#This Row],[No用]],SetNo[[No.用]:[vlookup 用]],2,FALSE)</f>
        <v/>
      </c>
      <c r="H369">
        <v>1</v>
      </c>
      <c r="I369" t="s">
        <v>247</v>
      </c>
      <c r="T369" t="str">
        <f>Attack[[#This Row],[服装]]&amp;Attack[[#This Row],[名前]]&amp;Attack[[#This Row],[レアリティ]]</f>
        <v/>
      </c>
    </row>
    <row r="370" spans="1:20" x14ac:dyDescent="0.3">
      <c r="A370" t="str">
        <f>VLOOKUP(Attack[[#This Row],[No用]],SetNo[[No.用]:[vlookup 用]],2,FALSE)</f>
        <v/>
      </c>
      <c r="H370">
        <v>1</v>
      </c>
      <c r="I370" t="s">
        <v>420</v>
      </c>
      <c r="T370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355"/>
  <sheetViews>
    <sheetView topLeftCell="A277" workbookViewId="0">
      <selection activeCell="B335" sqref="B335:F34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 t="e">
        <f>VLOOKUP(Block[[#This Row],[No用]],SetNo[[No.用]:[vlookup 用]],2,FALSE)</f>
        <v>#N/A</v>
      </c>
      <c r="G318" t="s">
        <v>71</v>
      </c>
      <c r="H318">
        <v>1</v>
      </c>
      <c r="I318" t="s">
        <v>261</v>
      </c>
      <c r="T318" t="str">
        <f>Block[[#This Row],[服装]]&amp;Block[[#This Row],[名前]]&amp;Block[[#This Row],[レアリティ]]</f>
        <v>ICONIC</v>
      </c>
    </row>
    <row r="319" spans="1:20" x14ac:dyDescent="0.3">
      <c r="A319" t="e">
        <f>VLOOKUP(Block[[#This Row],[No用]],SetNo[[No.用]:[vlookup 用]],2,FALSE)</f>
        <v>#N/A</v>
      </c>
      <c r="G319" t="s">
        <v>71</v>
      </c>
      <c r="H319">
        <v>1</v>
      </c>
      <c r="I319" t="s">
        <v>261</v>
      </c>
      <c r="T319" t="str">
        <f>Block[[#This Row],[服装]]&amp;Block[[#This Row],[名前]]&amp;Block[[#This Row],[レアリティ]]</f>
        <v>ICONIC</v>
      </c>
    </row>
    <row r="320" spans="1:20" x14ac:dyDescent="0.3">
      <c r="A320" t="e">
        <f>VLOOKUP(Block[[#This Row],[No用]],SetNo[[No.用]:[vlookup 用]],2,FALSE)</f>
        <v>#N/A</v>
      </c>
      <c r="G320" t="s">
        <v>71</v>
      </c>
      <c r="H320">
        <v>1</v>
      </c>
      <c r="I320" t="s">
        <v>261</v>
      </c>
      <c r="T320" t="str">
        <f>Block[[#This Row],[服装]]&amp;Block[[#This Row],[名前]]&amp;Block[[#This Row],[レアリティ]]</f>
        <v>ICONIC</v>
      </c>
    </row>
    <row r="321" spans="1:20" x14ac:dyDescent="0.3">
      <c r="A321" t="e">
        <f>VLOOKUP(Block[[#This Row],[No用]],SetNo[[No.用]:[vlookup 用]],2,FALSE)</f>
        <v>#N/A</v>
      </c>
      <c r="G321" t="s">
        <v>71</v>
      </c>
      <c r="H321">
        <v>1</v>
      </c>
      <c r="I321" t="s">
        <v>261</v>
      </c>
      <c r="T321" t="str">
        <f>Block[[#This Row],[服装]]&amp;Block[[#This Row],[名前]]&amp;Block[[#This Row],[レアリティ]]</f>
        <v>ICONIC</v>
      </c>
    </row>
    <row r="322" spans="1:20" x14ac:dyDescent="0.3">
      <c r="A322" t="e">
        <f>VLOOKUP(Block[[#This Row],[No用]],SetNo[[No.用]:[vlookup 用]],2,FALSE)</f>
        <v>#N/A</v>
      </c>
      <c r="G322" t="s">
        <v>71</v>
      </c>
      <c r="H322">
        <v>1</v>
      </c>
      <c r="I322" t="s">
        <v>261</v>
      </c>
      <c r="T322" t="str">
        <f>Block[[#This Row],[服装]]&amp;Block[[#This Row],[名前]]&amp;Block[[#This Row],[レアリティ]]</f>
        <v>ICONIC</v>
      </c>
    </row>
    <row r="323" spans="1:20" x14ac:dyDescent="0.3">
      <c r="A323" t="e">
        <f>VLOOKUP(Block[[#This Row],[No用]],SetNo[[No.用]:[vlookup 用]],2,FALSE)</f>
        <v>#N/A</v>
      </c>
      <c r="G323" t="s">
        <v>71</v>
      </c>
      <c r="H323">
        <v>1</v>
      </c>
      <c r="I323" t="s">
        <v>261</v>
      </c>
      <c r="T323" t="str">
        <f>Block[[#This Row],[服装]]&amp;Block[[#This Row],[名前]]&amp;Block[[#This Row],[レアリティ]]</f>
        <v>ICONIC</v>
      </c>
    </row>
    <row r="324" spans="1:20" x14ac:dyDescent="0.3">
      <c r="A324" t="e">
        <f>VLOOKUP(Block[[#This Row],[No用]],SetNo[[No.用]:[vlookup 用]],2,FALSE)</f>
        <v>#N/A</v>
      </c>
      <c r="G324" t="s">
        <v>71</v>
      </c>
      <c r="H324">
        <v>1</v>
      </c>
      <c r="I324" t="s">
        <v>261</v>
      </c>
      <c r="T324" t="str">
        <f>Block[[#This Row],[服装]]&amp;Block[[#This Row],[名前]]&amp;Block[[#This Row],[レアリティ]]</f>
        <v>ICONIC</v>
      </c>
    </row>
    <row r="325" spans="1:20" x14ac:dyDescent="0.3">
      <c r="A325" t="e">
        <f>VLOOKUP(Block[[#This Row],[No用]],SetNo[[No.用]:[vlookup 用]],2,FALSE)</f>
        <v>#N/A</v>
      </c>
      <c r="G325" t="s">
        <v>71</v>
      </c>
      <c r="H325">
        <v>1</v>
      </c>
      <c r="I325" t="s">
        <v>261</v>
      </c>
      <c r="T325" t="str">
        <f>Block[[#This Row],[服装]]&amp;Block[[#This Row],[名前]]&amp;Block[[#This Row],[レアリティ]]</f>
        <v>ICONIC</v>
      </c>
    </row>
    <row r="326" spans="1:20" x14ac:dyDescent="0.3">
      <c r="A326" t="e">
        <f>VLOOKUP(Block[[#This Row],[No用]],SetNo[[No.用]:[vlookup 用]],2,FALSE)</f>
        <v>#N/A</v>
      </c>
      <c r="G326" t="s">
        <v>71</v>
      </c>
      <c r="H326">
        <v>1</v>
      </c>
      <c r="I326" t="s">
        <v>261</v>
      </c>
      <c r="T326" t="str">
        <f>Block[[#This Row],[服装]]&amp;Block[[#This Row],[名前]]&amp;Block[[#This Row],[レアリティ]]</f>
        <v>ICONIC</v>
      </c>
    </row>
    <row r="327" spans="1:20" x14ac:dyDescent="0.3">
      <c r="A327" t="e">
        <f>VLOOKUP(Block[[#This Row],[No用]],SetNo[[No.用]:[vlookup 用]],2,FALSE)</f>
        <v>#N/A</v>
      </c>
      <c r="G327" t="s">
        <v>71</v>
      </c>
      <c r="H327">
        <v>1</v>
      </c>
      <c r="I327" t="s">
        <v>261</v>
      </c>
      <c r="T327" t="str">
        <f>Block[[#This Row],[服装]]&amp;Block[[#This Row],[名前]]&amp;Block[[#This Row],[レアリティ]]</f>
        <v>ICONIC</v>
      </c>
    </row>
    <row r="328" spans="1:20" x14ac:dyDescent="0.3">
      <c r="A328" t="e">
        <f>VLOOKUP(Block[[#This Row],[No用]],SetNo[[No.用]:[vlookup 用]],2,FALSE)</f>
        <v>#N/A</v>
      </c>
      <c r="G328" t="s">
        <v>71</v>
      </c>
      <c r="H328">
        <v>1</v>
      </c>
      <c r="I328" t="s">
        <v>261</v>
      </c>
      <c r="T328" t="str">
        <f>Block[[#This Row],[服装]]&amp;Block[[#This Row],[名前]]&amp;Block[[#This Row],[レアリティ]]</f>
        <v>ICONIC</v>
      </c>
    </row>
    <row r="329" spans="1:20" x14ac:dyDescent="0.3">
      <c r="A329" t="e">
        <f>VLOOKUP(Block[[#This Row],[No用]],SetNo[[No.用]:[vlookup 用]],2,FALSE)</f>
        <v>#N/A</v>
      </c>
      <c r="G329" t="s">
        <v>71</v>
      </c>
      <c r="H329">
        <v>1</v>
      </c>
      <c r="I329" t="s">
        <v>261</v>
      </c>
      <c r="T329" t="str">
        <f>Block[[#This Row],[服装]]&amp;Block[[#This Row],[名前]]&amp;Block[[#This Row],[レアリティ]]</f>
        <v>ICONIC</v>
      </c>
    </row>
    <row r="330" spans="1:20" x14ac:dyDescent="0.3">
      <c r="A330" t="e">
        <f>VLOOKUP(Block[[#This Row],[No用]],SetNo[[No.用]:[vlookup 用]],2,FALSE)</f>
        <v>#N/A</v>
      </c>
      <c r="G330" t="s">
        <v>71</v>
      </c>
      <c r="H330">
        <v>1</v>
      </c>
      <c r="I330" t="s">
        <v>261</v>
      </c>
      <c r="T330" t="str">
        <f>Block[[#This Row],[服装]]&amp;Block[[#This Row],[名前]]&amp;Block[[#This Row],[レアリティ]]</f>
        <v>ICONIC</v>
      </c>
    </row>
    <row r="331" spans="1:20" x14ac:dyDescent="0.3">
      <c r="A331" t="e">
        <f>VLOOKUP(Block[[#This Row],[No用]],SetNo[[No.用]:[vlookup 用]],2,FALSE)</f>
        <v>#N/A</v>
      </c>
      <c r="G331" t="s">
        <v>71</v>
      </c>
      <c r="H331">
        <v>1</v>
      </c>
      <c r="I331" t="s">
        <v>261</v>
      </c>
      <c r="T331" t="str">
        <f>Block[[#This Row],[服装]]&amp;Block[[#This Row],[名前]]&amp;Block[[#This Row],[レアリティ]]</f>
        <v>ICONIC</v>
      </c>
    </row>
    <row r="332" spans="1:20" x14ac:dyDescent="0.3">
      <c r="A332" t="e">
        <f>VLOOKUP(Block[[#This Row],[No用]],SetNo[[No.用]:[vlookup 用]],2,FALSE)</f>
        <v>#N/A</v>
      </c>
      <c r="G332" t="s">
        <v>71</v>
      </c>
      <c r="H332">
        <v>1</v>
      </c>
      <c r="I332" t="s">
        <v>261</v>
      </c>
      <c r="T332" t="str">
        <f>Block[[#This Row],[服装]]&amp;Block[[#This Row],[名前]]&amp;Block[[#This Row],[レアリティ]]</f>
        <v>ICONIC</v>
      </c>
    </row>
    <row r="333" spans="1:20" x14ac:dyDescent="0.3">
      <c r="A333" t="e">
        <f>VLOOKUP(Block[[#This Row],[No用]],SetNo[[No.用]:[vlookup 用]],2,FALSE)</f>
        <v>#N/A</v>
      </c>
      <c r="G333" t="s">
        <v>71</v>
      </c>
      <c r="H333">
        <v>1</v>
      </c>
      <c r="I333" t="s">
        <v>261</v>
      </c>
      <c r="T333" t="str">
        <f>Block[[#This Row],[服装]]&amp;Block[[#This Row],[名前]]&amp;Block[[#This Row],[レアリティ]]</f>
        <v>ICONIC</v>
      </c>
    </row>
    <row r="334" spans="1:20" x14ac:dyDescent="0.3">
      <c r="A334" t="e">
        <f>VLOOKUP(Block[[#This Row],[No用]],SetNo[[No.用]:[vlookup 用]],2,FALSE)</f>
        <v>#N/A</v>
      </c>
      <c r="G334" t="s">
        <v>71</v>
      </c>
      <c r="H334">
        <v>1</v>
      </c>
      <c r="I334" t="s">
        <v>261</v>
      </c>
      <c r="T334" t="str">
        <f>Block[[#This Row],[服装]]&amp;Block[[#This Row],[名前]]&amp;Block[[#This Row],[レアリティ]]</f>
        <v>ICONIC</v>
      </c>
    </row>
    <row r="335" spans="1:20" x14ac:dyDescent="0.3">
      <c r="A335">
        <f>VLOOKUP(Block[[#This Row],[No用]],SetNo[[No.用]:[vlookup 用]],2,FALSE)</f>
        <v>84</v>
      </c>
      <c r="B335" t="s">
        <v>108</v>
      </c>
      <c r="C335" t="s">
        <v>89</v>
      </c>
      <c r="D335" t="s">
        <v>90</v>
      </c>
      <c r="E335" t="s">
        <v>78</v>
      </c>
      <c r="F335" t="s">
        <v>91</v>
      </c>
      <c r="G335" t="s">
        <v>71</v>
      </c>
      <c r="H335">
        <v>1</v>
      </c>
      <c r="I335" t="s">
        <v>261</v>
      </c>
      <c r="T335" t="str">
        <f>Block[[#This Row],[服装]]&amp;Block[[#This Row],[名前]]&amp;Block[[#This Row],[レアリティ]]</f>
        <v>ユニフォーム照島游児ICONIC</v>
      </c>
    </row>
    <row r="336" spans="1:20" x14ac:dyDescent="0.3">
      <c r="A336">
        <f>VLOOKUP(Block[[#This Row],[No用]],SetNo[[No.用]:[vlookup 用]],2,FALSE)</f>
        <v>85</v>
      </c>
      <c r="B336" t="s">
        <v>149</v>
      </c>
      <c r="C336" t="s">
        <v>89</v>
      </c>
      <c r="D336" t="s">
        <v>77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T336" t="str">
        <f>Block[[#This Row],[服装]]&amp;Block[[#This Row],[名前]]&amp;Block[[#This Row],[レアリティ]]</f>
        <v>制服照島游児ICONIC</v>
      </c>
    </row>
    <row r="337" spans="1:20" x14ac:dyDescent="0.3">
      <c r="A337">
        <f>VLOOKUP(Block[[#This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261</v>
      </c>
      <c r="T337" t="str">
        <f>Block[[#This Row],[服装]]&amp;Block[[#This Row],[名前]]&amp;Block[[#This Row],[レアリティ]]</f>
        <v>ユニフォーム母畑和馬ICONIC</v>
      </c>
    </row>
    <row r="338" spans="1:20" x14ac:dyDescent="0.3">
      <c r="A338">
        <f>VLOOKUP(Block[[#This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261</v>
      </c>
      <c r="T338" t="str">
        <f>Block[[#This Row],[服装]]&amp;Block[[#This Row],[名前]]&amp;Block[[#This Row],[レアリティ]]</f>
        <v>ユニフォーム二岐丈晴ICONIC</v>
      </c>
    </row>
    <row r="339" spans="1:20" x14ac:dyDescent="0.3">
      <c r="A339">
        <f>VLOOKUP(Block[[#This Row],[No用]],SetNo[[No.用]:[vlookup 用]],2,FALSE)</f>
        <v>88</v>
      </c>
      <c r="B339" t="s">
        <v>149</v>
      </c>
      <c r="C339" t="s">
        <v>93</v>
      </c>
      <c r="D339" t="s">
        <v>90</v>
      </c>
      <c r="E339" t="s">
        <v>74</v>
      </c>
      <c r="F339" t="s">
        <v>91</v>
      </c>
      <c r="G339" t="s">
        <v>71</v>
      </c>
      <c r="H339">
        <v>1</v>
      </c>
      <c r="I339" t="s">
        <v>261</v>
      </c>
      <c r="T339" t="str">
        <f>Block[[#This Row],[服装]]&amp;Block[[#This Row],[名前]]&amp;Block[[#This Row],[レアリティ]]</f>
        <v>制服二岐丈晴ICONIC</v>
      </c>
    </row>
    <row r="340" spans="1:20" x14ac:dyDescent="0.3">
      <c r="A340">
        <f>VLOOKUP(Block[[#This Row],[No用]],SetNo[[No.用]:[vlookup 用]],2,FALSE)</f>
        <v>89</v>
      </c>
      <c r="B340" t="s">
        <v>108</v>
      </c>
      <c r="C340" t="s">
        <v>99</v>
      </c>
      <c r="D340" t="s">
        <v>73</v>
      </c>
      <c r="E340" t="s">
        <v>78</v>
      </c>
      <c r="F340" t="s">
        <v>91</v>
      </c>
      <c r="G340" t="s">
        <v>71</v>
      </c>
      <c r="H340">
        <v>1</v>
      </c>
      <c r="I340" t="s">
        <v>261</v>
      </c>
      <c r="T340" t="str">
        <f>Block[[#This Row],[服装]]&amp;Block[[#This Row],[名前]]&amp;Block[[#This Row],[レアリティ]]</f>
        <v>ユニフォーム沼尻凛太郎ICONIC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91</v>
      </c>
      <c r="B342" t="s">
        <v>108</v>
      </c>
      <c r="C342" t="s">
        <v>95</v>
      </c>
      <c r="D342" t="s">
        <v>90</v>
      </c>
      <c r="E342" t="s">
        <v>78</v>
      </c>
      <c r="F342" t="s">
        <v>91</v>
      </c>
      <c r="G342" t="s">
        <v>71</v>
      </c>
      <c r="H342">
        <v>1</v>
      </c>
      <c r="I342" t="s">
        <v>261</v>
      </c>
      <c r="T342" t="str">
        <f>Block[[#This Row],[服装]]&amp;Block[[#This Row],[名前]]&amp;Block[[#This Row],[レアリティ]]</f>
        <v>ユニフォーム東山勝道ICONIC</v>
      </c>
    </row>
    <row r="343" spans="1:20" x14ac:dyDescent="0.3">
      <c r="A343">
        <f>VLOOKUP(Block[[#This Row],[No用]],SetNo[[No.用]:[vlookup 用]],2,FALSE)</f>
        <v>92</v>
      </c>
      <c r="B343" t="s">
        <v>108</v>
      </c>
      <c r="C343" t="s">
        <v>96</v>
      </c>
      <c r="D343" t="s">
        <v>90</v>
      </c>
      <c r="E343" t="s">
        <v>80</v>
      </c>
      <c r="F343" t="s">
        <v>91</v>
      </c>
      <c r="G343" t="s">
        <v>71</v>
      </c>
      <c r="H343">
        <v>1</v>
      </c>
      <c r="I343" t="s">
        <v>261</v>
      </c>
      <c r="T343" t="str">
        <f>Block[[#This Row],[服装]]&amp;Block[[#This Row],[名前]]&amp;Block[[#This Row],[レアリティ]]</f>
        <v>ユニフォーム土湯新ICONIC</v>
      </c>
    </row>
    <row r="344" spans="1:20" x14ac:dyDescent="0.3">
      <c r="A344" t="e">
        <f>VLOOKUP(Block[[#This Row],[No用]],SetNo[[No.用]:[vlookup 用]],2,FALSE)</f>
        <v>#N/A</v>
      </c>
      <c r="G344" t="s">
        <v>71</v>
      </c>
      <c r="H344">
        <v>1</v>
      </c>
      <c r="I344" t="s">
        <v>261</v>
      </c>
      <c r="T344" t="str">
        <f>Block[[#This Row],[服装]]&amp;Block[[#This Row],[名前]]&amp;Block[[#This Row],[レアリティ]]</f>
        <v>ICONIC</v>
      </c>
    </row>
    <row r="345" spans="1:20" x14ac:dyDescent="0.3">
      <c r="A345" t="e">
        <f>VLOOKUP(Block[[#This Row],[No用]],SetNo[[No.用]:[vlookup 用]],2,FALSE)</f>
        <v>#N/A</v>
      </c>
      <c r="G345" t="s">
        <v>71</v>
      </c>
      <c r="H345">
        <v>1</v>
      </c>
      <c r="I345" t="s">
        <v>261</v>
      </c>
      <c r="T345" t="str">
        <f>Block[[#This Row],[服装]]&amp;Block[[#This Row],[名前]]&amp;Block[[#This Row],[レアリティ]]</f>
        <v>ICONIC</v>
      </c>
    </row>
    <row r="346" spans="1:20" x14ac:dyDescent="0.3">
      <c r="A346" t="e">
        <f>VLOOKUP(Block[[#This Row],[No用]],SetNo[[No.用]:[vlookup 用]],2,FALSE)</f>
        <v>#N/A</v>
      </c>
      <c r="G346" t="s">
        <v>71</v>
      </c>
      <c r="H346">
        <v>1</v>
      </c>
      <c r="I346" t="s">
        <v>261</v>
      </c>
      <c r="T346" t="str">
        <f>Block[[#This Row],[服装]]&amp;Block[[#This Row],[名前]]&amp;Block[[#This Row],[レアリティ]]</f>
        <v>ICONIC</v>
      </c>
    </row>
    <row r="347" spans="1:20" x14ac:dyDescent="0.3">
      <c r="A347" t="e">
        <f>VLOOKUP(Block[[#This Row],[No用]],SetNo[[No.用]:[vlookup 用]],2,FALSE)</f>
        <v>#N/A</v>
      </c>
      <c r="G347" t="s">
        <v>71</v>
      </c>
      <c r="H347">
        <v>1</v>
      </c>
      <c r="I347" t="s">
        <v>261</v>
      </c>
      <c r="T347" t="str">
        <f>Block[[#This Row],[服装]]&amp;Block[[#This Row],[名前]]&amp;Block[[#This Row],[レアリティ]]</f>
        <v>ICONIC</v>
      </c>
    </row>
    <row r="348" spans="1:20" x14ac:dyDescent="0.3">
      <c r="A348">
        <v>106</v>
      </c>
      <c r="B348" t="s">
        <v>408</v>
      </c>
      <c r="C348" t="s">
        <v>409</v>
      </c>
      <c r="D348" t="s">
        <v>24</v>
      </c>
      <c r="E348" t="s">
        <v>31</v>
      </c>
      <c r="F348" t="s">
        <v>159</v>
      </c>
      <c r="G348" t="s">
        <v>71</v>
      </c>
      <c r="H348">
        <v>1</v>
      </c>
      <c r="I348" t="s">
        <v>15</v>
      </c>
      <c r="J348" t="s">
        <v>421</v>
      </c>
      <c r="K348" t="s">
        <v>277</v>
      </c>
      <c r="L348">
        <v>28</v>
      </c>
      <c r="T348" t="str">
        <f>Block[[#This Row],[服装]]&amp;Block[[#This Row],[名前]]&amp;Block[[#This Row],[レアリティ]]</f>
        <v>探偵白布賢二郎ICONIC</v>
      </c>
    </row>
    <row r="349" spans="1:20" x14ac:dyDescent="0.3">
      <c r="A349">
        <v>106</v>
      </c>
      <c r="B349" t="s">
        <v>408</v>
      </c>
      <c r="C349" t="s">
        <v>409</v>
      </c>
      <c r="D349" t="s">
        <v>24</v>
      </c>
      <c r="E349" t="s">
        <v>31</v>
      </c>
      <c r="F349" t="s">
        <v>159</v>
      </c>
      <c r="G349" t="s">
        <v>71</v>
      </c>
      <c r="H349">
        <v>1</v>
      </c>
      <c r="I349" t="s">
        <v>15</v>
      </c>
      <c r="J349" t="s">
        <v>422</v>
      </c>
      <c r="K349" t="s">
        <v>277</v>
      </c>
      <c r="L349">
        <v>28</v>
      </c>
      <c r="T349" t="str">
        <f>Block[[#This Row],[服装]]&amp;Block[[#This Row],[名前]]&amp;Block[[#This Row],[レアリティ]]</f>
        <v>探偵白布賢二郎ICONIC</v>
      </c>
    </row>
    <row r="350" spans="1:20" x14ac:dyDescent="0.3">
      <c r="A350">
        <v>106</v>
      </c>
      <c r="B350" t="s">
        <v>408</v>
      </c>
      <c r="C350" t="s">
        <v>409</v>
      </c>
      <c r="D350" t="s">
        <v>24</v>
      </c>
      <c r="E350" t="s">
        <v>31</v>
      </c>
      <c r="F350" t="s">
        <v>159</v>
      </c>
      <c r="G350" t="s">
        <v>71</v>
      </c>
      <c r="H350">
        <v>1</v>
      </c>
      <c r="I350" t="s">
        <v>15</v>
      </c>
      <c r="J350" s="3" t="s">
        <v>262</v>
      </c>
      <c r="K350" t="s">
        <v>415</v>
      </c>
      <c r="L350">
        <v>27</v>
      </c>
      <c r="T350" t="str">
        <f>Block[[#This Row],[服装]]&amp;Block[[#This Row],[名前]]&amp;Block[[#This Row],[レアリティ]]</f>
        <v>探偵白布賢二郎ICONIC</v>
      </c>
    </row>
    <row r="351" spans="1:20" x14ac:dyDescent="0.3">
      <c r="A351">
        <f>VLOOKUP(Block[[#This Row],[No用]],SetNo[[No.用]:[vlookup 用]],2,FALSE)</f>
        <v>118</v>
      </c>
      <c r="B351" s="3" t="s">
        <v>402</v>
      </c>
      <c r="C351" t="s">
        <v>123</v>
      </c>
      <c r="D351" s="3" t="s">
        <v>77</v>
      </c>
      <c r="E351" t="s">
        <v>78</v>
      </c>
      <c r="F351" t="s">
        <v>128</v>
      </c>
      <c r="G351" t="s">
        <v>71</v>
      </c>
      <c r="H351">
        <v>1</v>
      </c>
      <c r="I351" t="s">
        <v>15</v>
      </c>
      <c r="J351" s="3" t="s">
        <v>185</v>
      </c>
      <c r="K351" s="3" t="s">
        <v>173</v>
      </c>
      <c r="L351">
        <v>27</v>
      </c>
      <c r="T351" t="str">
        <f>Block[[#This Row],[服装]]&amp;Block[[#This Row],[名前]]&amp;Block[[#This Row],[レアリティ]]</f>
        <v>探偵木葉秋紀ICONIC</v>
      </c>
    </row>
    <row r="352" spans="1:20" x14ac:dyDescent="0.3">
      <c r="A352">
        <f>VLOOKUP(Block[[#This Row],[No用]],SetNo[[No.用]:[vlookup 用]],2,FALSE)</f>
        <v>118</v>
      </c>
      <c r="B352" s="3" t="s">
        <v>402</v>
      </c>
      <c r="C352" t="s">
        <v>123</v>
      </c>
      <c r="D352" s="3" t="s">
        <v>77</v>
      </c>
      <c r="E352" t="s">
        <v>78</v>
      </c>
      <c r="F352" t="s">
        <v>128</v>
      </c>
      <c r="G352" t="s">
        <v>71</v>
      </c>
      <c r="H352">
        <v>1</v>
      </c>
      <c r="I352" t="s">
        <v>15</v>
      </c>
      <c r="J352" s="3" t="s">
        <v>186</v>
      </c>
      <c r="K352" s="3" t="s">
        <v>173</v>
      </c>
      <c r="L352">
        <v>27</v>
      </c>
      <c r="T352" t="str">
        <f>Block[[#This Row],[服装]]&amp;Block[[#This Row],[名前]]&amp;Block[[#This Row],[レアリティ]]</f>
        <v>探偵木葉秋紀ICONIC</v>
      </c>
    </row>
    <row r="353" spans="1:20" x14ac:dyDescent="0.3">
      <c r="A353">
        <f>VLOOKUP(Block[[#This Row],[No用]],SetNo[[No.用]:[vlookup 用]],2,FALSE)</f>
        <v>118</v>
      </c>
      <c r="B353" s="3" t="s">
        <v>402</v>
      </c>
      <c r="C353" t="s">
        <v>123</v>
      </c>
      <c r="D353" s="3" t="s">
        <v>77</v>
      </c>
      <c r="E353" t="s">
        <v>78</v>
      </c>
      <c r="F353" t="s">
        <v>128</v>
      </c>
      <c r="G353" t="s">
        <v>71</v>
      </c>
      <c r="H353">
        <v>1</v>
      </c>
      <c r="I353" t="s">
        <v>15</v>
      </c>
      <c r="J353" s="3" t="s">
        <v>188</v>
      </c>
      <c r="K353" s="3" t="s">
        <v>173</v>
      </c>
      <c r="L353">
        <v>27</v>
      </c>
      <c r="T353" t="str">
        <f>Block[[#This Row],[服装]]&amp;Block[[#This Row],[名前]]&amp;Block[[#This Row],[レアリティ]]</f>
        <v>探偵木葉秋紀ICONIC</v>
      </c>
    </row>
    <row r="354" spans="1:20" x14ac:dyDescent="0.3">
      <c r="A354">
        <f>VLOOKUP(Block[[#This Row],[No用]],SetNo[[No.用]:[vlookup 用]],2,FALSE)</f>
        <v>118</v>
      </c>
      <c r="B354" s="3" t="s">
        <v>402</v>
      </c>
      <c r="C354" t="s">
        <v>123</v>
      </c>
      <c r="D354" s="3" t="s">
        <v>77</v>
      </c>
      <c r="E354" t="s">
        <v>78</v>
      </c>
      <c r="F354" t="s">
        <v>128</v>
      </c>
      <c r="G354" t="s">
        <v>71</v>
      </c>
      <c r="H354">
        <v>1</v>
      </c>
      <c r="I354" t="s">
        <v>15</v>
      </c>
      <c r="J354" s="3" t="s">
        <v>262</v>
      </c>
      <c r="K354" s="3" t="s">
        <v>173</v>
      </c>
      <c r="L354">
        <v>27</v>
      </c>
      <c r="T354" t="str">
        <f>Block[[#This Row],[服装]]&amp;Block[[#This Row],[名前]]&amp;Block[[#This Row],[レアリティ]]</f>
        <v>探偵木葉秋紀ICONIC</v>
      </c>
    </row>
    <row r="355" spans="1:20" x14ac:dyDescent="0.3">
      <c r="A355" t="str">
        <f>VLOOKUP(Block[[#This Row],[No用]],SetNo[[No.用]:[vlookup 用]],2,FALSE)</f>
        <v/>
      </c>
      <c r="H355">
        <v>1</v>
      </c>
      <c r="I355" t="s">
        <v>15</v>
      </c>
      <c r="T355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45"/>
  <sheetViews>
    <sheetView topLeftCell="A87" workbookViewId="0">
      <selection activeCell="O142" sqref="O14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85</v>
      </c>
      <c r="B132" t="s">
        <v>149</v>
      </c>
      <c r="C132" t="s">
        <v>89</v>
      </c>
      <c r="D132" t="s">
        <v>77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T132" t="str">
        <f>Special[[#This Row],[服装]]&amp;Special[[#This Row],[名前]]&amp;Special[[#This Row],[レアリティ]]</f>
        <v>制服照島游児ICONIC</v>
      </c>
    </row>
    <row r="133" spans="1:20" x14ac:dyDescent="0.3">
      <c r="A133">
        <f>VLOOKUP(Special[[#This Row],[No用]],SetNo[[No.用]:[vlookup 用]],2,FALSE)</f>
        <v>86</v>
      </c>
      <c r="B133" t="s">
        <v>108</v>
      </c>
      <c r="C133" t="s">
        <v>92</v>
      </c>
      <c r="D133" t="s">
        <v>90</v>
      </c>
      <c r="E133" t="s">
        <v>82</v>
      </c>
      <c r="F133" t="s">
        <v>91</v>
      </c>
      <c r="G133" t="s">
        <v>71</v>
      </c>
      <c r="H133">
        <v>1</v>
      </c>
      <c r="I133" t="s">
        <v>275</v>
      </c>
      <c r="T133" t="str">
        <f>Special[[#This Row],[服装]]&amp;Special[[#This Row],[名前]]&amp;Special[[#This Row],[レアリティ]]</f>
        <v>ユニフォーム母畑和馬ICONIC</v>
      </c>
    </row>
    <row r="134" spans="1:20" x14ac:dyDescent="0.3">
      <c r="A134">
        <f>VLOOKUP(Special[[#This Row],[No用]],SetNo[[No.用]:[vlookup 用]],2,FALSE)</f>
        <v>87</v>
      </c>
      <c r="B134" t="s">
        <v>108</v>
      </c>
      <c r="C134" t="s">
        <v>93</v>
      </c>
      <c r="D134" t="s">
        <v>73</v>
      </c>
      <c r="E134" t="s">
        <v>74</v>
      </c>
      <c r="F134" t="s">
        <v>91</v>
      </c>
      <c r="G134" t="s">
        <v>71</v>
      </c>
      <c r="H134">
        <v>1</v>
      </c>
      <c r="I134" t="s">
        <v>275</v>
      </c>
      <c r="T134" t="str">
        <f>Special[[#This Row],[服装]]&amp;Special[[#This Row],[名前]]&amp;Special[[#This Row],[レアリティ]]</f>
        <v>ユニフォーム二岐丈晴ICONIC</v>
      </c>
    </row>
    <row r="135" spans="1:20" x14ac:dyDescent="0.3">
      <c r="A135">
        <f>VLOOKUP(Special[[#This Row],[No用]],SetNo[[No.用]:[vlookup 用]],2,FALSE)</f>
        <v>88</v>
      </c>
      <c r="B135" t="s">
        <v>149</v>
      </c>
      <c r="C135" t="s">
        <v>93</v>
      </c>
      <c r="D135" t="s">
        <v>90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T135" t="str">
        <f>Special[[#This Row],[服装]]&amp;Special[[#This Row],[名前]]&amp;Special[[#This Row],[レアリティ]]</f>
        <v>制服二岐丈晴ICONIC</v>
      </c>
    </row>
    <row r="136" spans="1:20" x14ac:dyDescent="0.3">
      <c r="A136">
        <f>VLOOKUP(Special[[#This Row],[No用]],SetNo[[No.用]:[vlookup 用]],2,FALSE)</f>
        <v>89</v>
      </c>
      <c r="B136" t="s">
        <v>108</v>
      </c>
      <c r="C136" t="s">
        <v>99</v>
      </c>
      <c r="D136" t="s">
        <v>73</v>
      </c>
      <c r="E136" t="s">
        <v>78</v>
      </c>
      <c r="F136" t="s">
        <v>91</v>
      </c>
      <c r="G136" t="s">
        <v>71</v>
      </c>
      <c r="H136">
        <v>1</v>
      </c>
      <c r="I136" t="s">
        <v>275</v>
      </c>
      <c r="T136" t="str">
        <f>Special[[#This Row],[服装]]&amp;Special[[#This Row],[名前]]&amp;Special[[#This Row],[レアリティ]]</f>
        <v>ユニフォーム沼尻凛太郎ICONIC</v>
      </c>
    </row>
    <row r="137" spans="1:20" x14ac:dyDescent="0.3">
      <c r="A137">
        <f>VLOOKUP(Special[[#This Row],[No用]],SetNo[[No.用]:[vlookup 用]],2,FALSE)</f>
        <v>90</v>
      </c>
      <c r="B137" t="s">
        <v>108</v>
      </c>
      <c r="C137" t="s">
        <v>94</v>
      </c>
      <c r="D137" t="s">
        <v>90</v>
      </c>
      <c r="E137" t="s">
        <v>82</v>
      </c>
      <c r="F137" t="s">
        <v>91</v>
      </c>
      <c r="G137" t="s">
        <v>71</v>
      </c>
      <c r="H137">
        <v>1</v>
      </c>
      <c r="I137" t="s">
        <v>275</v>
      </c>
      <c r="T137" t="str">
        <f>Special[[#This Row],[服装]]&amp;Special[[#This Row],[名前]]&amp;Special[[#This Row],[レアリティ]]</f>
        <v>ユニフォーム飯坂信義ICONIC</v>
      </c>
    </row>
    <row r="138" spans="1:20" x14ac:dyDescent="0.3">
      <c r="A138">
        <f>VLOOKUP(Special[[#This Row],[No用]],SetNo[[No.用]:[vlookup 用]],2,FALSE)</f>
        <v>91</v>
      </c>
      <c r="B138" t="s">
        <v>108</v>
      </c>
      <c r="C138" t="s">
        <v>95</v>
      </c>
      <c r="D138" t="s">
        <v>90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T138" t="str">
        <f>Special[[#This Row],[服装]]&amp;Special[[#This Row],[名前]]&amp;Special[[#This Row],[レアリティ]]</f>
        <v>ユニフォーム東山勝道ICONIC</v>
      </c>
    </row>
    <row r="139" spans="1:20" x14ac:dyDescent="0.3">
      <c r="A139">
        <f>VLOOKUP(Special[[#This Row],[No用]],SetNo[[No.用]:[vlookup 用]],2,FALSE)</f>
        <v>92</v>
      </c>
      <c r="B139" t="s">
        <v>108</v>
      </c>
      <c r="C139" t="s">
        <v>96</v>
      </c>
      <c r="D139" t="s">
        <v>90</v>
      </c>
      <c r="E139" t="s">
        <v>80</v>
      </c>
      <c r="F139" t="s">
        <v>91</v>
      </c>
      <c r="G139" t="s">
        <v>71</v>
      </c>
      <c r="H139">
        <v>1</v>
      </c>
      <c r="I139" t="s">
        <v>275</v>
      </c>
      <c r="T139" t="str">
        <f>Special[[#This Row],[服装]]&amp;Special[[#This Row],[名前]]&amp;Special[[#This Row],[レアリティ]]</f>
        <v>ユニフォーム土湯新ICONIC</v>
      </c>
    </row>
    <row r="140" spans="1:20" x14ac:dyDescent="0.3">
      <c r="A140" t="e">
        <f>VLOOKUP(Special[[#This Row],[No用]],SetNo[[No.用]:[vlookup 用]],2,FALSE)</f>
        <v>#N/A</v>
      </c>
      <c r="G140" t="s">
        <v>71</v>
      </c>
      <c r="H140">
        <v>1</v>
      </c>
      <c r="I140" t="s">
        <v>275</v>
      </c>
      <c r="T140" t="str">
        <f>Special[[#This Row],[服装]]&amp;Special[[#This Row],[名前]]&amp;Special[[#This Row],[レアリティ]]</f>
        <v>ICONIC</v>
      </c>
    </row>
    <row r="141" spans="1:20" x14ac:dyDescent="0.3">
      <c r="A141" t="e">
        <f>VLOOKUP(Special[[#This Row],[No用]],SetNo[[No.用]:[vlookup 用]],2,FALSE)</f>
        <v>#N/A</v>
      </c>
      <c r="G141" t="s">
        <v>71</v>
      </c>
      <c r="H141">
        <v>1</v>
      </c>
      <c r="I141" t="s">
        <v>275</v>
      </c>
      <c r="T141" t="str">
        <f>Special[[#This Row],[服装]]&amp;Special[[#This Row],[名前]]&amp;Special[[#This Row],[レアリティ]]</f>
        <v>ICONIC</v>
      </c>
    </row>
    <row r="142" spans="1:20" x14ac:dyDescent="0.3">
      <c r="A142" t="e">
        <f>VLOOKUP(Special[[#This Row],[No用]],SetNo[[No.用]:[vlookup 用]],2,FALSE)</f>
        <v>#N/A</v>
      </c>
      <c r="G142" t="s">
        <v>71</v>
      </c>
      <c r="H142">
        <v>1</v>
      </c>
      <c r="I142" t="s">
        <v>275</v>
      </c>
      <c r="T142" t="str">
        <f>Special[[#This Row],[服装]]&amp;Special[[#This Row],[名前]]&amp;Special[[#This Row],[レアリティ]]</f>
        <v>ICONIC</v>
      </c>
    </row>
    <row r="143" spans="1:20" x14ac:dyDescent="0.3">
      <c r="A143">
        <v>106</v>
      </c>
      <c r="B143" t="s">
        <v>408</v>
      </c>
      <c r="C143" t="s">
        <v>409</v>
      </c>
      <c r="D143" t="s">
        <v>24</v>
      </c>
      <c r="E143" t="s">
        <v>31</v>
      </c>
      <c r="F143" t="s">
        <v>159</v>
      </c>
      <c r="G143" t="s">
        <v>71</v>
      </c>
      <c r="H143">
        <v>1</v>
      </c>
      <c r="I143" t="s">
        <v>423</v>
      </c>
      <c r="J143" t="s">
        <v>424</v>
      </c>
      <c r="K143" t="s">
        <v>290</v>
      </c>
      <c r="L143">
        <v>14</v>
      </c>
      <c r="T143" t="str">
        <f>Special[[#This Row],[服装]]&amp;Special[[#This Row],[名前]]&amp;Special[[#This Row],[レアリティ]]</f>
        <v>探偵白布賢二郎ICONIC</v>
      </c>
    </row>
    <row r="144" spans="1:20" x14ac:dyDescent="0.3">
      <c r="A144">
        <v>106</v>
      </c>
      <c r="B144" t="s">
        <v>408</v>
      </c>
      <c r="C144" t="s">
        <v>409</v>
      </c>
      <c r="D144" t="s">
        <v>24</v>
      </c>
      <c r="E144" t="s">
        <v>31</v>
      </c>
      <c r="F144" t="s">
        <v>159</v>
      </c>
      <c r="G144" t="s">
        <v>71</v>
      </c>
      <c r="H144">
        <v>1</v>
      </c>
      <c r="I144" t="s">
        <v>423</v>
      </c>
      <c r="J144" t="s">
        <v>425</v>
      </c>
      <c r="K144" t="s">
        <v>419</v>
      </c>
      <c r="L144">
        <v>49</v>
      </c>
      <c r="N144">
        <v>59</v>
      </c>
      <c r="T144" t="str">
        <f>Special[[#This Row],[服装]]&amp;Special[[#This Row],[名前]]&amp;Special[[#This Row],[レアリティ]]</f>
        <v>探偵白布賢二郎ICONIC</v>
      </c>
    </row>
    <row r="145" spans="1:20" x14ac:dyDescent="0.3">
      <c r="A145">
        <f>VLOOKUP(Special[[#This Row],[No用]],SetNo[[No.用]:[vlookup 用]],2,FALSE)</f>
        <v>118</v>
      </c>
      <c r="B145" s="3" t="s">
        <v>402</v>
      </c>
      <c r="C145" t="s">
        <v>123</v>
      </c>
      <c r="D145" s="3" t="s">
        <v>77</v>
      </c>
      <c r="E145" t="s">
        <v>78</v>
      </c>
      <c r="F145" t="s">
        <v>128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13</v>
      </c>
      <c r="T145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21" zoomScaleNormal="100" workbookViewId="0">
      <selection activeCell="AD122" sqref="AD122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U F A A B Q S w M E F A A C A A g A q Y l D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q Y l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Q 1 f 9 + M Q L z w I A A L U 0 A A A T A B w A R m 9 y b X V s Y X M v U 2 V j d G l v b j E u b S C i G A A o o B Q A A A A A A A A A A A A A A A A A A A A A A A A A A A D t 2 M 1 L G 0 E U A P B 7 I P / D s q c E Q q B Q e i m e p I d C 8 V C l P Y i H a L c o J r s l W a k l C N 0 Z v 6 J G b R q j Y t M Y T V C 0 1 o 9 Y N n 7 h / 9 L n r N n / o p P d J i C 7 0 r K X u b w c E n h v Z v b N 5 P 0 Y 2 I w y o o 9 p q t T v / j 5 5 H g 6 F Q 5 n R R F p 5 J 9 1 d r t n r d X Z 6 K v V I S U U P h y T + A X I D 9 B r I B Q + + m B x R k v H e i X R a U f W 3 W n p 8 W N P G I 9 H s Y F 8 i p f T I / X p C l 4 e m B n s 1 V e c D h m L u C q y W s 7 b O w V g D s g R G h X 1 f 5 E s N J I a T S n w g n V A z 7 7 V 0 q l d L T q T U g U 8 f l E y k + 8 R Y N i v 3 a X E 5 J r 1 U 9 W d P 4 + 3 0 V E z K y t a 3 f G t 3 h s d 1 H p F 0 Z V J 3 w m w 1 z 3 J 5 T x i M D S A U y F c w v v B v b 5 6 W g T S B m E D 3 g D Y 8 e f t w w 9 q u + k z 7 A W Q H 6 A H Q W S C 7 n v y r N 9 7 C e d W M b H q G / t 6 Y 9 Y 6 9 N 1 f Y 6 j z 7 X P O m + N k A 5 X u p A T n 2 y / 5 q n x 8 t + a W u g F K 3 Y L 5 V I C f e M f b 2 U W u 6 4 Y 2 z i 6 Z t L P q s S U t A j 9 r L + h b T P i X z 0 X r o K t D 8 I x s s O r N y f r O q T v G 3 Q A 9 9 m q N 4 Z R U o W 9 j y 2 c L P e X 7 8 v q k + 7 b 6 4 7 / 2 P y T w Y t 2 D w v j 1 4 k J y K / m 1 u o G v O W R 4 6 5 V x 3 u 7 x V X e p 2 e b + S 5 N p e a x 8 z E a + F m K Q k R k a l y K D b Z k N 8 l t y F K E e j 4 d C Y + s 9 H P V B 8 v W A b R W b W U T E q R s U C F X c g B l H M C k t 3 F z M s v 4 6 K U T E q F q e 4 C z G Q 4 m b T a u w g Y S S M h A U S d h Q G 8 W v l 5 v A K R r / o V 6 h f V 2 E g v + U q K 0 2 z 4 0 s k j I S R s E D C H Y i B F O 9 U W i c m E k b C S F g g Y U d h E L / 3 d M W e W 0 a / 6 B f 9 i v P r K g z k d / P G b t S t M 3 y R h Y S R s E j C H Y i B F O + f t f I m O 8 e L G B W j Y p G K O x C D K G 7 t F Z h Z R s J I G A m L I + w q D O L X L h d Y B a 9 g 9 I t + B f p 1 F Q b y W 2 n Y e w X 0 i 3 7 R r 0 C / j s J A f s + X 2 c o J + k W / 6 F e g X 0 f h f / v 9 A 1 B L A Q I t A B Q A A g A I A K m J Q 1 e p P F u A p A A A A P Y A A A A S A A A A A A A A A A A A A A A A A A A A A A B D b 2 5 m a W c v U G F j a 2 F n Z S 5 4 b W x Q S w E C L Q A U A A I A C A C p i U N X D 8 r p q 6 Q A A A D p A A A A E w A A A A A A A A A A A A A A A A D w A A A A W 0 N v b n R l b n R f V H l w Z X N d L n h t b F B L A Q I t A B Q A A g A I A K m J Q 1 f 9 + M Q L z w I A A L U 0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9 A Q A A A A A A o T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5 L j I z M T g x M D N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O G E 0 M z A y M i 0 5 O T A 5 L T R j Z D M t Y m M w M S 0 y N W R m Z D V l Y j E y Y j g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5 L j I x N j g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D Y 1 O D d m N m I t N D Q 5 O C 0 0 M G F k L T g x O T I t O W I 3 M m F m O W Q x M m I y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j g z O T Y 3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T g 4 Z m Y 0 Z j g t M 2 I x Z C 0 0 O T F k L W I 1 M T U t N W Y y M D g y N 2 Z k O G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N T Y z N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J k Z j g 5 N j g t N T Z m M C 0 0 M G M 5 L T g 0 Z j c t N W Q y N 2 Z j Y z k z N G Q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D Q z N T I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j M y N 2 I 4 Y T g t M z d m N y 0 0 N 2 Z l L T h m N D k t Z m I 0 O D E w M m U 4 M D F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M T Y z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W Y 5 Z D A y N 2 I t Y m U w M S 0 0 N j A 0 L T h m O D E t Z T Q 3 M 2 Y 4 Z G I 0 Y m U 0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D g 6 M T M 6 M T g u M D g y M z Q 5 O V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M y O W V j Z G I y L T k w Y z Y t N G I 0 M y 0 5 N z d j L T g 0 Y z A 5 Y 2 R i O D Y z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T A t M D N U M D g 6 M T M 6 M T g u M D Y 0 M z Y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M z Q 0 M G Q 5 M y 0 y Z T E 2 L T R k M G I t O D c 5 M i 1 m N z Q 0 M m Y x N G U 3 N j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N D k z N T Y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O D g 5 Y W U 4 O D M t Y j J j M y 0 0 N T R k L W I 0 Y j M t N j g x M G U 4 O T E w N j k z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z c z N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G M 2 M G M z N j M t N 2 N k Z i 0 0 O D J j L T k w N D I t Y 2 Z m M 2 Q 3 Z j F l Z W F i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M j Y z N T U 5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G Q 5 Z j Y 0 Y 2 Y t Y T U 4 Z C 0 0 N m V m L W I z Y T A t M D Y 2 Z G U z M z F i M m F k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T A z N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R k M z d h N m Q 5 L T J m M m U t N G R h M y 1 h O W M 1 L T c 1 Z D k 5 Y z R k M T Z j Z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2 L j g 4 M T A x N z B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O D Q 2 O D Z i Z i 0 5 N T I 0 L T Q 3 O G U t Y W Q z Y i 1 k N z U y Y 2 Y w Z m E x N z c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2 L j g 0 M D A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1 M z c 3 Z j N k O C 1 k Z G U 2 L T Q w M z k t O D I 2 Y S 0 2 Y W J k M z I w O T k w O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B N 1 M R v B l D q S f L l q j D i r W X p C F Z 1 w z u 9 w o V 9 e E 1 I z l x X r A A A A A A 6 A A A A A A g A A I A A A A G D E T T 8 N h T S Q e s R L C h z b s I y H A b B W P o y U 3 C l 4 0 c H q O D v 4 U A A A A P P 4 U P 4 T 3 5 q R X x w C Z u 1 a g 7 5 3 N Z A 8 F e K W Y r 9 r c c z l j 9 n M l w x H E k 1 5 k 7 q U W x h g w n A 8 q v C J K E + M g J J y L 0 e + k D m a W Q + t B e w Z b P O 0 S 6 U h F P T d 7 H G 0 Q A A A A D U v f b p t W n v C u l T e O O e X L x + p + c Y l e p 9 3 9 a w D P F a Y e k x e T A i 4 c V f U o e C N k / W x i q l i p w B U y d V a D D L Q P y D B Z X 6 l I n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2023-09-05T13:27:38Z</dcterms:created>
  <dcterms:modified xsi:type="dcterms:W3CDTF">2023-10-04T09:05:57Z</dcterms:modified>
</cp:coreProperties>
</file>