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42838230-2716-4CBB-BC33-771CA101209C}" xr6:coauthVersionLast="47" xr6:coauthVersionMax="47" xr10:uidLastSave="{00000000-0000-0000-0000-000000000000}"/>
  <bookViews>
    <workbookView xWindow="7400" yWindow="1703" windowWidth="36464" windowHeight="23729" tabRatio="809" activeTab="2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18" l="1"/>
  <c r="A74" i="18" s="1"/>
  <c r="T75" i="18"/>
  <c r="A75" i="18" s="1"/>
  <c r="T76" i="18"/>
  <c r="A76" i="18" s="1"/>
  <c r="T77" i="18"/>
  <c r="A77" i="18" s="1"/>
  <c r="T189" i="16"/>
  <c r="A189" i="16" s="1"/>
  <c r="T190" i="16"/>
  <c r="A190" i="16" s="1"/>
  <c r="T191" i="16"/>
  <c r="A191" i="16" s="1"/>
  <c r="T192" i="16"/>
  <c r="A192" i="16" s="1"/>
  <c r="T193" i="16"/>
  <c r="A193" i="16" s="1"/>
  <c r="T194" i="16"/>
  <c r="A194" i="16" s="1"/>
  <c r="T195" i="16"/>
  <c r="A195" i="16" s="1"/>
  <c r="T196" i="16"/>
  <c r="A196" i="16" s="1"/>
  <c r="T197" i="16"/>
  <c r="A197" i="16" s="1"/>
  <c r="T198" i="16"/>
  <c r="A198" i="16" s="1"/>
  <c r="T199" i="16"/>
  <c r="A199" i="16" s="1"/>
  <c r="T200" i="16"/>
  <c r="A200" i="16" s="1"/>
  <c r="T201" i="16"/>
  <c r="A201" i="16" s="1"/>
  <c r="T202" i="16"/>
  <c r="A202" i="16" s="1"/>
  <c r="T159" i="17"/>
  <c r="A159" i="17" s="1"/>
  <c r="T160" i="17"/>
  <c r="A160" i="17" s="1"/>
  <c r="T161" i="17"/>
  <c r="A161" i="17" s="1"/>
  <c r="T162" i="17"/>
  <c r="A162" i="17" s="1"/>
  <c r="T163" i="17"/>
  <c r="A163" i="17" s="1"/>
  <c r="T164" i="17"/>
  <c r="A164" i="17" s="1"/>
  <c r="T165" i="17"/>
  <c r="A165" i="17" s="1"/>
  <c r="T166" i="17"/>
  <c r="A166" i="17" s="1"/>
  <c r="T167" i="17"/>
  <c r="A167" i="17" s="1"/>
  <c r="T168" i="17"/>
  <c r="A168" i="17" s="1"/>
  <c r="T120" i="15"/>
  <c r="A120" i="15" s="1"/>
  <c r="T121" i="15"/>
  <c r="A121" i="15" s="1"/>
  <c r="T122" i="15"/>
  <c r="A122" i="15" s="1"/>
  <c r="T123" i="15"/>
  <c r="A123" i="15" s="1"/>
  <c r="T124" i="15"/>
  <c r="A124" i="15" s="1"/>
  <c r="T125" i="15"/>
  <c r="A125" i="15" s="1"/>
  <c r="T126" i="15"/>
  <c r="A126" i="15" s="1"/>
  <c r="T127" i="15"/>
  <c r="A127" i="15" s="1"/>
  <c r="T128" i="15"/>
  <c r="A128" i="15" s="1"/>
  <c r="T129" i="15"/>
  <c r="A129" i="15" s="1"/>
  <c r="T250" i="14"/>
  <c r="A250" i="14" s="1"/>
  <c r="T251" i="14"/>
  <c r="A251" i="14" s="1"/>
  <c r="T252" i="14"/>
  <c r="A252" i="14" s="1"/>
  <c r="T253" i="14"/>
  <c r="A253" i="14" s="1"/>
  <c r="T254" i="14"/>
  <c r="A254" i="14" s="1"/>
  <c r="T255" i="14"/>
  <c r="A255" i="14" s="1"/>
  <c r="T256" i="14"/>
  <c r="A256" i="14" s="1"/>
  <c r="T257" i="14"/>
  <c r="A257" i="14" s="1"/>
  <c r="T258" i="14"/>
  <c r="A258" i="14" s="1"/>
  <c r="T259" i="14"/>
  <c r="A259" i="14" s="1"/>
  <c r="T260" i="14"/>
  <c r="A260" i="14" s="1"/>
  <c r="T261" i="14"/>
  <c r="A261" i="14" s="1"/>
  <c r="T262" i="14"/>
  <c r="A262" i="14" s="1"/>
  <c r="T263" i="14"/>
  <c r="A263" i="14" s="1"/>
  <c r="T264" i="14"/>
  <c r="A264" i="14" s="1"/>
  <c r="T174" i="16"/>
  <c r="A174" i="16" s="1"/>
  <c r="T175" i="16"/>
  <c r="A175" i="16" s="1"/>
  <c r="T176" i="16"/>
  <c r="A176" i="16" s="1"/>
  <c r="T177" i="16"/>
  <c r="A177" i="16" s="1"/>
  <c r="T178" i="16"/>
  <c r="A178" i="16" s="1"/>
  <c r="T179" i="16"/>
  <c r="A179" i="16" s="1"/>
  <c r="T180" i="16"/>
  <c r="A180" i="16" s="1"/>
  <c r="T181" i="16"/>
  <c r="A181" i="16" s="1"/>
  <c r="T182" i="16"/>
  <c r="A182" i="16" s="1"/>
  <c r="T183" i="16"/>
  <c r="A183" i="16" s="1"/>
  <c r="T184" i="16"/>
  <c r="A184" i="16" s="1"/>
  <c r="T185" i="16"/>
  <c r="A185" i="16" s="1"/>
  <c r="T278" i="14"/>
  <c r="A278" i="14" s="1"/>
  <c r="T279" i="14"/>
  <c r="A279" i="14" s="1"/>
  <c r="T280" i="14"/>
  <c r="A280" i="14" s="1"/>
  <c r="T281" i="14"/>
  <c r="A281" i="14" s="1"/>
  <c r="T282" i="14"/>
  <c r="A282" i="14" s="1"/>
  <c r="T283" i="14"/>
  <c r="A283" i="14" s="1"/>
  <c r="T284" i="14"/>
  <c r="A284" i="14" s="1"/>
  <c r="T285" i="14"/>
  <c r="A285" i="14" s="1"/>
  <c r="T286" i="14"/>
  <c r="A286" i="14" s="1"/>
  <c r="T287" i="14"/>
  <c r="A287" i="14" s="1"/>
  <c r="T288" i="14"/>
  <c r="A288" i="14" s="1"/>
  <c r="T289" i="14"/>
  <c r="A289" i="14" s="1"/>
  <c r="T290" i="14"/>
  <c r="A290" i="14" s="1"/>
  <c r="T291" i="14"/>
  <c r="A291" i="14" s="1"/>
  <c r="T141" i="17"/>
  <c r="A141" i="17" s="1"/>
  <c r="T142" i="17"/>
  <c r="A142" i="17" s="1"/>
  <c r="T143" i="17"/>
  <c r="A143" i="17" s="1"/>
  <c r="T144" i="17"/>
  <c r="A144" i="17" s="1"/>
  <c r="T145" i="17"/>
  <c r="A145" i="17" s="1"/>
  <c r="T146" i="17"/>
  <c r="A146" i="17" s="1"/>
  <c r="T147" i="17"/>
  <c r="A147" i="17" s="1"/>
  <c r="T148" i="17"/>
  <c r="A148" i="17" s="1"/>
  <c r="T149" i="17"/>
  <c r="A149" i="17" s="1"/>
  <c r="T150" i="17"/>
  <c r="A150" i="17" s="1"/>
  <c r="T151" i="17"/>
  <c r="A151" i="17" s="1"/>
  <c r="T152" i="17"/>
  <c r="A152" i="17" s="1"/>
  <c r="T175" i="17"/>
  <c r="A175" i="17" s="1"/>
  <c r="T176" i="17"/>
  <c r="A176" i="17" s="1"/>
  <c r="T177" i="17"/>
  <c r="A177" i="17" s="1"/>
  <c r="T178" i="17"/>
  <c r="A178" i="17" s="1"/>
  <c r="T179" i="17"/>
  <c r="A179" i="17" s="1"/>
  <c r="T180" i="17"/>
  <c r="A180" i="17" s="1"/>
  <c r="T181" i="17"/>
  <c r="A181" i="17" s="1"/>
  <c r="T182" i="17"/>
  <c r="A182" i="17" s="1"/>
  <c r="T183" i="17"/>
  <c r="A183" i="17" s="1"/>
  <c r="T184" i="17"/>
  <c r="A184" i="17" s="1"/>
  <c r="T185" i="17"/>
  <c r="A185" i="17" s="1"/>
  <c r="T186" i="17"/>
  <c r="A186" i="17" s="1"/>
  <c r="T187" i="17"/>
  <c r="A187" i="17" s="1"/>
  <c r="T142" i="15"/>
  <c r="A142" i="15" s="1"/>
  <c r="T143" i="15"/>
  <c r="A143" i="15" s="1"/>
  <c r="T144" i="15"/>
  <c r="A144" i="15" s="1"/>
  <c r="T145" i="15"/>
  <c r="A145" i="15" s="1"/>
  <c r="T146" i="15"/>
  <c r="A146" i="15" s="1"/>
  <c r="T147" i="15"/>
  <c r="A147" i="15" s="1"/>
  <c r="T148" i="15"/>
  <c r="A148" i="15" s="1"/>
  <c r="T149" i="15"/>
  <c r="A149" i="15" s="1"/>
  <c r="T73" i="11"/>
  <c r="A73" i="11" s="1"/>
  <c r="T46" i="11"/>
  <c r="A46" i="11" s="1"/>
  <c r="T47" i="11"/>
  <c r="A47" i="11" s="1"/>
  <c r="T48" i="11"/>
  <c r="A48" i="11" s="1"/>
  <c r="T49" i="11"/>
  <c r="A49" i="11" s="1"/>
  <c r="T50" i="11"/>
  <c r="A50" i="11" s="1"/>
  <c r="T51" i="11"/>
  <c r="A51" i="11" s="1"/>
  <c r="T52" i="11"/>
  <c r="A52" i="11" s="1"/>
  <c r="T53" i="11"/>
  <c r="A53" i="11" s="1"/>
  <c r="T54" i="11"/>
  <c r="A54" i="11" s="1"/>
  <c r="T55" i="11"/>
  <c r="A55" i="11" s="1"/>
  <c r="T56" i="11"/>
  <c r="A56" i="11" s="1"/>
  <c r="T57" i="11"/>
  <c r="A57" i="11" s="1"/>
  <c r="T58" i="11"/>
  <c r="A58" i="11" s="1"/>
  <c r="T59" i="11"/>
  <c r="A59" i="11" s="1"/>
  <c r="T60" i="11"/>
  <c r="A60" i="11" s="1"/>
  <c r="T227" i="14"/>
  <c r="A227" i="14" s="1"/>
  <c r="T228" i="14"/>
  <c r="A228" i="14" s="1"/>
  <c r="T229" i="14"/>
  <c r="A229" i="14" s="1"/>
  <c r="T230" i="14"/>
  <c r="A230" i="14" s="1"/>
  <c r="T231" i="14"/>
  <c r="A231" i="14" s="1"/>
  <c r="T232" i="14"/>
  <c r="A232" i="14" s="1"/>
  <c r="T233" i="14"/>
  <c r="A233" i="14" s="1"/>
  <c r="T234" i="14"/>
  <c r="A234" i="14" s="1"/>
  <c r="T235" i="14"/>
  <c r="A235" i="14" s="1"/>
  <c r="T236" i="14"/>
  <c r="A236" i="14" s="1"/>
  <c r="T237" i="14"/>
  <c r="A237" i="14" s="1"/>
  <c r="T238" i="14"/>
  <c r="A238" i="14" s="1"/>
  <c r="T239" i="14"/>
  <c r="A239" i="14" s="1"/>
  <c r="T240" i="14"/>
  <c r="A240" i="14" s="1"/>
  <c r="T241" i="14"/>
  <c r="A241" i="14" s="1"/>
  <c r="T242" i="14"/>
  <c r="A242" i="14" s="1"/>
  <c r="T243" i="14"/>
  <c r="A243" i="14" s="1"/>
  <c r="T244" i="14"/>
  <c r="A244" i="14" s="1"/>
  <c r="T245" i="14"/>
  <c r="A245" i="14" s="1"/>
  <c r="T246" i="14"/>
  <c r="A246" i="14" s="1"/>
  <c r="T247" i="14"/>
  <c r="A247" i="14" s="1"/>
  <c r="T248" i="14"/>
  <c r="A248" i="14" s="1"/>
  <c r="T249" i="14"/>
  <c r="A249" i="14" s="1"/>
  <c r="T265" i="14"/>
  <c r="A265" i="14" s="1"/>
  <c r="T266" i="14"/>
  <c r="A266" i="14" s="1"/>
  <c r="T267" i="14"/>
  <c r="A267" i="14" s="1"/>
  <c r="T268" i="14"/>
  <c r="A268" i="14" s="1"/>
  <c r="A131" i="15"/>
  <c r="T114" i="15"/>
  <c r="A114" i="15" s="1"/>
  <c r="T115" i="15"/>
  <c r="A115" i="15" s="1"/>
  <c r="T116" i="15"/>
  <c r="A116" i="15" s="1"/>
  <c r="T117" i="15"/>
  <c r="A117" i="15" s="1"/>
  <c r="T118" i="15"/>
  <c r="A118" i="15" s="1"/>
  <c r="T119" i="15"/>
  <c r="A119" i="15" s="1"/>
  <c r="T130" i="15"/>
  <c r="A130" i="15" s="1"/>
  <c r="T131" i="15"/>
  <c r="T161" i="16"/>
  <c r="A161" i="16" s="1"/>
  <c r="T162" i="16"/>
  <c r="A162" i="16" s="1"/>
  <c r="T163" i="16"/>
  <c r="A163" i="16" s="1"/>
  <c r="T164" i="16"/>
  <c r="A164" i="16" s="1"/>
  <c r="T165" i="16"/>
  <c r="A165" i="16" s="1"/>
  <c r="T166" i="16"/>
  <c r="A166" i="16" s="1"/>
  <c r="T167" i="16"/>
  <c r="A167" i="16" s="1"/>
  <c r="T168" i="16"/>
  <c r="A168" i="16" s="1"/>
  <c r="T169" i="16"/>
  <c r="A169" i="16" s="1"/>
  <c r="T170" i="16"/>
  <c r="A170" i="16" s="1"/>
  <c r="T171" i="16"/>
  <c r="A171" i="16" s="1"/>
  <c r="T172" i="16"/>
  <c r="A172" i="16" s="1"/>
  <c r="T173" i="16"/>
  <c r="A173" i="16" s="1"/>
  <c r="T186" i="16"/>
  <c r="A186" i="16" s="1"/>
  <c r="T187" i="16"/>
  <c r="A187" i="16" s="1"/>
  <c r="T188" i="16"/>
  <c r="A188" i="16" s="1"/>
  <c r="T203" i="16"/>
  <c r="A203" i="16" s="1"/>
  <c r="T204" i="16"/>
  <c r="A204" i="16" s="1"/>
  <c r="T205" i="16"/>
  <c r="A205" i="16" s="1"/>
  <c r="T206" i="16"/>
  <c r="A206" i="16" s="1"/>
  <c r="T207" i="16"/>
  <c r="A207" i="16" s="1"/>
  <c r="T208" i="16"/>
  <c r="A208" i="16" s="1"/>
  <c r="T209" i="16"/>
  <c r="A209" i="16" s="1"/>
  <c r="T210" i="16"/>
  <c r="A210" i="16" s="1"/>
  <c r="T211" i="16"/>
  <c r="A211" i="16" s="1"/>
  <c r="T212" i="16"/>
  <c r="A212" i="16" s="1"/>
  <c r="T213" i="16"/>
  <c r="A213" i="16" s="1"/>
  <c r="T214" i="16"/>
  <c r="A214" i="16" s="1"/>
  <c r="T215" i="16"/>
  <c r="A215" i="16" s="1"/>
  <c r="T216" i="16"/>
  <c r="A216" i="16" s="1"/>
  <c r="T64" i="18"/>
  <c r="A64" i="18" s="1"/>
  <c r="T65" i="18"/>
  <c r="A65" i="18" s="1"/>
  <c r="T66" i="18"/>
  <c r="A66" i="18" s="1"/>
  <c r="T67" i="18"/>
  <c r="A67" i="18" s="1"/>
  <c r="T68" i="18"/>
  <c r="A68" i="18" s="1"/>
  <c r="T69" i="18"/>
  <c r="A69" i="18" s="1"/>
  <c r="T70" i="18"/>
  <c r="A70" i="18" s="1"/>
  <c r="T71" i="18"/>
  <c r="A71" i="18" s="1"/>
  <c r="T72" i="18"/>
  <c r="A72" i="18" s="1"/>
  <c r="T73" i="18"/>
  <c r="A73" i="18" s="1"/>
  <c r="T78" i="18"/>
  <c r="A78" i="18" s="1"/>
  <c r="T79" i="18"/>
  <c r="A79" i="18" s="1"/>
  <c r="T80" i="18"/>
  <c r="A80" i="18" s="1"/>
  <c r="T81" i="18"/>
  <c r="A81" i="18" s="1"/>
  <c r="T82" i="18"/>
  <c r="A82" i="18" s="1"/>
  <c r="T83" i="18"/>
  <c r="A83" i="18" s="1"/>
  <c r="T84" i="18"/>
  <c r="A84" i="18" s="1"/>
  <c r="T85" i="18"/>
  <c r="A85" i="18" s="1"/>
  <c r="T86" i="18"/>
  <c r="A86" i="18" s="1"/>
  <c r="T87" i="18"/>
  <c r="A87" i="18" s="1"/>
  <c r="T88" i="18"/>
  <c r="A88" i="18" s="1"/>
  <c r="T89" i="18"/>
  <c r="A89" i="18" s="1"/>
  <c r="T90" i="18"/>
  <c r="A90" i="18" s="1"/>
  <c r="T91" i="18"/>
  <c r="A91" i="18" s="1"/>
  <c r="T110" i="15"/>
  <c r="A110" i="15" s="1"/>
  <c r="T111" i="15"/>
  <c r="A111" i="15" s="1"/>
  <c r="T112" i="15"/>
  <c r="A112" i="15" s="1"/>
  <c r="T113" i="15"/>
  <c r="A113" i="15" s="1"/>
  <c r="T132" i="15"/>
  <c r="A132" i="15" s="1"/>
  <c r="T133" i="15"/>
  <c r="A133" i="15" s="1"/>
  <c r="T134" i="15"/>
  <c r="A134" i="15" s="1"/>
  <c r="T136" i="17"/>
  <c r="A136" i="17" s="1"/>
  <c r="T137" i="17"/>
  <c r="A137" i="17" s="1"/>
  <c r="T138" i="17"/>
  <c r="A138" i="17" s="1"/>
  <c r="T139" i="17"/>
  <c r="A139" i="17" s="1"/>
  <c r="T140" i="17"/>
  <c r="A140" i="17" s="1"/>
  <c r="T153" i="17"/>
  <c r="A153" i="17" s="1"/>
  <c r="T154" i="17"/>
  <c r="A154" i="17" s="1"/>
  <c r="T155" i="17"/>
  <c r="A155" i="17" s="1"/>
  <c r="T156" i="17"/>
  <c r="A156" i="17" s="1"/>
  <c r="T157" i="17"/>
  <c r="A157" i="17" s="1"/>
  <c r="T158" i="17"/>
  <c r="A158" i="17" s="1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46" i="18"/>
  <c r="T47" i="18"/>
  <c r="T48" i="18"/>
  <c r="T49" i="18"/>
  <c r="T50" i="18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86" i="17"/>
  <c r="T87" i="17"/>
  <c r="T88" i="17"/>
  <c r="T89" i="17"/>
  <c r="T90" i="17"/>
  <c r="T91" i="17"/>
  <c r="T92" i="17"/>
  <c r="T93" i="17"/>
  <c r="T94" i="17"/>
  <c r="T95" i="17"/>
  <c r="T127" i="17"/>
  <c r="T128" i="17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45" i="11"/>
  <c r="T61" i="11"/>
  <c r="T62" i="11"/>
  <c r="T63" i="11"/>
  <c r="T64" i="11"/>
  <c r="T65" i="11"/>
  <c r="T66" i="11"/>
  <c r="T67" i="11"/>
  <c r="T68" i="11"/>
  <c r="T69" i="11"/>
  <c r="T70" i="11"/>
  <c r="T71" i="11"/>
  <c r="T131" i="17"/>
  <c r="T132" i="17"/>
  <c r="T133" i="17"/>
  <c r="T134" i="17"/>
  <c r="T135" i="17"/>
  <c r="T169" i="17"/>
  <c r="T170" i="17"/>
  <c r="T171" i="17"/>
  <c r="T172" i="17"/>
  <c r="T173" i="17"/>
  <c r="T174" i="17"/>
  <c r="T158" i="16"/>
  <c r="T159" i="16"/>
  <c r="T160" i="16"/>
  <c r="T217" i="16"/>
  <c r="T218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72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92" i="18"/>
  <c r="T93" i="18"/>
  <c r="T94" i="18"/>
  <c r="T9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53" i="16"/>
  <c r="T154" i="16"/>
  <c r="T155" i="16"/>
  <c r="T156" i="16"/>
  <c r="T157" i="16"/>
  <c r="T2" i="15"/>
  <c r="T108" i="15"/>
  <c r="T109" i="15"/>
  <c r="T135" i="15"/>
  <c r="T136" i="15"/>
  <c r="T137" i="15"/>
  <c r="T138" i="15"/>
  <c r="T139" i="15"/>
  <c r="T140" i="15"/>
  <c r="T141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A224" i="14" s="1"/>
  <c r="T225" i="14"/>
  <c r="A225" i="14" s="1"/>
  <c r="T226" i="14"/>
  <c r="A226" i="14" s="1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69" i="14"/>
  <c r="A269" i="14" s="1"/>
  <c r="T270" i="14"/>
  <c r="A270" i="14" s="1"/>
  <c r="T271" i="14"/>
  <c r="A271" i="14" s="1"/>
  <c r="T272" i="14"/>
  <c r="A272" i="14" s="1"/>
  <c r="T273" i="14"/>
  <c r="A273" i="14" s="1"/>
  <c r="T274" i="14"/>
  <c r="A274" i="14" s="1"/>
  <c r="T275" i="14"/>
  <c r="A275" i="14" s="1"/>
  <c r="T276" i="14"/>
  <c r="A276" i="14" s="1"/>
  <c r="T277" i="14"/>
  <c r="A277" i="14" s="1"/>
  <c r="T292" i="14"/>
  <c r="A292" i="14" s="1"/>
  <c r="T293" i="14"/>
  <c r="A293" i="14" s="1"/>
  <c r="T294" i="14"/>
  <c r="A294" i="14" s="1"/>
  <c r="T295" i="14"/>
  <c r="A295" i="14" s="1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4" i="2"/>
  <c r="X25" i="2"/>
  <c r="B25" i="19" s="1"/>
  <c r="X26" i="2"/>
  <c r="X27" i="2"/>
  <c r="X28" i="2"/>
  <c r="X29" i="2"/>
  <c r="X30" i="2"/>
  <c r="X31" i="2"/>
  <c r="X32" i="2"/>
  <c r="X33" i="2"/>
  <c r="B33" i="19" s="1"/>
  <c r="X34" i="2"/>
  <c r="X35" i="2"/>
  <c r="X36" i="2"/>
  <c r="X37" i="2"/>
  <c r="X38" i="2"/>
  <c r="B38" i="19" s="1"/>
  <c r="X39" i="2"/>
  <c r="B39" i="19" s="1"/>
  <c r="X40" i="2"/>
  <c r="X41" i="2"/>
  <c r="X42" i="2"/>
  <c r="X43" i="2"/>
  <c r="X44" i="2"/>
  <c r="X45" i="2"/>
  <c r="X46" i="2"/>
  <c r="X47" i="2"/>
  <c r="X48" i="2"/>
  <c r="X49" i="2"/>
  <c r="X50" i="2"/>
  <c r="B50" i="19" s="1"/>
  <c r="X51" i="2"/>
  <c r="X52" i="2"/>
  <c r="X53" i="2"/>
  <c r="B53" i="19" s="1"/>
  <c r="X54" i="2"/>
  <c r="X55" i="2"/>
  <c r="X56" i="2"/>
  <c r="X57" i="2"/>
  <c r="X58" i="2"/>
  <c r="X59" i="2"/>
  <c r="X60" i="2"/>
  <c r="B60" i="19" s="1"/>
  <c r="X61" i="2"/>
  <c r="B61" i="19" s="1"/>
  <c r="X62" i="2"/>
  <c r="X63" i="2"/>
  <c r="X64" i="2"/>
  <c r="B64" i="19" s="1"/>
  <c r="X65" i="2"/>
  <c r="B65" i="19" s="1"/>
  <c r="X66" i="2"/>
  <c r="B66" i="19" s="1"/>
  <c r="X67" i="2"/>
  <c r="X68" i="2"/>
  <c r="X69" i="2"/>
  <c r="X70" i="2"/>
  <c r="B70" i="19" s="1"/>
  <c r="X71" i="2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X79" i="2"/>
  <c r="X80" i="2"/>
  <c r="X81" i="2"/>
  <c r="X82" i="2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X90" i="2"/>
  <c r="B90" i="19" s="1"/>
  <c r="X91" i="2"/>
  <c r="X92" i="2"/>
  <c r="B92" i="19" s="1"/>
  <c r="X93" i="2"/>
  <c r="X94" i="2"/>
  <c r="B94" i="19" s="1"/>
  <c r="X95" i="2"/>
  <c r="X96" i="2"/>
  <c r="B96" i="19" s="1"/>
  <c r="X97" i="2"/>
  <c r="B97" i="19" s="1"/>
  <c r="X98" i="2"/>
  <c r="X99" i="2"/>
  <c r="X100" i="2"/>
  <c r="X101" i="2"/>
  <c r="B101" i="19" s="1"/>
  <c r="X102" i="2"/>
  <c r="B102" i="19" s="1"/>
  <c r="X103" i="2"/>
  <c r="B103" i="19" s="1"/>
  <c r="X104" i="2"/>
  <c r="X105" i="2"/>
  <c r="X106" i="2"/>
  <c r="B106" i="19" s="1"/>
  <c r="X107" i="2"/>
  <c r="X108" i="2"/>
  <c r="X109" i="2"/>
  <c r="B109" i="19" s="1"/>
  <c r="X110" i="2"/>
  <c r="X111" i="2"/>
  <c r="B111" i="19" s="1"/>
  <c r="X112" i="2"/>
  <c r="X113" i="2"/>
  <c r="B113" i="19" s="1"/>
  <c r="X114" i="2"/>
  <c r="B114" i="19" s="1"/>
  <c r="X115" i="2"/>
  <c r="B115" i="19" s="1"/>
  <c r="X116" i="2"/>
  <c r="X117" i="2"/>
  <c r="X118" i="2"/>
  <c r="X119" i="2"/>
  <c r="X120" i="2"/>
  <c r="B120" i="19" s="1"/>
  <c r="X121" i="2"/>
  <c r="B121" i="19" s="1"/>
  <c r="X122" i="2"/>
  <c r="X123" i="2"/>
  <c r="X124" i="2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89" i="19" l="1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97" i="15" s="1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194" i="14" s="1"/>
  <c r="T4" i="11"/>
  <c r="A4" i="11" s="1"/>
  <c r="T3" i="11"/>
  <c r="A3" i="11" s="1"/>
  <c r="A6" i="15"/>
  <c r="A7" i="15"/>
  <c r="A28" i="16"/>
  <c r="A11" i="16"/>
  <c r="A21" i="15"/>
  <c r="A69" i="14"/>
  <c r="A8" i="17"/>
  <c r="A12" i="16"/>
  <c r="A35" i="16"/>
  <c r="A22" i="14"/>
  <c r="A9" i="17"/>
  <c r="A33" i="17"/>
  <c r="A13" i="16"/>
  <c r="A23" i="15"/>
  <c r="A71" i="14"/>
  <c r="A164" i="14"/>
  <c r="A60" i="18"/>
  <c r="A10" i="17"/>
  <c r="A34" i="17"/>
  <c r="A74" i="16"/>
  <c r="A24" i="15"/>
  <c r="A24" i="14"/>
  <c r="A60" i="14"/>
  <c r="A165" i="14"/>
  <c r="A8" i="11"/>
  <c r="A20" i="11"/>
  <c r="A13" i="18"/>
  <c r="A12" i="17"/>
  <c r="A35" i="17"/>
  <c r="A64" i="17"/>
  <c r="A15" i="16"/>
  <c r="A88" i="16"/>
  <c r="A13" i="15"/>
  <c r="A13" i="14"/>
  <c r="A25" i="14"/>
  <c r="A61" i="14"/>
  <c r="A93" i="14"/>
  <c r="A127" i="14"/>
  <c r="A166" i="14"/>
  <c r="A30" i="16"/>
  <c r="A13" i="17"/>
  <c r="A37" i="17"/>
  <c r="A65" i="17"/>
  <c r="A16" i="16"/>
  <c r="A91" i="16"/>
  <c r="A157" i="16"/>
  <c r="A14" i="15"/>
  <c r="A26" i="15"/>
  <c r="A14" i="14"/>
  <c r="A26" i="14"/>
  <c r="A38" i="14"/>
  <c r="A62" i="14"/>
  <c r="A94" i="14"/>
  <c r="A116" i="14"/>
  <c r="A128" i="14"/>
  <c r="A167" i="14"/>
  <c r="A10" i="11"/>
  <c r="A75" i="16"/>
  <c r="A2" i="18"/>
  <c r="A15" i="18"/>
  <c r="A32" i="18"/>
  <c r="A45" i="18"/>
  <c r="A14" i="17"/>
  <c r="A39" i="17"/>
  <c r="A66" i="17"/>
  <c r="A20" i="16"/>
  <c r="A92" i="16"/>
  <c r="A3" i="15"/>
  <c r="A15" i="15"/>
  <c r="A27" i="15"/>
  <c r="A3" i="14"/>
  <c r="A15" i="14"/>
  <c r="A27" i="14"/>
  <c r="A39" i="14"/>
  <c r="A63" i="14"/>
  <c r="A95" i="14"/>
  <c r="A117" i="14"/>
  <c r="A129" i="14"/>
  <c r="A168" i="14"/>
  <c r="A23" i="11"/>
  <c r="A93" i="18"/>
  <c r="A3" i="18"/>
  <c r="A16" i="18"/>
  <c r="A33" i="18"/>
  <c r="A51" i="18"/>
  <c r="A17" i="17"/>
  <c r="A67" i="17"/>
  <c r="A23" i="16"/>
  <c r="A93" i="16"/>
  <c r="A4" i="15"/>
  <c r="A16" i="15"/>
  <c r="A28" i="15"/>
  <c r="A40" i="15"/>
  <c r="A4" i="14"/>
  <c r="A16" i="14"/>
  <c r="A28" i="14"/>
  <c r="A40" i="14"/>
  <c r="A52" i="14"/>
  <c r="A64" i="14"/>
  <c r="A96" i="14"/>
  <c r="A118" i="14"/>
  <c r="A130" i="14"/>
  <c r="A169" i="14"/>
  <c r="A24" i="11"/>
  <c r="A18" i="17"/>
  <c r="A68" i="17"/>
  <c r="A5" i="15"/>
  <c r="A119" i="14"/>
  <c r="A131" i="14"/>
  <c r="A17" i="15"/>
  <c r="A29" i="15"/>
  <c r="A158" i="14"/>
  <c r="A41" i="15"/>
  <c r="A170" i="14"/>
  <c r="A4" i="18"/>
  <c r="A34" i="18"/>
  <c r="A29" i="14"/>
  <c r="A17" i="18"/>
  <c r="A5" i="14"/>
  <c r="A26" i="11"/>
  <c r="A17" i="14"/>
  <c r="A52" i="18"/>
  <c r="A41" i="14"/>
  <c r="A24" i="16"/>
  <c r="A65" i="14"/>
  <c r="A94" i="16"/>
  <c r="A97" i="14"/>
  <c r="A46" i="16"/>
  <c r="A15" i="17"/>
  <c r="A132" i="16"/>
  <c r="A5" i="17"/>
  <c r="A87" i="16"/>
  <c r="A2" i="15"/>
  <c r="A21" i="17"/>
  <c r="A29" i="16"/>
  <c r="A22" i="16"/>
  <c r="A40" i="18"/>
  <c r="A31" i="16"/>
  <c r="A17" i="16"/>
  <c r="A26" i="16"/>
  <c r="A135" i="15"/>
  <c r="A16" i="17"/>
  <c r="A28" i="18"/>
  <c r="A19" i="16"/>
  <c r="A7" i="16"/>
  <c r="A23" i="17"/>
  <c r="A20" i="17"/>
  <c r="A131" i="16"/>
  <c r="A108" i="15"/>
  <c r="A106" i="15"/>
  <c r="A11" i="17"/>
  <c r="A10" i="16"/>
  <c r="A31" i="17"/>
  <c r="A45" i="16"/>
  <c r="A42" i="16"/>
  <c r="A33" i="16"/>
  <c r="A42" i="15"/>
  <c r="A21" i="16"/>
  <c r="A38" i="17"/>
  <c r="A36" i="17"/>
  <c r="A6" i="17"/>
  <c r="A27" i="17"/>
  <c r="A26" i="17"/>
  <c r="A24" i="17"/>
  <c r="A75" i="15"/>
  <c r="A109" i="15"/>
  <c r="A7" i="11"/>
  <c r="A6" i="11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27" i="18" l="1"/>
  <c r="A79" i="17"/>
  <c r="A25" i="17"/>
  <c r="A54" i="16"/>
  <c r="A10" i="18"/>
  <c r="A47" i="17"/>
  <c r="A78" i="17"/>
  <c r="A24" i="18"/>
  <c r="A61" i="16"/>
  <c r="A12" i="14"/>
  <c r="A59" i="14"/>
  <c r="A18" i="11"/>
  <c r="A25" i="18"/>
  <c r="A7" i="18"/>
  <c r="A69" i="15"/>
  <c r="A23" i="14"/>
  <c r="A163" i="14"/>
  <c r="A26" i="18"/>
  <c r="A16" i="11"/>
  <c r="A67" i="14"/>
  <c r="A114" i="14"/>
  <c r="A123" i="16"/>
  <c r="A12" i="15"/>
  <c r="A138" i="15"/>
  <c r="A70" i="14"/>
  <c r="A17" i="11"/>
  <c r="A161" i="14"/>
  <c r="A71" i="15"/>
  <c r="A112" i="17"/>
  <c r="A134" i="14"/>
  <c r="A20" i="18"/>
  <c r="A70" i="17"/>
  <c r="A115" i="14"/>
  <c r="A61" i="18"/>
  <c r="A37" i="16"/>
  <c r="A73" i="16"/>
  <c r="A137" i="15"/>
  <c r="A33" i="14"/>
  <c r="A122" i="14"/>
  <c r="A54" i="14"/>
  <c r="A36" i="11"/>
  <c r="A63" i="17"/>
  <c r="A36" i="16"/>
  <c r="A74" i="15"/>
  <c r="A21" i="14"/>
  <c r="A56" i="14"/>
  <c r="A63" i="15"/>
  <c r="A22" i="15"/>
  <c r="A9" i="14"/>
  <c r="A32" i="14"/>
  <c r="A18" i="18"/>
  <c r="A47" i="15"/>
  <c r="A171" i="14"/>
  <c r="A48" i="17"/>
  <c r="A72" i="16"/>
  <c r="A33" i="15"/>
  <c r="A8" i="15"/>
  <c r="A175" i="14"/>
  <c r="A124" i="16"/>
  <c r="A113" i="17"/>
  <c r="A25" i="15"/>
  <c r="A92" i="14"/>
  <c r="A19" i="11"/>
  <c r="A9" i="15"/>
  <c r="A77" i="17"/>
  <c r="A111" i="14"/>
  <c r="A29" i="11"/>
  <c r="A70" i="16"/>
  <c r="A121" i="14"/>
  <c r="A36" i="18"/>
  <c r="A18" i="15"/>
  <c r="A90" i="14"/>
  <c r="A75" i="14"/>
  <c r="A56" i="15"/>
  <c r="A84" i="16"/>
  <c r="A86" i="14"/>
  <c r="A77" i="14"/>
  <c r="A126" i="16"/>
  <c r="A127" i="16"/>
  <c r="A9" i="16"/>
  <c r="A55" i="14"/>
  <c r="A6" i="18"/>
  <c r="A47" i="16"/>
  <c r="A67" i="15"/>
  <c r="A51" i="17"/>
  <c r="A82" i="16"/>
  <c r="A35" i="11"/>
  <c r="A50" i="16"/>
  <c r="A31" i="14"/>
  <c r="A159" i="14"/>
  <c r="A25" i="16"/>
  <c r="A79" i="16"/>
  <c r="A22" i="18"/>
  <c r="A25" i="11"/>
  <c r="A43" i="15"/>
  <c r="A48" i="15"/>
  <c r="A108" i="17"/>
  <c r="A173" i="14"/>
  <c r="A19" i="14"/>
  <c r="A132" i="14"/>
  <c r="A19" i="17"/>
  <c r="A74" i="14"/>
  <c r="A49" i="17"/>
  <c r="A53" i="17"/>
  <c r="A85" i="16"/>
  <c r="A55" i="16"/>
  <c r="A125" i="16"/>
  <c r="A18" i="16"/>
  <c r="A14" i="16"/>
  <c r="A11" i="15"/>
  <c r="A58" i="14"/>
  <c r="A58" i="18"/>
  <c r="A71" i="16"/>
  <c r="A68" i="14"/>
  <c r="A37" i="18"/>
  <c r="A7" i="14"/>
  <c r="A120" i="14"/>
  <c r="A53" i="18"/>
  <c r="A56" i="16"/>
  <c r="A58" i="16"/>
  <c r="A83" i="14"/>
  <c r="A184" i="14"/>
  <c r="A174" i="14"/>
  <c r="A98" i="15"/>
  <c r="A110" i="17"/>
  <c r="A19" i="15"/>
  <c r="A66" i="14"/>
  <c r="A35" i="18"/>
  <c r="A60" i="16"/>
  <c r="A113" i="14"/>
  <c r="A21" i="18"/>
  <c r="A107" i="14"/>
  <c r="A128" i="16"/>
  <c r="A50" i="18"/>
  <c r="A162" i="14"/>
  <c r="A46" i="17"/>
  <c r="A20" i="14"/>
  <c r="A28" i="11"/>
  <c r="A48" i="16"/>
  <c r="A42" i="14"/>
  <c r="A5" i="18"/>
  <c r="A19" i="18"/>
  <c r="A81" i="16"/>
  <c r="A83" i="16"/>
  <c r="A72" i="17"/>
  <c r="A73" i="15"/>
  <c r="A109" i="17"/>
  <c r="A7" i="17"/>
  <c r="A32" i="15"/>
  <c r="A15" i="11"/>
  <c r="A27" i="16"/>
  <c r="A30" i="14"/>
  <c r="A57" i="16"/>
  <c r="A52" i="17"/>
  <c r="A34" i="11"/>
  <c r="A37" i="11"/>
  <c r="A10" i="15"/>
  <c r="A57" i="14"/>
  <c r="A56" i="18"/>
  <c r="A20" i="15"/>
  <c r="A160" i="14"/>
  <c r="A8" i="16"/>
  <c r="A18" i="14"/>
  <c r="A112" i="14"/>
  <c r="A82" i="14"/>
  <c r="A76" i="14"/>
  <c r="A108" i="14"/>
  <c r="A172" i="14"/>
  <c r="A106" i="14"/>
  <c r="A111" i="17"/>
  <c r="A133" i="14"/>
  <c r="A22" i="17"/>
  <c r="A6" i="14"/>
  <c r="A53" i="16"/>
  <c r="A80" i="16"/>
  <c r="A59" i="16"/>
  <c r="A54" i="17"/>
  <c r="A64" i="15"/>
  <c r="A148" i="16"/>
  <c r="A29" i="17"/>
  <c r="A6" i="16"/>
  <c r="A136" i="15"/>
  <c r="A41" i="16"/>
  <c r="A41" i="17"/>
  <c r="A140" i="14"/>
  <c r="A31" i="18"/>
  <c r="A37" i="14"/>
  <c r="A82" i="17"/>
  <c r="A138" i="14"/>
  <c r="A29" i="18"/>
  <c r="A11" i="14"/>
  <c r="A38" i="18"/>
  <c r="A60" i="17"/>
  <c r="A33" i="11"/>
  <c r="A84" i="14"/>
  <c r="A74" i="17"/>
  <c r="A79" i="14"/>
  <c r="A69" i="16"/>
  <c r="A160" i="16"/>
  <c r="A116" i="16"/>
  <c r="A14" i="18"/>
  <c r="A126" i="14"/>
  <c r="A11" i="18"/>
  <c r="A135" i="14"/>
  <c r="A45" i="17"/>
  <c r="A99" i="14"/>
  <c r="A96" i="16"/>
  <c r="A27" i="11"/>
  <c r="A86" i="15"/>
  <c r="A94" i="18"/>
  <c r="A53" i="15"/>
  <c r="A68" i="15"/>
  <c r="A72" i="11"/>
  <c r="A32" i="11"/>
  <c r="A78" i="16"/>
  <c r="A159" i="16"/>
  <c r="A121" i="16"/>
  <c r="A85" i="17"/>
  <c r="A104" i="14"/>
  <c r="A155" i="16"/>
  <c r="A76" i="15"/>
  <c r="A59" i="18"/>
  <c r="A46" i="14"/>
  <c r="A123" i="14"/>
  <c r="A8" i="18"/>
  <c r="A8" i="14"/>
  <c r="A14" i="11"/>
  <c r="A57" i="15"/>
  <c r="A62" i="16"/>
  <c r="A66" i="16"/>
  <c r="A172" i="17"/>
  <c r="A11" i="11"/>
  <c r="A83" i="15"/>
  <c r="A63" i="18"/>
  <c r="A21" i="11"/>
  <c r="A141" i="15"/>
  <c r="A35" i="15"/>
  <c r="A41" i="18"/>
  <c r="A34" i="14"/>
  <c r="A101" i="14"/>
  <c r="A100" i="16"/>
  <c r="A105" i="15"/>
  <c r="A2" i="17"/>
  <c r="A30" i="15"/>
  <c r="A23" i="18"/>
  <c r="A64" i="16"/>
  <c r="A71" i="17"/>
  <c r="A76" i="16"/>
  <c r="A51" i="16"/>
  <c r="A170" i="17"/>
  <c r="A80" i="15"/>
  <c r="A3" i="17"/>
  <c r="A44" i="16"/>
  <c r="A13" i="11"/>
  <c r="A40" i="17"/>
  <c r="A39" i="15"/>
  <c r="A39" i="16"/>
  <c r="A9" i="11"/>
  <c r="A79" i="15"/>
  <c r="A137" i="14"/>
  <c r="A60" i="15"/>
  <c r="A55" i="18"/>
  <c r="A43" i="14"/>
  <c r="A105" i="14"/>
  <c r="A72" i="15"/>
  <c r="A73" i="17"/>
  <c r="A58" i="17"/>
  <c r="A218" i="16"/>
  <c r="A101" i="16"/>
  <c r="A58" i="15"/>
  <c r="A53" i="14"/>
  <c r="A85" i="15"/>
  <c r="A156" i="14"/>
  <c r="A50" i="14"/>
  <c r="A37" i="15"/>
  <c r="A43" i="18"/>
  <c r="A48" i="14"/>
  <c r="A125" i="14"/>
  <c r="A10" i="14"/>
  <c r="A32" i="17"/>
  <c r="A32" i="16"/>
  <c r="A76" i="17"/>
  <c r="A65" i="16"/>
  <c r="A61" i="17"/>
  <c r="A38" i="11"/>
  <c r="A51" i="15"/>
  <c r="A134" i="17"/>
  <c r="A103" i="15"/>
  <c r="A4" i="16"/>
  <c r="A34" i="16"/>
  <c r="A12" i="11"/>
  <c r="A84" i="15"/>
  <c r="A92" i="18"/>
  <c r="A83" i="17"/>
  <c r="A139" i="14"/>
  <c r="A30" i="18"/>
  <c r="A36" i="14"/>
  <c r="A81" i="17"/>
  <c r="A103" i="14"/>
  <c r="A154" i="16"/>
  <c r="A2" i="16"/>
  <c r="A45" i="14"/>
  <c r="A43" i="17"/>
  <c r="A98" i="14"/>
  <c r="A95" i="16"/>
  <c r="A63" i="16"/>
  <c r="A68" i="16"/>
  <c r="A49" i="16"/>
  <c r="A30" i="11"/>
  <c r="A113" i="16"/>
  <c r="A206" i="14"/>
  <c r="A139" i="15"/>
  <c r="A12" i="18"/>
  <c r="A3" i="16"/>
  <c r="A129" i="17"/>
  <c r="A157" i="14"/>
  <c r="A156" i="16"/>
  <c r="A34" i="15"/>
  <c r="A39" i="18"/>
  <c r="A100" i="14"/>
  <c r="A97" i="16"/>
  <c r="A104" i="15"/>
  <c r="A95" i="18"/>
  <c r="A5" i="11"/>
  <c r="A41" i="11"/>
  <c r="A59" i="17"/>
  <c r="A185" i="14"/>
  <c r="A78" i="15"/>
  <c r="A4" i="17"/>
  <c r="A43" i="16"/>
  <c r="A40" i="16"/>
  <c r="A22" i="11"/>
  <c r="A2" i="14"/>
  <c r="A140" i="15"/>
  <c r="A47" i="14"/>
  <c r="A136" i="14"/>
  <c r="A28" i="17"/>
  <c r="A59" i="15"/>
  <c r="A54" i="18"/>
  <c r="A130" i="17"/>
  <c r="A50" i="15"/>
  <c r="A55" i="15"/>
  <c r="A70" i="15"/>
  <c r="A69" i="17"/>
  <c r="A55" i="17"/>
  <c r="A40" i="11"/>
  <c r="A39" i="11"/>
  <c r="A52" i="15"/>
  <c r="A192" i="14"/>
  <c r="A30" i="17"/>
  <c r="A44" i="17"/>
  <c r="A57" i="18"/>
  <c r="A99" i="16"/>
  <c r="A51" i="14"/>
  <c r="A81" i="15"/>
  <c r="A62" i="18"/>
  <c r="A38" i="16"/>
  <c r="A77" i="15"/>
  <c r="A35" i="14"/>
  <c r="A80" i="17"/>
  <c r="A124" i="14"/>
  <c r="A9" i="18"/>
  <c r="A107" i="15"/>
  <c r="A31" i="15"/>
  <c r="A75" i="17"/>
  <c r="A67" i="16"/>
  <c r="A31" i="11"/>
  <c r="A139" i="16"/>
  <c r="A90" i="16"/>
  <c r="A89" i="16"/>
  <c r="A5" i="16"/>
  <c r="A82" i="15"/>
  <c r="A98" i="16"/>
  <c r="A84" i="17"/>
  <c r="A38" i="15"/>
  <c r="A44" i="18"/>
  <c r="A49" i="14"/>
  <c r="A36" i="15"/>
  <c r="A42" i="18"/>
  <c r="A102" i="14"/>
  <c r="A153" i="16"/>
  <c r="A61" i="15"/>
  <c r="A44" i="14"/>
  <c r="A42" i="17"/>
  <c r="A54" i="15"/>
  <c r="A98" i="17"/>
  <c r="A63" i="11"/>
  <c r="A186" i="14"/>
  <c r="A177" i="14"/>
  <c r="A150" i="16"/>
  <c r="A99" i="17"/>
  <c r="A142" i="16"/>
  <c r="A110" i="16"/>
  <c r="A125" i="17"/>
  <c r="A91" i="15"/>
  <c r="A119" i="17"/>
  <c r="A216" i="14"/>
  <c r="A118" i="16"/>
  <c r="A46" i="18"/>
  <c r="A144" i="14"/>
  <c r="A115" i="16"/>
  <c r="A221" i="14"/>
  <c r="A129" i="16"/>
  <c r="A122" i="16"/>
  <c r="A181" i="14"/>
  <c r="A87" i="15"/>
  <c r="A120" i="17"/>
  <c r="A101" i="17"/>
  <c r="A61" i="11"/>
  <c r="A81" i="14"/>
  <c r="A88" i="14"/>
  <c r="A110" i="14"/>
  <c r="A131" i="17"/>
  <c r="A222" i="14"/>
  <c r="A152" i="14"/>
  <c r="A149" i="14"/>
  <c r="A147" i="14"/>
  <c r="A69" i="11"/>
  <c r="A106" i="17"/>
  <c r="A45" i="11"/>
  <c r="A193" i="14"/>
  <c r="A211" i="14"/>
  <c r="A202" i="14"/>
  <c r="A153" i="14"/>
  <c r="A107" i="16"/>
  <c r="A66" i="15"/>
  <c r="A171" i="17"/>
  <c r="A127" i="17"/>
  <c r="A145" i="16"/>
  <c r="A180" i="14"/>
  <c r="A189" i="14"/>
  <c r="A67" i="11"/>
  <c r="A94" i="15"/>
  <c r="A118" i="17"/>
  <c r="A178" i="14"/>
  <c r="A128" i="17"/>
  <c r="A140" i="16"/>
  <c r="A151" i="14"/>
  <c r="A95" i="15"/>
  <c r="A89" i="15"/>
  <c r="A130" i="16"/>
  <c r="A196" i="14"/>
  <c r="A218" i="14"/>
  <c r="A146" i="14"/>
  <c r="A86" i="17"/>
  <c r="A136" i="16"/>
  <c r="A116" i="17"/>
  <c r="A112" i="16"/>
  <c r="A121" i="17"/>
  <c r="A207" i="14"/>
  <c r="A114" i="16"/>
  <c r="A93" i="17"/>
  <c r="A99" i="15"/>
  <c r="A158" i="16"/>
  <c r="A90" i="17"/>
  <c r="A64" i="11"/>
  <c r="A190" i="14"/>
  <c r="A143" i="16"/>
  <c r="A88" i="17"/>
  <c r="A62" i="15"/>
  <c r="A44" i="11"/>
  <c r="A86" i="16"/>
  <c r="A80" i="14"/>
  <c r="A87" i="14"/>
  <c r="A109" i="14"/>
  <c r="A73" i="14"/>
  <c r="A169" i="17"/>
  <c r="A103" i="17"/>
  <c r="A124" i="17"/>
  <c r="A92" i="15"/>
  <c r="A89" i="17"/>
  <c r="A182" i="14"/>
  <c r="A219" i="14"/>
  <c r="A47" i="18"/>
  <c r="A179" i="14"/>
  <c r="A214" i="14"/>
  <c r="A68" i="11"/>
  <c r="A188" i="14"/>
  <c r="A93" i="15"/>
  <c r="A122" i="17"/>
  <c r="A111" i="16"/>
  <c r="A46" i="15"/>
  <c r="A57" i="17"/>
  <c r="A43" i="11"/>
  <c r="A50" i="17"/>
  <c r="A135" i="17"/>
  <c r="A94" i="17"/>
  <c r="A91" i="17"/>
  <c r="A210" i="14"/>
  <c r="A65" i="11"/>
  <c r="A104" i="17"/>
  <c r="A90" i="15"/>
  <c r="A137" i="16"/>
  <c r="A117" i="17"/>
  <c r="A135" i="16"/>
  <c r="A119" i="16"/>
  <c r="A208" i="14"/>
  <c r="A96" i="15"/>
  <c r="A66" i="11"/>
  <c r="A103" i="16"/>
  <c r="A201" i="14"/>
  <c r="A142" i="14"/>
  <c r="A114" i="17"/>
  <c r="A102" i="15"/>
  <c r="A205" i="14"/>
  <c r="A149" i="16"/>
  <c r="A197" i="14"/>
  <c r="A105" i="16"/>
  <c r="A145" i="14"/>
  <c r="A48" i="18"/>
  <c r="A223" i="14"/>
  <c r="A115" i="17"/>
  <c r="A88" i="15"/>
  <c r="A217" i="14"/>
  <c r="A152" i="16"/>
  <c r="A209" i="14"/>
  <c r="A117" i="16"/>
  <c r="A144" i="16"/>
  <c r="A200" i="14"/>
  <c r="A187" i="14"/>
  <c r="A62" i="11"/>
  <c r="A107" i="17"/>
  <c r="A109" i="16"/>
  <c r="A45" i="15"/>
  <c r="A56" i="17"/>
  <c r="A42" i="11"/>
  <c r="A49" i="15"/>
  <c r="A174" i="17"/>
  <c r="A217" i="16"/>
  <c r="A150" i="14"/>
  <c r="A104" i="16"/>
  <c r="A141" i="16"/>
  <c r="A215" i="14"/>
  <c r="A102" i="17"/>
  <c r="A108" i="16"/>
  <c r="A49" i="18"/>
  <c r="A212" i="14"/>
  <c r="A143" i="14"/>
  <c r="A147" i="16"/>
  <c r="A95" i="17"/>
  <c r="A148" i="14"/>
  <c r="A70" i="11"/>
  <c r="A204" i="14"/>
  <c r="A78" i="14"/>
  <c r="A62" i="17"/>
  <c r="A65" i="15"/>
  <c r="A72" i="14"/>
  <c r="A52" i="16"/>
  <c r="A132" i="17"/>
  <c r="A133" i="17"/>
  <c r="A106" i="16"/>
  <c r="A96" i="17"/>
  <c r="A198" i="14"/>
  <c r="A126" i="17"/>
  <c r="A100" i="17"/>
  <c r="A120" i="16"/>
  <c r="A191" i="14"/>
  <c r="A155" i="14"/>
  <c r="A97" i="17"/>
  <c r="A183" i="14"/>
  <c r="A87" i="17"/>
  <c r="A101" i="15"/>
  <c r="A220" i="14"/>
  <c r="A176" i="14"/>
  <c r="A141" i="14"/>
  <c r="A151" i="16"/>
  <c r="A44" i="15"/>
  <c r="A85" i="14"/>
  <c r="A77" i="16"/>
  <c r="A91" i="14"/>
  <c r="A89" i="14"/>
  <c r="A173" i="17"/>
  <c r="A199" i="14"/>
  <c r="A213" i="14"/>
  <c r="A154" i="14"/>
  <c r="A133" i="16"/>
  <c r="A100" i="15"/>
  <c r="A123" i="17"/>
  <c r="A203" i="14"/>
  <c r="A138" i="16"/>
  <c r="A195" i="14"/>
  <c r="A102" i="16"/>
  <c r="A71" i="11"/>
  <c r="A146" i="16"/>
  <c r="A105" i="17"/>
  <c r="A134" i="16"/>
  <c r="A92" i="17"/>
</calcChain>
</file>

<file path=xl/sharedStrings.xml><?xml version="1.0" encoding="utf-8"?>
<sst xmlns="http://schemas.openxmlformats.org/spreadsheetml/2006/main" count="9511" uniqueCount="308">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</sst>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NumberFormat="1" applyFont="1"/>
    <xf numFmtId="0" fontId="6" fillId="0" borderId="1" xfId="0" applyNumberFormat="1" applyFont="1" applyFill="1" applyBorder="1"/>
    <xf numFmtId="0" fontId="2" fillId="0" borderId="0" xfId="0" applyNumberFormat="1" applyFont="1" applyFill="1"/>
  </cellXfs>
  <cellStyles count="1">
    <cellStyle name="標準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09"/>
      <tableStyleElement type="headerRow" dxfId="108"/>
      <tableStyleElement type="lastColumn" dxfId="107"/>
      <tableStyleElement type="secondRowStripe" dxfId="106"/>
    </tableStyle>
    <tableStyle name="Stat" pivot="0" count="3" xr9:uid="{51BAA243-9CAF-4FF1-9D79-B3636DEDEEB7}">
      <tableStyleElement type="wholeTable" dxfId="105"/>
      <tableStyleElement type="headerRow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02" dataDxfId="101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100">
      <calculatedColumnFormula>ROW()-1</calculatedColumnFormula>
    </tableColumn>
    <tableColumn id="22" xr3:uid="{998037EB-2F8C-4487-B73B-AAE8619815E5}" name="服装" dataDxfId="99"/>
    <tableColumn id="1" xr3:uid="{85C4636E-72D8-4B3A-B346-FA7068AC25E4}" name="名前" dataDxfId="98"/>
    <tableColumn id="2" xr3:uid="{02A23014-8937-4F9E-93B0-E2061B424967}" name="じゃんけん" dataDxfId="97"/>
    <tableColumn id="3" xr3:uid="{9958F57C-B40B-437B-BC38-EF624A7564C6}" name="ポジション" dataDxfId="96"/>
    <tableColumn id="4" xr3:uid="{286E9676-A887-4BAD-B3A3-3DC822F08E18}" name="高校" dataDxfId="95"/>
    <tableColumn id="5" xr3:uid="{817762FB-3354-407D-BB2B-B24ACB655223}" name="レアリティ" dataDxfId="94"/>
    <tableColumn id="6" xr3:uid="{527C7BBA-A1BE-4CE2-9D72-ED0595A6011A}" name="LV" dataDxfId="93"/>
    <tableColumn id="7" xr3:uid="{C97D8F1B-39C7-4BED-8BA3-19F79FD98438}" name="装備" dataDxfId="92"/>
    <tableColumn id="8" xr3:uid="{B5A0168D-225E-4F43-B3C0-5900D09F3878}" name="☆" dataDxfId="91"/>
    <tableColumn id="9" xr3:uid="{EB7F49E9-0A2B-4983-8292-F2AFDF5086A7}" name="総合値" dataDxfId="90"/>
    <tableColumn id="10" xr3:uid="{1DE8516C-5DCC-4A81-8E9A-76C52D220D05}" name="スパイク" dataDxfId="89"/>
    <tableColumn id="11" xr3:uid="{2502D7A5-AE4B-4144-A749-083B74655852}" name="サーブ" dataDxfId="88"/>
    <tableColumn id="12" xr3:uid="{EF14BE95-E76E-473B-9D93-A8DA9890601F}" name="セッティング" dataDxfId="87"/>
    <tableColumn id="13" xr3:uid="{9A95ED1E-1B66-4BC3-B5B4-5BAFDBF474EB}" name="頭脳" dataDxfId="86"/>
    <tableColumn id="14" xr3:uid="{503BE8D3-034C-4046-B635-D8F755F87091}" name="幸運" dataDxfId="85"/>
    <tableColumn id="15" xr3:uid="{F675CD86-6298-4CA0-B57C-CD3231601EEA}" name="ブロック" dataDxfId="84"/>
    <tableColumn id="16" xr3:uid="{B14E1D08-5FA8-40A5-B079-B57D8513E8EE}" name="レシーブ" dataDxfId="83"/>
    <tableColumn id="17" xr3:uid="{FF24C149-DF89-4027-ADCC-EFB955748BE9}" name="バネ" dataDxfId="82"/>
    <tableColumn id="18" xr3:uid="{A2C3EC2A-00DE-47A6-A19F-BD7CD628A542}" name="スピード" dataDxfId="81"/>
    <tableColumn id="19" xr3:uid="{7E3E68AE-CC46-4CE0-8D31-6C1FA1A85279}" name="メンタル" dataDxfId="80"/>
    <tableColumn id="20" xr3:uid="{B26582B9-CCF8-4DB6-A62B-02CC9635059A}" name="攻撃力" dataDxfId="79">
      <calculatedColumnFormula>SUM(L2:O2)</calculatedColumnFormula>
    </tableColumn>
    <tableColumn id="21" xr3:uid="{E026FCE3-79B5-4B55-BC64-6582EBF6813D}" name="守備力" dataDxfId="78">
      <calculatedColumnFormula>SUM(Q2:T2)</calculatedColumnFormula>
    </tableColumn>
    <tableColumn id="24" xr3:uid="{E1B8A997-CB63-4E8D-8B0E-0A0CC89EC7E8}" name="No用" dataDxfId="77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3" totalsRowShown="0" headerRowDxfId="76">
  <autoFilter ref="A1:T7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 dataDxfId="75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 dataDxfId="74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295" totalsRowShown="0">
  <autoFilter ref="A1:T2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73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49" totalsRowShown="0">
  <autoFilter ref="A1:T14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72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18" totalsRowShown="0" headerRowDxfId="71" dataDxfId="69" headerRowBorderDxfId="70" tableBorderDxfId="68">
  <autoFilter ref="A1:T218" xr:uid="{E84A67F8-6B3C-4CF9-B694-21789DA0EB72}"/>
  <tableColumns count="20">
    <tableColumn id="2" xr3:uid="{36F4B6B6-F6E1-4731-A88B-A22A35E3DC0E}" name="No" dataDxfId="67">
      <calculatedColumnFormula>VLOOKUP(Attack[[#This Row],[No用]],SetNo[[No.用]:[vlookup 用]],2,FALSE)</calculatedColumnFormula>
    </tableColumn>
    <tableColumn id="3" xr3:uid="{46A3CE88-418C-42AE-85B4-36ED346A7813}" name="服装" dataDxfId="66"/>
    <tableColumn id="4" xr3:uid="{6B8A5D4B-4C2B-4B89-B374-D11FF3A0BB0E}" name="名前" dataDxfId="65"/>
    <tableColumn id="5" xr3:uid="{3F82764E-4CED-4A89-940B-3666126D3B53}" name="じゃんけん" dataDxfId="64"/>
    <tableColumn id="6" xr3:uid="{10415956-1DBD-4892-8DE7-C94865D553EA}" name="ポジション" dataDxfId="63"/>
    <tableColumn id="7" xr3:uid="{2B23E5AC-22C2-44D6-873C-D40B16867F9E}" name="高校" dataDxfId="62"/>
    <tableColumn id="8" xr3:uid="{4BD01859-C504-49E4-8F82-67CF21300EFC}" name="レアリティ" dataDxfId="61"/>
    <tableColumn id="9" xr3:uid="{345720B9-957D-4038-991C-64FBC8B02BC7}" name="Lv" dataDxfId="60"/>
    <tableColumn id="10" xr3:uid="{A04F8045-BD27-47E0-A31F-011AF95457B3}" name="大分類" dataDxfId="59"/>
    <tableColumn id="11" xr3:uid="{DB7E8A5F-7B37-41FF-8A1D-4A6B63FFDE09}" name="属性" dataDxfId="58"/>
    <tableColumn id="12" xr3:uid="{E32C31B4-21D5-4E17-8F1F-4F8CD7BDC200}" name="色" dataDxfId="57"/>
    <tableColumn id="13" xr3:uid="{EE4EC16F-FE89-47AF-9DBB-5BA938A9A48B}" name="パワー" dataDxfId="56"/>
    <tableColumn id="14" xr3:uid="{96D16DBB-D13F-4CB1-9434-592F27E10902}" name="補正" dataDxfId="55"/>
    <tableColumn id="15" xr3:uid="{3B17AA81-D3D1-44CE-97CF-30EB71CC77D4}" name="強化" dataDxfId="54"/>
    <tableColumn id="16" xr3:uid="{E0CA3BED-4EF1-4C1F-A992-3BB422E3DA4C}" name="強化補正" dataDxfId="53"/>
    <tableColumn id="20" xr3:uid="{4D82A967-773A-4FE2-9AD5-946FF0CC325C}" name="オートアクティブ" dataDxfId="52"/>
    <tableColumn id="17" xr3:uid="{E129CC5B-4F83-41BE-9DCF-E84294770E88}" name="スピード補正" dataDxfId="51"/>
    <tableColumn id="18" xr3:uid="{BB23912F-AD01-48C6-AF9C-B356C0B48804}" name="その他補正項目" dataDxfId="50"/>
    <tableColumn id="19" xr3:uid="{DDA32CAA-275E-4973-8214-B75A9F2FDB9F}" name="その他補正値" dataDxfId="49"/>
    <tableColumn id="1" xr3:uid="{9E02383A-FEB4-43F2-B1B0-CA6DCFCCD648}" name="No用" dataDxfId="48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87" totalsRowShown="0" headerRowDxfId="47" dataDxfId="46">
  <autoFilter ref="A1:T187" xr:uid="{71E88B8C-6CA8-4AF4-BEF5-7B806BC56F0E}"/>
  <tableColumns count="20">
    <tableColumn id="2" xr3:uid="{4DB7F3D6-F01E-448D-892B-C31C1CACF92C}" name="No" dataDxfId="45">
      <calculatedColumnFormula>VLOOKUP(Block[[#This Row],[No用]],SetNo[[No.用]:[vlookup 用]],2,FALSE)</calculatedColumnFormula>
    </tableColumn>
    <tableColumn id="3" xr3:uid="{4785C714-CAB4-445D-8C7C-2015DCCB744F}" name="服装" dataDxfId="44"/>
    <tableColumn id="4" xr3:uid="{F2B45199-604B-4DCC-9405-39789EB776CD}" name="名前" dataDxfId="43"/>
    <tableColumn id="5" xr3:uid="{21A68CB7-DCA4-4495-8D12-4973EDC61777}" name="じゃんけん" dataDxfId="42"/>
    <tableColumn id="6" xr3:uid="{448AF6BC-1891-4D32-897C-486589E727A0}" name="ポジション" dataDxfId="41"/>
    <tableColumn id="7" xr3:uid="{ED4F97F9-CE23-4925-B151-A1F14592C538}" name="高校" dataDxfId="40"/>
    <tableColumn id="8" xr3:uid="{4C276549-DE8C-4942-8A0A-57C0C6EE865D}" name="レアリティ" dataDxfId="39"/>
    <tableColumn id="9" xr3:uid="{BB5532E9-D5DE-4F45-9EC7-8B8F4CDD1DE4}" name="Lv" dataDxfId="38"/>
    <tableColumn id="10" xr3:uid="{F19ED68E-EE6F-454F-924D-3FA342B41D6A}" name="大分類" dataDxfId="37"/>
    <tableColumn id="11" xr3:uid="{2FBCF138-1FB3-4FCF-9960-01462A6A8451}" name="属性" dataDxfId="36"/>
    <tableColumn id="12" xr3:uid="{C70E6A52-515F-4826-AC89-D21C04C219AB}" name="色" dataDxfId="35"/>
    <tableColumn id="13" xr3:uid="{2A530B7F-240E-4D66-ABF3-712AA0DD46E9}" name="パワー" dataDxfId="34"/>
    <tableColumn id="14" xr3:uid="{63A076DD-F5FF-439C-8156-80F4C7764BA0}" name="補正" dataDxfId="33"/>
    <tableColumn id="15" xr3:uid="{173026AB-956A-4E83-8BD1-F7D01EFBBF28}" name="強化" dataDxfId="32"/>
    <tableColumn id="16" xr3:uid="{420BA7CB-9D17-4B67-B65B-77C9E8152B9E}" name="強化補正" dataDxfId="31"/>
    <tableColumn id="20" xr3:uid="{47133B96-9A92-4931-9450-99D6E4153B4C}" name="オートアクティブ" dataDxfId="30"/>
    <tableColumn id="17" xr3:uid="{455F5EE0-77FF-4581-8FE9-9A9BF6969E60}" name="スピード補正" dataDxfId="29"/>
    <tableColumn id="18" xr3:uid="{B184415B-E367-45AA-AD05-E8F1215FD0B8}" name="その他補正項目" dataDxfId="28"/>
    <tableColumn id="19" xr3:uid="{77D1D5E8-99BD-4BFE-B1A4-15998B9C5A4B}" name="その他補正値" dataDxfId="27"/>
    <tableColumn id="1" xr3:uid="{F91DD5A4-28D2-45C9-83E9-65CB8E28EE4A}" name="No用" dataDxfId="26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95" totalsRowShown="0" headerRowDxfId="25" dataDxfId="24">
  <autoFilter ref="A1:T95" xr:uid="{7A8283CE-1EFB-48A5-881E-362E9731A532}"/>
  <tableColumns count="20">
    <tableColumn id="2" xr3:uid="{7649EF8A-FBDF-4071-875E-664E6D86B3CF}" name="No" dataDxfId="23">
      <calculatedColumnFormula>VLOOKUP(Special[[#This Row],[No用]],SetNo[[No.用]:[vlookup 用]],2,FALSE)</calculatedColumnFormula>
    </tableColumn>
    <tableColumn id="3" xr3:uid="{6C8F72A9-1856-4B50-B2F6-8FCF8BB4D117}" name="服装" dataDxfId="22"/>
    <tableColumn id="4" xr3:uid="{63AB8AAE-FA33-44A0-AB9E-7622E65D84B2}" name="名前" dataDxfId="21"/>
    <tableColumn id="5" xr3:uid="{06DE2A69-A603-4849-9EB7-939A53F3923B}" name="じゃんけん" dataDxfId="20"/>
    <tableColumn id="6" xr3:uid="{13B04B76-E81F-494E-AC51-E08D2D18AC7E}" name="ポジション" dataDxfId="19"/>
    <tableColumn id="7" xr3:uid="{8027B12F-A076-4F87-B0B3-21603B5AE2CB}" name="高校" dataDxfId="18"/>
    <tableColumn id="8" xr3:uid="{AB91DBF7-7FFB-4BD5-A614-D0B3302DE1F0}" name="レアリティ" dataDxfId="17"/>
    <tableColumn id="9" xr3:uid="{E310450C-34ED-4D36-8A61-B07389236C7C}" name="Lv" dataDxfId="16"/>
    <tableColumn id="10" xr3:uid="{6BABFB02-6D66-45CB-A87C-8F4BE6181890}" name="大分類" dataDxfId="15"/>
    <tableColumn id="11" xr3:uid="{1974E51D-C920-4872-B016-12E38CC8E1E9}" name="属性" dataDxfId="14"/>
    <tableColumn id="12" xr3:uid="{1149EB4F-8627-48D1-B7F2-B9E411B8FF74}" name="色" dataDxfId="13"/>
    <tableColumn id="13" xr3:uid="{23E52E7D-4634-45A8-ADD7-71125B1E1ADD}" name="パワー" dataDxfId="12"/>
    <tableColumn id="14" xr3:uid="{E7054653-2318-4F85-90CA-1B65F3B32565}" name="補正" dataDxfId="11"/>
    <tableColumn id="15" xr3:uid="{B7864D55-F789-4E74-8837-F53B67A51C4F}" name="強化" dataDxfId="10"/>
    <tableColumn id="16" xr3:uid="{042F3294-C764-4D65-ADDA-B5575C634C4F}" name="強化補正" dataDxfId="9"/>
    <tableColumn id="20" xr3:uid="{A78CF8C8-0E0B-4E81-B85A-ED4EC14E1FA5}" name="オートアクティブ" dataDxfId="8"/>
    <tableColumn id="17" xr3:uid="{2D101036-0CB0-4FC4-B98D-D4A6FCD0383F}" name="スピード補正" dataDxfId="7"/>
    <tableColumn id="18" xr3:uid="{256E0E9F-DB92-47D1-8BF0-67ECF9A253FD}" name="その他補正項目" dataDxfId="6"/>
    <tableColumn id="19" xr3:uid="{D97040EE-5FF8-4875-A3CA-CEDC1FF161A5}" name="その他補正値" dataDxfId="5"/>
    <tableColumn id="1" xr3:uid="{2B089006-3713-4D68-8040-9464FE5477F5}" name="No用" dataDxfId="4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164</v>
      </c>
      <c r="B98" t="s">
        <v>219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154</v>
      </c>
      <c r="B101" t="s">
        <v>167</v>
      </c>
      <c r="C101" t="s">
        <v>171</v>
      </c>
      <c r="D101" t="s">
        <v>170</v>
      </c>
      <c r="E101" t="s">
        <v>169</v>
      </c>
      <c r="F101" t="s">
        <v>168</v>
      </c>
      <c r="G101" t="s">
        <v>166</v>
      </c>
      <c r="H101" t="s">
        <v>165</v>
      </c>
      <c r="I101" t="s">
        <v>173</v>
      </c>
      <c r="J101" t="s">
        <v>172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162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157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159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156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163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161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160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158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203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155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18"/>
    <col min="24" max="24" width="27.21875" style="19" hidden="1" customWidth="1"/>
    <col min="25" max="25" width="10.21875" style="16" customWidth="1"/>
    <col min="26" max="26" width="5" style="16" customWidth="1"/>
    <col min="27" max="16384" width="12.6640625" style="3"/>
  </cols>
  <sheetData>
    <row r="1" spans="1:26" s="6" customFormat="1" ht="15.85" customHeight="1" x14ac:dyDescent="0.3">
      <c r="A1" s="6" t="s">
        <v>174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4" t="s">
        <v>29</v>
      </c>
      <c r="W1" s="15" t="s">
        <v>14</v>
      </c>
      <c r="X1" s="13" t="s">
        <v>241</v>
      </c>
    </row>
    <row r="2" spans="1:26" ht="15.85" customHeight="1" x14ac:dyDescent="0.3">
      <c r="A2" s="3">
        <v>1</v>
      </c>
      <c r="B2" s="3" t="s">
        <v>109</v>
      </c>
      <c r="C2" s="3" t="s">
        <v>139</v>
      </c>
      <c r="D2" s="3" t="s">
        <v>78</v>
      </c>
      <c r="E2" s="3" t="s">
        <v>83</v>
      </c>
      <c r="F2" s="3" t="s">
        <v>138</v>
      </c>
      <c r="G2" s="12" t="s">
        <v>72</v>
      </c>
      <c r="H2" s="12">
        <v>99</v>
      </c>
      <c r="I2" s="17" t="s">
        <v>22</v>
      </c>
      <c r="J2" s="12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18">
        <f t="shared" ref="V2:V33" si="0">SUM(L2:O2)</f>
        <v>453</v>
      </c>
      <c r="W2" s="19">
        <f t="shared" ref="W2:W33" si="1">SUM(Q2:T2)</f>
        <v>493</v>
      </c>
      <c r="X2" s="16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151</v>
      </c>
      <c r="C3" s="3" t="s">
        <v>139</v>
      </c>
      <c r="D3" s="3" t="s">
        <v>78</v>
      </c>
      <c r="E3" s="3" t="s">
        <v>83</v>
      </c>
      <c r="F3" s="3" t="s">
        <v>138</v>
      </c>
      <c r="G3" s="12" t="s">
        <v>72</v>
      </c>
      <c r="H3" s="12">
        <v>99</v>
      </c>
      <c r="I3" s="17" t="s">
        <v>22</v>
      </c>
      <c r="J3" s="12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18">
        <f t="shared" si="0"/>
        <v>480</v>
      </c>
      <c r="W3" s="19">
        <f t="shared" si="1"/>
        <v>524</v>
      </c>
      <c r="X3" s="16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152</v>
      </c>
      <c r="C4" s="3" t="s">
        <v>139</v>
      </c>
      <c r="D4" s="3" t="s">
        <v>74</v>
      </c>
      <c r="E4" s="3" t="s">
        <v>83</v>
      </c>
      <c r="F4" s="3" t="s">
        <v>138</v>
      </c>
      <c r="G4" s="12" t="s">
        <v>72</v>
      </c>
      <c r="H4" s="12">
        <v>99</v>
      </c>
      <c r="I4" s="17" t="s">
        <v>22</v>
      </c>
      <c r="J4" s="12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18">
        <f t="shared" si="0"/>
        <v>453</v>
      </c>
      <c r="W4" s="19">
        <f t="shared" si="1"/>
        <v>507</v>
      </c>
      <c r="X4" s="16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140</v>
      </c>
      <c r="D5" s="3" t="s">
        <v>78</v>
      </c>
      <c r="E5" s="3" t="s">
        <v>75</v>
      </c>
      <c r="F5" s="3" t="s">
        <v>138</v>
      </c>
      <c r="G5" s="12" t="s">
        <v>72</v>
      </c>
      <c r="H5" s="12">
        <v>99</v>
      </c>
      <c r="I5" s="17" t="s">
        <v>22</v>
      </c>
      <c r="J5" s="12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18">
        <f t="shared" si="0"/>
        <v>498</v>
      </c>
      <c r="W5" s="19">
        <f t="shared" si="1"/>
        <v>465</v>
      </c>
      <c r="X5" s="16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151</v>
      </c>
      <c r="C6" s="3" t="s">
        <v>140</v>
      </c>
      <c r="D6" s="3" t="s">
        <v>78</v>
      </c>
      <c r="E6" s="3" t="s">
        <v>75</v>
      </c>
      <c r="F6" s="3" t="s">
        <v>138</v>
      </c>
      <c r="G6" s="12" t="s">
        <v>72</v>
      </c>
      <c r="H6" s="12">
        <v>99</v>
      </c>
      <c r="I6" s="17" t="s">
        <v>22</v>
      </c>
      <c r="J6" s="12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18">
        <f t="shared" si="0"/>
        <v>508</v>
      </c>
      <c r="W6" s="19">
        <f t="shared" si="1"/>
        <v>469</v>
      </c>
      <c r="X6" s="16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152</v>
      </c>
      <c r="C7" s="3" t="s">
        <v>140</v>
      </c>
      <c r="D7" s="3" t="s">
        <v>74</v>
      </c>
      <c r="E7" s="3" t="s">
        <v>75</v>
      </c>
      <c r="F7" s="3" t="s">
        <v>138</v>
      </c>
      <c r="G7" s="12" t="s">
        <v>72</v>
      </c>
      <c r="H7" s="12">
        <v>99</v>
      </c>
      <c r="I7" s="17" t="s">
        <v>22</v>
      </c>
      <c r="J7" s="12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18">
        <f t="shared" si="0"/>
        <v>510</v>
      </c>
      <c r="W7" s="19">
        <f t="shared" si="1"/>
        <v>467</v>
      </c>
      <c r="X7" s="16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141</v>
      </c>
      <c r="D8" s="3" t="s">
        <v>78</v>
      </c>
      <c r="E8" s="3" t="s">
        <v>83</v>
      </c>
      <c r="F8" s="3" t="s">
        <v>138</v>
      </c>
      <c r="G8" s="12" t="s">
        <v>72</v>
      </c>
      <c r="H8" s="12">
        <v>99</v>
      </c>
      <c r="I8" s="17" t="s">
        <v>22</v>
      </c>
      <c r="J8" s="12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18">
        <f t="shared" si="0"/>
        <v>466</v>
      </c>
      <c r="W8" s="19">
        <f t="shared" si="1"/>
        <v>472</v>
      </c>
      <c r="X8" s="16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141</v>
      </c>
      <c r="D9" s="3" t="s">
        <v>74</v>
      </c>
      <c r="E9" s="3" t="s">
        <v>83</v>
      </c>
      <c r="F9" s="3" t="s">
        <v>138</v>
      </c>
      <c r="G9" s="12" t="s">
        <v>72</v>
      </c>
      <c r="H9" s="12">
        <v>99</v>
      </c>
      <c r="I9" s="17" t="s">
        <v>22</v>
      </c>
      <c r="J9" s="12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18">
        <f t="shared" si="0"/>
        <v>472</v>
      </c>
      <c r="W9" s="19">
        <f t="shared" si="1"/>
        <v>480</v>
      </c>
      <c r="X9" s="16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142</v>
      </c>
      <c r="D10" s="3" t="s">
        <v>91</v>
      </c>
      <c r="E10" s="3" t="s">
        <v>83</v>
      </c>
      <c r="F10" s="3" t="s">
        <v>138</v>
      </c>
      <c r="G10" s="12" t="s">
        <v>72</v>
      </c>
      <c r="H10" s="12">
        <v>99</v>
      </c>
      <c r="I10" s="17" t="s">
        <v>22</v>
      </c>
      <c r="J10" s="12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18">
        <f t="shared" si="0"/>
        <v>475</v>
      </c>
      <c r="W10" s="19">
        <f t="shared" si="1"/>
        <v>469</v>
      </c>
      <c r="X10" s="16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142</v>
      </c>
      <c r="D11" s="3" t="s">
        <v>78</v>
      </c>
      <c r="E11" s="3" t="s">
        <v>83</v>
      </c>
      <c r="F11" s="3" t="s">
        <v>138</v>
      </c>
      <c r="G11" s="12" t="s">
        <v>72</v>
      </c>
      <c r="H11" s="12">
        <v>99</v>
      </c>
      <c r="I11" s="17" t="s">
        <v>22</v>
      </c>
      <c r="J11" s="12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18">
        <f t="shared" si="0"/>
        <v>483</v>
      </c>
      <c r="W11" s="19">
        <f t="shared" si="1"/>
        <v>475</v>
      </c>
      <c r="X11" s="16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143</v>
      </c>
      <c r="D12" s="3" t="s">
        <v>78</v>
      </c>
      <c r="E12" s="3" t="s">
        <v>81</v>
      </c>
      <c r="F12" s="3" t="s">
        <v>138</v>
      </c>
      <c r="G12" s="12" t="s">
        <v>72</v>
      </c>
      <c r="H12" s="12">
        <v>99</v>
      </c>
      <c r="I12" s="17" t="s">
        <v>22</v>
      </c>
      <c r="J12" s="12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18">
        <f t="shared" si="0"/>
        <v>470</v>
      </c>
      <c r="W12" s="19">
        <f t="shared" si="1"/>
        <v>479</v>
      </c>
      <c r="X12" s="16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151</v>
      </c>
      <c r="C13" s="3" t="s">
        <v>143</v>
      </c>
      <c r="D13" s="3" t="s">
        <v>74</v>
      </c>
      <c r="E13" s="3" t="s">
        <v>81</v>
      </c>
      <c r="F13" s="3" t="s">
        <v>138</v>
      </c>
      <c r="G13" s="12" t="s">
        <v>72</v>
      </c>
      <c r="H13" s="12">
        <v>99</v>
      </c>
      <c r="I13" s="17" t="s">
        <v>22</v>
      </c>
      <c r="J13" s="12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18">
        <f t="shared" si="0"/>
        <v>476</v>
      </c>
      <c r="W13" s="19">
        <f t="shared" si="1"/>
        <v>487</v>
      </c>
      <c r="X13" s="16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144</v>
      </c>
      <c r="D14" s="3" t="s">
        <v>91</v>
      </c>
      <c r="E14" s="3" t="s">
        <v>79</v>
      </c>
      <c r="F14" s="3" t="s">
        <v>138</v>
      </c>
      <c r="G14" s="12" t="s">
        <v>72</v>
      </c>
      <c r="H14" s="12">
        <v>99</v>
      </c>
      <c r="I14" s="17" t="s">
        <v>22</v>
      </c>
      <c r="J14" s="12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18">
        <f t="shared" si="0"/>
        <v>469</v>
      </c>
      <c r="W14" s="19">
        <f t="shared" si="1"/>
        <v>463</v>
      </c>
      <c r="X14" s="16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151</v>
      </c>
      <c r="C15" s="3" t="s">
        <v>144</v>
      </c>
      <c r="D15" s="3" t="s">
        <v>78</v>
      </c>
      <c r="E15" s="3" t="s">
        <v>79</v>
      </c>
      <c r="F15" s="3" t="s">
        <v>138</v>
      </c>
      <c r="G15" s="12" t="s">
        <v>72</v>
      </c>
      <c r="H15" s="12">
        <v>99</v>
      </c>
      <c r="I15" s="17" t="s">
        <v>22</v>
      </c>
      <c r="J15" s="12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18">
        <f t="shared" si="0"/>
        <v>477</v>
      </c>
      <c r="W15" s="19">
        <f t="shared" si="1"/>
        <v>469</v>
      </c>
      <c r="X15" s="16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145</v>
      </c>
      <c r="D16" s="3" t="s">
        <v>78</v>
      </c>
      <c r="E16" s="3" t="s">
        <v>79</v>
      </c>
      <c r="F16" s="3" t="s">
        <v>138</v>
      </c>
      <c r="G16" s="12" t="s">
        <v>72</v>
      </c>
      <c r="H16" s="12">
        <v>99</v>
      </c>
      <c r="I16" s="17" t="s">
        <v>22</v>
      </c>
      <c r="J16" s="12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18">
        <f t="shared" si="0"/>
        <v>473</v>
      </c>
      <c r="W16" s="19">
        <f t="shared" si="1"/>
        <v>477</v>
      </c>
      <c r="X16" s="16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145</v>
      </c>
      <c r="D17" s="3" t="s">
        <v>74</v>
      </c>
      <c r="E17" s="3" t="s">
        <v>79</v>
      </c>
      <c r="F17" s="3" t="s">
        <v>138</v>
      </c>
      <c r="G17" s="12" t="s">
        <v>72</v>
      </c>
      <c r="H17" s="12">
        <v>99</v>
      </c>
      <c r="I17" s="17" t="s">
        <v>22</v>
      </c>
      <c r="J17" s="12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18">
        <f t="shared" si="0"/>
        <v>481</v>
      </c>
      <c r="W17" s="19">
        <f t="shared" si="1"/>
        <v>483</v>
      </c>
      <c r="X17" s="16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146</v>
      </c>
      <c r="D18" s="3" t="s">
        <v>91</v>
      </c>
      <c r="E18" s="3" t="s">
        <v>75</v>
      </c>
      <c r="F18" s="3" t="s">
        <v>138</v>
      </c>
      <c r="G18" s="12" t="s">
        <v>72</v>
      </c>
      <c r="H18" s="12">
        <v>99</v>
      </c>
      <c r="I18" s="17" t="s">
        <v>22</v>
      </c>
      <c r="J18" s="12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18">
        <f t="shared" si="0"/>
        <v>477</v>
      </c>
      <c r="W18" s="19">
        <f t="shared" si="1"/>
        <v>462</v>
      </c>
      <c r="X18" s="16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146</v>
      </c>
      <c r="D19" s="3" t="s">
        <v>78</v>
      </c>
      <c r="E19" s="3" t="s">
        <v>75</v>
      </c>
      <c r="F19" s="3" t="s">
        <v>138</v>
      </c>
      <c r="G19" s="12" t="s">
        <v>72</v>
      </c>
      <c r="H19" s="12">
        <v>99</v>
      </c>
      <c r="I19" s="17" t="s">
        <v>22</v>
      </c>
      <c r="J19" s="12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18">
        <f t="shared" si="0"/>
        <v>487</v>
      </c>
      <c r="W19" s="19">
        <f t="shared" si="1"/>
        <v>466</v>
      </c>
      <c r="X19" s="16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147</v>
      </c>
      <c r="D20" s="3" t="s">
        <v>78</v>
      </c>
      <c r="E20" s="3" t="s">
        <v>79</v>
      </c>
      <c r="F20" s="3" t="s">
        <v>138</v>
      </c>
      <c r="G20" s="12" t="s">
        <v>72</v>
      </c>
      <c r="H20" s="12">
        <v>99</v>
      </c>
      <c r="I20" s="17" t="s">
        <v>22</v>
      </c>
      <c r="J20" s="12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18">
        <f t="shared" si="0"/>
        <v>485</v>
      </c>
      <c r="W20" s="19">
        <f t="shared" si="1"/>
        <v>465</v>
      </c>
      <c r="X20" s="16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147</v>
      </c>
      <c r="D21" s="3" t="s">
        <v>74</v>
      </c>
      <c r="E21" s="3" t="s">
        <v>79</v>
      </c>
      <c r="F21" s="3" t="s">
        <v>138</v>
      </c>
      <c r="G21" s="12" t="s">
        <v>72</v>
      </c>
      <c r="H21" s="12">
        <v>99</v>
      </c>
      <c r="I21" s="17" t="s">
        <v>22</v>
      </c>
      <c r="J21" s="12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18">
        <f t="shared" si="0"/>
        <v>477</v>
      </c>
      <c r="W21" s="19">
        <f t="shared" si="1"/>
        <v>453</v>
      </c>
      <c r="X21" s="16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147</v>
      </c>
      <c r="D22" s="3" t="s">
        <v>78</v>
      </c>
      <c r="E22" s="3" t="s">
        <v>79</v>
      </c>
      <c r="F22" s="3" t="s">
        <v>138</v>
      </c>
      <c r="G22" s="12" t="s">
        <v>153</v>
      </c>
      <c r="H22" s="12">
        <v>99</v>
      </c>
      <c r="I22" s="17" t="s">
        <v>22</v>
      </c>
      <c r="J22" s="12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18">
        <f t="shared" si="0"/>
        <v>491</v>
      </c>
      <c r="W22" s="19">
        <f t="shared" si="1"/>
        <v>461</v>
      </c>
      <c r="X22" s="16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148</v>
      </c>
      <c r="D23" s="3" t="s">
        <v>91</v>
      </c>
      <c r="E23" s="3" t="s">
        <v>79</v>
      </c>
      <c r="F23" s="3" t="s">
        <v>138</v>
      </c>
      <c r="G23" s="12" t="s">
        <v>72</v>
      </c>
      <c r="H23" s="12">
        <v>99</v>
      </c>
      <c r="I23" s="17" t="s">
        <v>22</v>
      </c>
      <c r="J23" s="12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18">
        <f t="shared" si="0"/>
        <v>459</v>
      </c>
      <c r="W23" s="19">
        <f t="shared" si="1"/>
        <v>461</v>
      </c>
      <c r="X23" s="16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149</v>
      </c>
      <c r="D24" s="3" t="s">
        <v>91</v>
      </c>
      <c r="E24" s="3" t="s">
        <v>79</v>
      </c>
      <c r="F24" s="3" t="s">
        <v>138</v>
      </c>
      <c r="G24" s="12" t="s">
        <v>72</v>
      </c>
      <c r="H24" s="12">
        <v>99</v>
      </c>
      <c r="I24" s="17" t="s">
        <v>22</v>
      </c>
      <c r="J24" s="12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18">
        <f t="shared" si="0"/>
        <v>469</v>
      </c>
      <c r="W24" s="19">
        <f t="shared" si="1"/>
        <v>460</v>
      </c>
      <c r="X24" s="16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150</v>
      </c>
      <c r="D25" s="3" t="s">
        <v>91</v>
      </c>
      <c r="E25" s="3" t="s">
        <v>83</v>
      </c>
      <c r="F25" s="3" t="s">
        <v>138</v>
      </c>
      <c r="G25" s="12" t="s">
        <v>72</v>
      </c>
      <c r="H25" s="12">
        <v>99</v>
      </c>
      <c r="I25" s="17" t="s">
        <v>22</v>
      </c>
      <c r="J25" s="12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18">
        <f t="shared" si="0"/>
        <v>464</v>
      </c>
      <c r="W25" s="19">
        <f t="shared" si="1"/>
        <v>460</v>
      </c>
      <c r="X25" s="16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2" t="s">
        <v>39</v>
      </c>
      <c r="D26" s="12" t="s">
        <v>24</v>
      </c>
      <c r="E26" s="12" t="s">
        <v>31</v>
      </c>
      <c r="F26" s="12" t="s">
        <v>27</v>
      </c>
      <c r="G26" s="12" t="s">
        <v>72</v>
      </c>
      <c r="H26" s="12">
        <v>99</v>
      </c>
      <c r="I26" s="17" t="s">
        <v>22</v>
      </c>
      <c r="J26" s="12">
        <v>5</v>
      </c>
      <c r="K26" s="12">
        <v>79</v>
      </c>
      <c r="L26" s="12">
        <v>113</v>
      </c>
      <c r="M26" s="12">
        <v>115</v>
      </c>
      <c r="N26" s="12">
        <v>127</v>
      </c>
      <c r="O26" s="12">
        <v>129</v>
      </c>
      <c r="P26" s="12">
        <v>101</v>
      </c>
      <c r="Q26" s="12">
        <v>113</v>
      </c>
      <c r="R26" s="12">
        <v>117</v>
      </c>
      <c r="S26" s="12">
        <v>113</v>
      </c>
      <c r="T26" s="12">
        <v>115</v>
      </c>
      <c r="U26" s="12">
        <v>41</v>
      </c>
      <c r="V26" s="18">
        <f t="shared" si="0"/>
        <v>484</v>
      </c>
      <c r="W26" s="19">
        <f t="shared" si="1"/>
        <v>458</v>
      </c>
      <c r="X26" s="16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151</v>
      </c>
      <c r="C27" s="12" t="s">
        <v>39</v>
      </c>
      <c r="D27" s="12" t="s">
        <v>91</v>
      </c>
      <c r="E27" s="12" t="s">
        <v>31</v>
      </c>
      <c r="F27" s="12" t="s">
        <v>27</v>
      </c>
      <c r="G27" s="12" t="s">
        <v>72</v>
      </c>
      <c r="H27" s="12">
        <v>99</v>
      </c>
      <c r="I27" s="17" t="s">
        <v>22</v>
      </c>
      <c r="J27" s="12">
        <v>5</v>
      </c>
      <c r="K27" s="12">
        <v>80</v>
      </c>
      <c r="L27" s="12">
        <v>114</v>
      </c>
      <c r="M27" s="12">
        <v>118</v>
      </c>
      <c r="N27" s="12">
        <v>130</v>
      </c>
      <c r="O27" s="12">
        <v>132</v>
      </c>
      <c r="P27" s="12">
        <v>101</v>
      </c>
      <c r="Q27" s="12">
        <v>114</v>
      </c>
      <c r="R27" s="12">
        <v>118</v>
      </c>
      <c r="S27" s="12">
        <v>114</v>
      </c>
      <c r="T27" s="12">
        <v>116</v>
      </c>
      <c r="U27" s="12">
        <v>41</v>
      </c>
      <c r="V27" s="18">
        <f t="shared" si="0"/>
        <v>494</v>
      </c>
      <c r="W27" s="19">
        <f t="shared" si="1"/>
        <v>462</v>
      </c>
      <c r="X27" s="16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152</v>
      </c>
      <c r="C28" s="12" t="s">
        <v>39</v>
      </c>
      <c r="D28" s="12" t="s">
        <v>78</v>
      </c>
      <c r="E28" s="12" t="s">
        <v>31</v>
      </c>
      <c r="F28" s="12" t="s">
        <v>27</v>
      </c>
      <c r="G28" s="12" t="s">
        <v>72</v>
      </c>
      <c r="H28" s="12">
        <v>99</v>
      </c>
      <c r="I28" s="17" t="s">
        <v>22</v>
      </c>
      <c r="J28" s="12">
        <v>5</v>
      </c>
      <c r="K28" s="12">
        <v>80</v>
      </c>
      <c r="L28" s="12">
        <v>112</v>
      </c>
      <c r="M28" s="12">
        <v>118</v>
      </c>
      <c r="N28" s="12">
        <v>132</v>
      </c>
      <c r="O28" s="12">
        <v>132</v>
      </c>
      <c r="P28" s="12">
        <v>101</v>
      </c>
      <c r="Q28" s="12">
        <v>112</v>
      </c>
      <c r="R28" s="12">
        <v>120</v>
      </c>
      <c r="S28" s="12">
        <v>112</v>
      </c>
      <c r="T28" s="12">
        <v>118</v>
      </c>
      <c r="U28" s="12">
        <v>41</v>
      </c>
      <c r="V28" s="18">
        <f t="shared" si="0"/>
        <v>494</v>
      </c>
      <c r="W28" s="19">
        <f t="shared" si="1"/>
        <v>462</v>
      </c>
      <c r="X28" s="16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2" t="s">
        <v>40</v>
      </c>
      <c r="D29" s="12" t="s">
        <v>23</v>
      </c>
      <c r="E29" s="12" t="s">
        <v>26</v>
      </c>
      <c r="F29" s="12" t="s">
        <v>27</v>
      </c>
      <c r="G29" s="12" t="s">
        <v>72</v>
      </c>
      <c r="H29" s="12">
        <v>99</v>
      </c>
      <c r="I29" s="17" t="s">
        <v>22</v>
      </c>
      <c r="J29" s="12">
        <v>5</v>
      </c>
      <c r="K29" s="12">
        <v>80</v>
      </c>
      <c r="L29" s="12">
        <v>126</v>
      </c>
      <c r="M29" s="12">
        <v>121</v>
      </c>
      <c r="N29" s="12">
        <v>114</v>
      </c>
      <c r="O29" s="12">
        <v>119</v>
      </c>
      <c r="P29" s="12">
        <v>101</v>
      </c>
      <c r="Q29" s="12">
        <v>129</v>
      </c>
      <c r="R29" s="12">
        <v>117</v>
      </c>
      <c r="S29" s="12">
        <v>116</v>
      </c>
      <c r="T29" s="12">
        <v>115</v>
      </c>
      <c r="U29" s="12">
        <v>36</v>
      </c>
      <c r="V29" s="18">
        <f t="shared" si="0"/>
        <v>480</v>
      </c>
      <c r="W29" s="19">
        <f t="shared" si="1"/>
        <v>477</v>
      </c>
      <c r="X29" s="16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151</v>
      </c>
      <c r="C30" s="12" t="s">
        <v>40</v>
      </c>
      <c r="D30" s="12" t="s">
        <v>74</v>
      </c>
      <c r="E30" s="12" t="s">
        <v>26</v>
      </c>
      <c r="F30" s="12" t="s">
        <v>27</v>
      </c>
      <c r="G30" s="12" t="s">
        <v>72</v>
      </c>
      <c r="H30" s="12">
        <v>99</v>
      </c>
      <c r="I30" s="17" t="s">
        <v>22</v>
      </c>
      <c r="J30" s="12">
        <v>5</v>
      </c>
      <c r="K30" s="12">
        <v>82</v>
      </c>
      <c r="L30" s="12">
        <v>129</v>
      </c>
      <c r="M30" s="12">
        <v>122</v>
      </c>
      <c r="N30" s="12">
        <v>115</v>
      </c>
      <c r="O30" s="12">
        <v>120</v>
      </c>
      <c r="P30" s="12">
        <v>101</v>
      </c>
      <c r="Q30" s="12">
        <v>132</v>
      </c>
      <c r="R30" s="12">
        <v>118</v>
      </c>
      <c r="S30" s="12">
        <v>119</v>
      </c>
      <c r="T30" s="12">
        <v>116</v>
      </c>
      <c r="U30" s="12">
        <v>36</v>
      </c>
      <c r="V30" s="18">
        <f t="shared" si="0"/>
        <v>486</v>
      </c>
      <c r="W30" s="19">
        <f t="shared" si="1"/>
        <v>485</v>
      </c>
      <c r="X30" s="16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152</v>
      </c>
      <c r="C31" s="12" t="s">
        <v>40</v>
      </c>
      <c r="D31" s="12" t="s">
        <v>91</v>
      </c>
      <c r="E31" s="12" t="s">
        <v>26</v>
      </c>
      <c r="F31" s="12" t="s">
        <v>27</v>
      </c>
      <c r="G31" s="12" t="s">
        <v>72</v>
      </c>
      <c r="H31" s="12">
        <v>99</v>
      </c>
      <c r="I31" s="17" t="s">
        <v>22</v>
      </c>
      <c r="J31" s="12">
        <v>5</v>
      </c>
      <c r="K31" s="12">
        <v>82</v>
      </c>
      <c r="L31" s="12">
        <v>131</v>
      </c>
      <c r="M31" s="12">
        <v>125</v>
      </c>
      <c r="N31" s="12">
        <v>115</v>
      </c>
      <c r="O31" s="12">
        <v>123</v>
      </c>
      <c r="P31" s="12">
        <v>101</v>
      </c>
      <c r="Q31" s="12">
        <v>129</v>
      </c>
      <c r="R31" s="12">
        <v>118</v>
      </c>
      <c r="S31" s="12">
        <v>116</v>
      </c>
      <c r="T31" s="12">
        <v>114</v>
      </c>
      <c r="U31" s="12">
        <v>36</v>
      </c>
      <c r="V31" s="18">
        <f t="shared" si="0"/>
        <v>494</v>
      </c>
      <c r="W31" s="19">
        <f t="shared" si="1"/>
        <v>477</v>
      </c>
      <c r="X31" s="16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2" t="s">
        <v>41</v>
      </c>
      <c r="D32" s="12" t="s">
        <v>23</v>
      </c>
      <c r="E32" s="12" t="s">
        <v>26</v>
      </c>
      <c r="F32" s="12" t="s">
        <v>27</v>
      </c>
      <c r="G32" s="12" t="s">
        <v>72</v>
      </c>
      <c r="H32" s="12">
        <v>99</v>
      </c>
      <c r="I32" s="17" t="s">
        <v>22</v>
      </c>
      <c r="J32" s="12">
        <v>5</v>
      </c>
      <c r="K32" s="12">
        <v>73</v>
      </c>
      <c r="L32" s="12">
        <v>117</v>
      </c>
      <c r="M32" s="12">
        <v>114</v>
      </c>
      <c r="N32" s="12">
        <v>113</v>
      </c>
      <c r="O32" s="12">
        <v>118</v>
      </c>
      <c r="P32" s="12">
        <v>97</v>
      </c>
      <c r="Q32" s="12">
        <v>123</v>
      </c>
      <c r="R32" s="12">
        <v>115</v>
      </c>
      <c r="S32" s="12">
        <v>115</v>
      </c>
      <c r="T32" s="12">
        <v>115</v>
      </c>
      <c r="U32" s="12">
        <v>27</v>
      </c>
      <c r="V32" s="18">
        <f t="shared" si="0"/>
        <v>462</v>
      </c>
      <c r="W32" s="19">
        <f t="shared" si="1"/>
        <v>468</v>
      </c>
      <c r="X32" s="16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2" t="s">
        <v>42</v>
      </c>
      <c r="D33" s="12" t="s">
        <v>24</v>
      </c>
      <c r="E33" s="12" t="s">
        <v>21</v>
      </c>
      <c r="F33" s="12" t="s">
        <v>27</v>
      </c>
      <c r="G33" s="12" t="s">
        <v>72</v>
      </c>
      <c r="H33" s="12">
        <v>99</v>
      </c>
      <c r="I33" s="17" t="s">
        <v>22</v>
      </c>
      <c r="J33" s="12">
        <v>5</v>
      </c>
      <c r="K33" s="12">
        <v>84</v>
      </c>
      <c r="L33" s="12">
        <v>118</v>
      </c>
      <c r="M33" s="12">
        <v>111</v>
      </c>
      <c r="N33" s="12">
        <v>116</v>
      </c>
      <c r="O33" s="12">
        <v>124</v>
      </c>
      <c r="P33" s="12">
        <v>101</v>
      </c>
      <c r="Q33" s="12">
        <v>110</v>
      </c>
      <c r="R33" s="12">
        <v>130</v>
      </c>
      <c r="S33" s="12">
        <v>116</v>
      </c>
      <c r="T33" s="12">
        <v>122</v>
      </c>
      <c r="U33" s="12">
        <v>36</v>
      </c>
      <c r="V33" s="18">
        <f t="shared" si="0"/>
        <v>469</v>
      </c>
      <c r="W33" s="19">
        <f t="shared" si="1"/>
        <v>478</v>
      </c>
      <c r="X33" s="16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2" t="s">
        <v>43</v>
      </c>
      <c r="D34" s="12" t="s">
        <v>24</v>
      </c>
      <c r="E34" s="12" t="s">
        <v>25</v>
      </c>
      <c r="F34" s="12" t="s">
        <v>27</v>
      </c>
      <c r="G34" s="12" t="s">
        <v>72</v>
      </c>
      <c r="H34" s="12">
        <v>99</v>
      </c>
      <c r="I34" s="17" t="s">
        <v>22</v>
      </c>
      <c r="J34" s="12">
        <v>5</v>
      </c>
      <c r="K34" s="12">
        <v>75</v>
      </c>
      <c r="L34" s="12">
        <v>117</v>
      </c>
      <c r="M34" s="12">
        <v>113</v>
      </c>
      <c r="N34" s="12">
        <v>114</v>
      </c>
      <c r="O34" s="12">
        <v>115</v>
      </c>
      <c r="P34" s="12">
        <v>97</v>
      </c>
      <c r="Q34" s="12">
        <v>115</v>
      </c>
      <c r="R34" s="12">
        <v>116</v>
      </c>
      <c r="S34" s="12">
        <v>115</v>
      </c>
      <c r="T34" s="12">
        <v>115</v>
      </c>
      <c r="U34" s="12">
        <v>29</v>
      </c>
      <c r="V34" s="18">
        <f t="shared" ref="V34:V65" si="2">SUM(L34:O34)</f>
        <v>459</v>
      </c>
      <c r="W34" s="19">
        <f t="shared" ref="W34:W65" si="3">SUM(Q34:T34)</f>
        <v>461</v>
      </c>
      <c r="X34" s="16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2" t="s">
        <v>44</v>
      </c>
      <c r="D35" s="12" t="s">
        <v>24</v>
      </c>
      <c r="E35" s="12" t="s">
        <v>26</v>
      </c>
      <c r="F35" s="12" t="s">
        <v>27</v>
      </c>
      <c r="G35" s="12" t="s">
        <v>72</v>
      </c>
      <c r="H35" s="12">
        <v>99</v>
      </c>
      <c r="I35" s="17" t="s">
        <v>22</v>
      </c>
      <c r="J35" s="12">
        <v>5</v>
      </c>
      <c r="K35" s="12">
        <v>75</v>
      </c>
      <c r="L35" s="12">
        <v>115</v>
      </c>
      <c r="M35" s="12">
        <v>114</v>
      </c>
      <c r="N35" s="12">
        <v>113</v>
      </c>
      <c r="O35" s="12">
        <v>118</v>
      </c>
      <c r="P35" s="12">
        <v>97</v>
      </c>
      <c r="Q35" s="12">
        <v>121</v>
      </c>
      <c r="R35" s="12">
        <v>115</v>
      </c>
      <c r="S35" s="12">
        <v>116</v>
      </c>
      <c r="T35" s="12">
        <v>115</v>
      </c>
      <c r="U35" s="12">
        <v>36</v>
      </c>
      <c r="V35" s="18">
        <f t="shared" si="2"/>
        <v>460</v>
      </c>
      <c r="W35" s="19">
        <f t="shared" si="3"/>
        <v>467</v>
      </c>
      <c r="X35" s="16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2" t="s">
        <v>45</v>
      </c>
      <c r="D36" s="12" t="s">
        <v>24</v>
      </c>
      <c r="E36" s="12" t="s">
        <v>25</v>
      </c>
      <c r="F36" s="12" t="s">
        <v>27</v>
      </c>
      <c r="G36" s="12" t="s">
        <v>72</v>
      </c>
      <c r="H36" s="12">
        <v>99</v>
      </c>
      <c r="I36" s="17" t="s">
        <v>22</v>
      </c>
      <c r="J36" s="12">
        <v>5</v>
      </c>
      <c r="K36" s="12">
        <v>78</v>
      </c>
      <c r="L36" s="12">
        <v>123</v>
      </c>
      <c r="M36" s="12">
        <v>120</v>
      </c>
      <c r="N36" s="12">
        <v>114</v>
      </c>
      <c r="O36" s="12">
        <v>122</v>
      </c>
      <c r="P36" s="12">
        <v>101</v>
      </c>
      <c r="Q36" s="12">
        <v>115</v>
      </c>
      <c r="R36" s="12">
        <v>116</v>
      </c>
      <c r="S36" s="12">
        <v>115</v>
      </c>
      <c r="T36" s="12">
        <v>115</v>
      </c>
      <c r="U36" s="12">
        <v>29</v>
      </c>
      <c r="V36" s="18">
        <f t="shared" si="2"/>
        <v>479</v>
      </c>
      <c r="W36" s="19">
        <f t="shared" si="3"/>
        <v>461</v>
      </c>
      <c r="X36" s="16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2" t="s">
        <v>46</v>
      </c>
      <c r="D37" s="12" t="s">
        <v>24</v>
      </c>
      <c r="E37" s="12" t="s">
        <v>21</v>
      </c>
      <c r="F37" s="12" t="s">
        <v>27</v>
      </c>
      <c r="G37" s="12" t="s">
        <v>72</v>
      </c>
      <c r="H37" s="12">
        <v>99</v>
      </c>
      <c r="I37" s="17" t="s">
        <v>22</v>
      </c>
      <c r="J37" s="12">
        <v>5</v>
      </c>
      <c r="K37" s="12">
        <v>84</v>
      </c>
      <c r="L37" s="12">
        <v>115</v>
      </c>
      <c r="M37" s="12">
        <v>110</v>
      </c>
      <c r="N37" s="12">
        <v>113</v>
      </c>
      <c r="O37" s="12">
        <v>120</v>
      </c>
      <c r="P37" s="12">
        <v>97</v>
      </c>
      <c r="Q37" s="12">
        <v>110</v>
      </c>
      <c r="R37" s="12">
        <v>123</v>
      </c>
      <c r="S37" s="12">
        <v>119</v>
      </c>
      <c r="T37" s="12">
        <v>120</v>
      </c>
      <c r="U37" s="12">
        <v>33</v>
      </c>
      <c r="V37" s="18">
        <f t="shared" si="2"/>
        <v>458</v>
      </c>
      <c r="W37" s="19">
        <f t="shared" si="3"/>
        <v>472</v>
      </c>
      <c r="X37" s="16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2" t="s">
        <v>47</v>
      </c>
      <c r="D38" s="12" t="s">
        <v>24</v>
      </c>
      <c r="E38" s="12" t="s">
        <v>25</v>
      </c>
      <c r="F38" s="12" t="s">
        <v>27</v>
      </c>
      <c r="G38" s="12" t="s">
        <v>72</v>
      </c>
      <c r="H38" s="12">
        <v>99</v>
      </c>
      <c r="I38" s="17" t="s">
        <v>22</v>
      </c>
      <c r="J38" s="12">
        <v>5</v>
      </c>
      <c r="K38" s="12">
        <v>76</v>
      </c>
      <c r="L38" s="12">
        <v>124</v>
      </c>
      <c r="M38" s="12">
        <v>121</v>
      </c>
      <c r="N38" s="12">
        <v>114</v>
      </c>
      <c r="O38" s="12">
        <v>122</v>
      </c>
      <c r="P38" s="12">
        <v>101</v>
      </c>
      <c r="Q38" s="12">
        <v>116</v>
      </c>
      <c r="R38" s="12">
        <v>118</v>
      </c>
      <c r="S38" s="12">
        <v>116</v>
      </c>
      <c r="T38" s="12">
        <v>116</v>
      </c>
      <c r="U38" s="12">
        <v>51</v>
      </c>
      <c r="V38" s="18">
        <f t="shared" si="2"/>
        <v>481</v>
      </c>
      <c r="W38" s="19">
        <f t="shared" si="3"/>
        <v>466</v>
      </c>
      <c r="X38" s="16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2" t="s">
        <v>47</v>
      </c>
      <c r="D39" s="12" t="s">
        <v>91</v>
      </c>
      <c r="E39" s="12" t="s">
        <v>79</v>
      </c>
      <c r="F39" s="12" t="s">
        <v>27</v>
      </c>
      <c r="G39" s="12" t="s">
        <v>153</v>
      </c>
      <c r="H39" s="12">
        <v>99</v>
      </c>
      <c r="I39" s="17" t="s">
        <v>22</v>
      </c>
      <c r="J39" s="12">
        <v>5</v>
      </c>
      <c r="K39" s="12">
        <v>74</v>
      </c>
      <c r="L39" s="12">
        <v>120</v>
      </c>
      <c r="M39" s="12">
        <v>117</v>
      </c>
      <c r="N39" s="12">
        <v>110</v>
      </c>
      <c r="O39" s="12">
        <v>118</v>
      </c>
      <c r="P39" s="12">
        <v>99</v>
      </c>
      <c r="Q39" s="12">
        <v>112</v>
      </c>
      <c r="R39" s="12">
        <v>114</v>
      </c>
      <c r="S39" s="12">
        <v>112</v>
      </c>
      <c r="T39" s="12">
        <v>112</v>
      </c>
      <c r="U39" s="12">
        <v>49</v>
      </c>
      <c r="V39" s="18">
        <f t="shared" si="2"/>
        <v>465</v>
      </c>
      <c r="W39" s="19">
        <f t="shared" si="3"/>
        <v>450</v>
      </c>
      <c r="X39" s="16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2" t="s">
        <v>48</v>
      </c>
      <c r="D40" s="12" t="s">
        <v>23</v>
      </c>
      <c r="E40" s="12" t="s">
        <v>26</v>
      </c>
      <c r="F40" s="12" t="s">
        <v>49</v>
      </c>
      <c r="G40" s="12" t="s">
        <v>72</v>
      </c>
      <c r="H40" s="12">
        <v>99</v>
      </c>
      <c r="I40" s="17" t="s">
        <v>22</v>
      </c>
      <c r="J40" s="12">
        <v>5</v>
      </c>
      <c r="K40" s="12">
        <v>76</v>
      </c>
      <c r="L40" s="12">
        <v>125</v>
      </c>
      <c r="M40" s="12">
        <v>113</v>
      </c>
      <c r="N40" s="12">
        <v>112</v>
      </c>
      <c r="O40" s="12">
        <v>122</v>
      </c>
      <c r="P40" s="12">
        <v>97</v>
      </c>
      <c r="Q40" s="12">
        <v>130</v>
      </c>
      <c r="R40" s="12">
        <v>115</v>
      </c>
      <c r="S40" s="12">
        <v>116</v>
      </c>
      <c r="T40" s="12">
        <v>115</v>
      </c>
      <c r="U40" s="12">
        <v>31</v>
      </c>
      <c r="V40" s="18">
        <f t="shared" si="2"/>
        <v>472</v>
      </c>
      <c r="W40" s="19">
        <f t="shared" si="3"/>
        <v>476</v>
      </c>
      <c r="X40" s="16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151</v>
      </c>
      <c r="C41" s="12" t="s">
        <v>48</v>
      </c>
      <c r="D41" s="12" t="s">
        <v>74</v>
      </c>
      <c r="E41" s="12" t="s">
        <v>26</v>
      </c>
      <c r="F41" s="12" t="s">
        <v>49</v>
      </c>
      <c r="G41" s="12" t="s">
        <v>72</v>
      </c>
      <c r="H41" s="12">
        <v>99</v>
      </c>
      <c r="I41" s="17" t="s">
        <v>22</v>
      </c>
      <c r="J41" s="12">
        <v>5</v>
      </c>
      <c r="K41" s="12">
        <v>78</v>
      </c>
      <c r="L41" s="12">
        <v>128</v>
      </c>
      <c r="M41" s="12">
        <v>114</v>
      </c>
      <c r="N41" s="12">
        <v>113</v>
      </c>
      <c r="O41" s="12">
        <v>123</v>
      </c>
      <c r="P41" s="12">
        <v>97</v>
      </c>
      <c r="Q41" s="12">
        <v>133</v>
      </c>
      <c r="R41" s="12">
        <v>116</v>
      </c>
      <c r="S41" s="12">
        <v>119</v>
      </c>
      <c r="T41" s="12">
        <v>116</v>
      </c>
      <c r="U41" s="12">
        <v>31</v>
      </c>
      <c r="V41" s="18">
        <f t="shared" si="2"/>
        <v>478</v>
      </c>
      <c r="W41" s="19">
        <f t="shared" si="3"/>
        <v>484</v>
      </c>
      <c r="X41" s="16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2" t="s">
        <v>48</v>
      </c>
      <c r="D42" s="12" t="s">
        <v>91</v>
      </c>
      <c r="E42" s="12" t="s">
        <v>26</v>
      </c>
      <c r="F42" s="12" t="s">
        <v>49</v>
      </c>
      <c r="G42" s="12" t="s">
        <v>72</v>
      </c>
      <c r="H42" s="12">
        <v>99</v>
      </c>
      <c r="I42" s="17" t="s">
        <v>22</v>
      </c>
      <c r="J42" s="12">
        <v>5</v>
      </c>
      <c r="K42" s="12">
        <v>78</v>
      </c>
      <c r="L42" s="12">
        <v>130</v>
      </c>
      <c r="M42" s="12">
        <v>114</v>
      </c>
      <c r="N42" s="12">
        <v>113</v>
      </c>
      <c r="O42" s="12">
        <v>123</v>
      </c>
      <c r="P42" s="12">
        <v>97</v>
      </c>
      <c r="Q42" s="12">
        <v>131</v>
      </c>
      <c r="R42" s="12">
        <v>116</v>
      </c>
      <c r="S42" s="12">
        <v>119</v>
      </c>
      <c r="T42" s="12">
        <v>116</v>
      </c>
      <c r="U42" s="12">
        <v>31</v>
      </c>
      <c r="V42" s="18">
        <f t="shared" si="2"/>
        <v>480</v>
      </c>
      <c r="W42" s="19">
        <f t="shared" si="3"/>
        <v>482</v>
      </c>
      <c r="X42" s="16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2" t="s">
        <v>50</v>
      </c>
      <c r="D43" s="12" t="s">
        <v>28</v>
      </c>
      <c r="E43" s="12" t="s">
        <v>25</v>
      </c>
      <c r="F43" s="12" t="s">
        <v>49</v>
      </c>
      <c r="G43" s="12" t="s">
        <v>72</v>
      </c>
      <c r="H43" s="12">
        <v>99</v>
      </c>
      <c r="I43" s="17" t="s">
        <v>22</v>
      </c>
      <c r="J43" s="12">
        <v>5</v>
      </c>
      <c r="K43" s="12">
        <v>75</v>
      </c>
      <c r="L43" s="12">
        <v>124</v>
      </c>
      <c r="M43" s="12">
        <v>119</v>
      </c>
      <c r="N43" s="12">
        <v>114</v>
      </c>
      <c r="O43" s="12">
        <v>127</v>
      </c>
      <c r="P43" s="12">
        <v>101</v>
      </c>
      <c r="Q43" s="12">
        <v>127</v>
      </c>
      <c r="R43" s="12">
        <v>116</v>
      </c>
      <c r="S43" s="12">
        <v>116</v>
      </c>
      <c r="T43" s="12">
        <v>119</v>
      </c>
      <c r="U43" s="12">
        <v>36</v>
      </c>
      <c r="V43" s="18">
        <f t="shared" si="2"/>
        <v>484</v>
      </c>
      <c r="W43" s="19">
        <f t="shared" si="3"/>
        <v>478</v>
      </c>
      <c r="X43" s="16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151</v>
      </c>
      <c r="C44" s="12" t="s">
        <v>50</v>
      </c>
      <c r="D44" s="12" t="s">
        <v>78</v>
      </c>
      <c r="E44" s="12" t="s">
        <v>25</v>
      </c>
      <c r="F44" s="12" t="s">
        <v>49</v>
      </c>
      <c r="G44" s="12" t="s">
        <v>72</v>
      </c>
      <c r="H44" s="12">
        <v>99</v>
      </c>
      <c r="I44" s="17" t="s">
        <v>22</v>
      </c>
      <c r="J44" s="12">
        <v>5</v>
      </c>
      <c r="K44" s="12">
        <v>77</v>
      </c>
      <c r="L44" s="12">
        <v>127</v>
      </c>
      <c r="M44" s="12">
        <v>122</v>
      </c>
      <c r="N44" s="12">
        <v>115</v>
      </c>
      <c r="O44" s="12">
        <v>128</v>
      </c>
      <c r="P44" s="12">
        <v>101</v>
      </c>
      <c r="Q44" s="12">
        <v>128</v>
      </c>
      <c r="R44" s="12">
        <v>117</v>
      </c>
      <c r="S44" s="12">
        <v>119</v>
      </c>
      <c r="T44" s="12">
        <v>120</v>
      </c>
      <c r="U44" s="12">
        <v>36</v>
      </c>
      <c r="V44" s="18">
        <f t="shared" si="2"/>
        <v>492</v>
      </c>
      <c r="W44" s="19">
        <f t="shared" si="3"/>
        <v>484</v>
      </c>
      <c r="X44" s="16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2" t="s">
        <v>50</v>
      </c>
      <c r="D45" s="12" t="s">
        <v>74</v>
      </c>
      <c r="E45" s="12" t="s">
        <v>25</v>
      </c>
      <c r="F45" s="12" t="s">
        <v>49</v>
      </c>
      <c r="G45" s="12" t="s">
        <v>72</v>
      </c>
      <c r="H45" s="12">
        <v>99</v>
      </c>
      <c r="I45" s="17" t="s">
        <v>22</v>
      </c>
      <c r="J45" s="12">
        <v>5</v>
      </c>
      <c r="K45" s="12">
        <v>77</v>
      </c>
      <c r="L45" s="12">
        <v>124</v>
      </c>
      <c r="M45" s="12">
        <v>119</v>
      </c>
      <c r="N45" s="12">
        <v>115</v>
      </c>
      <c r="O45" s="12">
        <v>126</v>
      </c>
      <c r="P45" s="12">
        <v>101</v>
      </c>
      <c r="Q45" s="12">
        <v>131</v>
      </c>
      <c r="R45" s="12">
        <v>120</v>
      </c>
      <c r="S45" s="12">
        <v>119</v>
      </c>
      <c r="T45" s="12">
        <v>122</v>
      </c>
      <c r="U45" s="12">
        <v>36</v>
      </c>
      <c r="V45" s="18">
        <f t="shared" si="2"/>
        <v>484</v>
      </c>
      <c r="W45" s="19">
        <f t="shared" si="3"/>
        <v>492</v>
      </c>
      <c r="X45" s="16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2" t="s">
        <v>51</v>
      </c>
      <c r="D46" s="12" t="s">
        <v>23</v>
      </c>
      <c r="E46" s="12" t="s">
        <v>31</v>
      </c>
      <c r="F46" s="12" t="s">
        <v>49</v>
      </c>
      <c r="G46" s="12" t="s">
        <v>72</v>
      </c>
      <c r="H46" s="12">
        <v>99</v>
      </c>
      <c r="I46" s="17" t="s">
        <v>22</v>
      </c>
      <c r="J46" s="12">
        <v>5</v>
      </c>
      <c r="K46" s="12">
        <v>76</v>
      </c>
      <c r="L46" s="12">
        <v>119</v>
      </c>
      <c r="M46" s="12">
        <v>118</v>
      </c>
      <c r="N46" s="12">
        <v>123</v>
      </c>
      <c r="O46" s="12">
        <v>121</v>
      </c>
      <c r="P46" s="12">
        <v>97</v>
      </c>
      <c r="Q46" s="12">
        <v>127</v>
      </c>
      <c r="R46" s="12">
        <v>116</v>
      </c>
      <c r="S46" s="12">
        <v>116</v>
      </c>
      <c r="T46" s="12">
        <v>116</v>
      </c>
      <c r="U46" s="12">
        <v>29</v>
      </c>
      <c r="V46" s="18">
        <f t="shared" si="2"/>
        <v>481</v>
      </c>
      <c r="W46" s="19">
        <f t="shared" si="3"/>
        <v>475</v>
      </c>
      <c r="X46" s="16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151</v>
      </c>
      <c r="C47" s="12" t="s">
        <v>51</v>
      </c>
      <c r="D47" s="12" t="s">
        <v>74</v>
      </c>
      <c r="E47" s="12" t="s">
        <v>31</v>
      </c>
      <c r="F47" s="12" t="s">
        <v>49</v>
      </c>
      <c r="G47" s="12" t="s">
        <v>72</v>
      </c>
      <c r="H47" s="12">
        <v>99</v>
      </c>
      <c r="I47" s="17" t="s">
        <v>22</v>
      </c>
      <c r="J47" s="12">
        <v>5</v>
      </c>
      <c r="K47" s="12">
        <v>78</v>
      </c>
      <c r="L47" s="12">
        <v>120</v>
      </c>
      <c r="M47" s="12">
        <v>121</v>
      </c>
      <c r="N47" s="12">
        <v>126</v>
      </c>
      <c r="O47" s="12">
        <v>124</v>
      </c>
      <c r="P47" s="12">
        <v>97</v>
      </c>
      <c r="Q47" s="12">
        <v>128</v>
      </c>
      <c r="R47" s="12">
        <v>117</v>
      </c>
      <c r="S47" s="12">
        <v>117</v>
      </c>
      <c r="T47" s="12">
        <v>117</v>
      </c>
      <c r="U47" s="12">
        <v>29</v>
      </c>
      <c r="V47" s="18">
        <f t="shared" si="2"/>
        <v>491</v>
      </c>
      <c r="W47" s="19">
        <f t="shared" si="3"/>
        <v>479</v>
      </c>
      <c r="X47" s="16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2" t="s">
        <v>52</v>
      </c>
      <c r="D48" s="12" t="s">
        <v>23</v>
      </c>
      <c r="E48" s="12" t="s">
        <v>25</v>
      </c>
      <c r="F48" s="12" t="s">
        <v>49</v>
      </c>
      <c r="G48" s="12" t="s">
        <v>72</v>
      </c>
      <c r="H48" s="12">
        <v>99</v>
      </c>
      <c r="I48" s="17" t="s">
        <v>22</v>
      </c>
      <c r="J48" s="12">
        <v>5</v>
      </c>
      <c r="K48" s="12">
        <v>78</v>
      </c>
      <c r="L48" s="12">
        <v>121</v>
      </c>
      <c r="M48" s="12">
        <v>117</v>
      </c>
      <c r="N48" s="12">
        <v>112</v>
      </c>
      <c r="O48" s="12">
        <v>119</v>
      </c>
      <c r="P48" s="12">
        <v>97</v>
      </c>
      <c r="Q48" s="12">
        <v>116</v>
      </c>
      <c r="R48" s="12">
        <v>114</v>
      </c>
      <c r="S48" s="12">
        <v>116</v>
      </c>
      <c r="T48" s="12">
        <v>119</v>
      </c>
      <c r="U48" s="12">
        <v>31</v>
      </c>
      <c r="V48" s="18">
        <f t="shared" si="2"/>
        <v>469</v>
      </c>
      <c r="W48" s="19">
        <f t="shared" si="3"/>
        <v>465</v>
      </c>
      <c r="X48" s="16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2" t="s">
        <v>53</v>
      </c>
      <c r="D49" s="12" t="s">
        <v>23</v>
      </c>
      <c r="E49" s="12" t="s">
        <v>25</v>
      </c>
      <c r="F49" s="12" t="s">
        <v>49</v>
      </c>
      <c r="G49" s="12" t="s">
        <v>72</v>
      </c>
      <c r="H49" s="12">
        <v>99</v>
      </c>
      <c r="I49" s="17" t="s">
        <v>22</v>
      </c>
      <c r="J49" s="12">
        <v>5</v>
      </c>
      <c r="K49" s="12">
        <v>76</v>
      </c>
      <c r="L49" s="12">
        <v>122</v>
      </c>
      <c r="M49" s="12">
        <v>118</v>
      </c>
      <c r="N49" s="12">
        <v>113</v>
      </c>
      <c r="O49" s="12">
        <v>120</v>
      </c>
      <c r="P49" s="12">
        <v>97</v>
      </c>
      <c r="Q49" s="12">
        <v>121</v>
      </c>
      <c r="R49" s="12">
        <v>115</v>
      </c>
      <c r="S49" s="12">
        <v>117</v>
      </c>
      <c r="T49" s="12">
        <v>120</v>
      </c>
      <c r="U49" s="12">
        <v>31</v>
      </c>
      <c r="V49" s="18">
        <f t="shared" si="2"/>
        <v>473</v>
      </c>
      <c r="W49" s="19">
        <f t="shared" si="3"/>
        <v>473</v>
      </c>
      <c r="X49" s="16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2" t="s">
        <v>54</v>
      </c>
      <c r="D50" s="12" t="s">
        <v>23</v>
      </c>
      <c r="E50" s="12" t="s">
        <v>21</v>
      </c>
      <c r="F50" s="12" t="s">
        <v>49</v>
      </c>
      <c r="G50" s="12" t="s">
        <v>72</v>
      </c>
      <c r="H50" s="12">
        <v>99</v>
      </c>
      <c r="I50" s="17" t="s">
        <v>22</v>
      </c>
      <c r="J50" s="12">
        <v>5</v>
      </c>
      <c r="K50" s="12">
        <v>84</v>
      </c>
      <c r="L50" s="12">
        <v>113</v>
      </c>
      <c r="M50" s="12">
        <v>110</v>
      </c>
      <c r="N50" s="12">
        <v>112</v>
      </c>
      <c r="O50" s="12">
        <v>121</v>
      </c>
      <c r="P50" s="12">
        <v>101</v>
      </c>
      <c r="Q50" s="12">
        <v>110</v>
      </c>
      <c r="R50" s="12">
        <v>124</v>
      </c>
      <c r="S50" s="12">
        <v>119</v>
      </c>
      <c r="T50" s="12">
        <v>120</v>
      </c>
      <c r="U50" s="12">
        <v>36</v>
      </c>
      <c r="V50" s="18">
        <f t="shared" si="2"/>
        <v>456</v>
      </c>
      <c r="W50" s="19">
        <f t="shared" si="3"/>
        <v>473</v>
      </c>
      <c r="X50" s="16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2" t="s">
        <v>55</v>
      </c>
      <c r="D51" s="12" t="s">
        <v>23</v>
      </c>
      <c r="E51" s="12" t="s">
        <v>26</v>
      </c>
      <c r="F51" s="12" t="s">
        <v>49</v>
      </c>
      <c r="G51" s="12" t="s">
        <v>72</v>
      </c>
      <c r="H51" s="12">
        <v>99</v>
      </c>
      <c r="I51" s="17" t="s">
        <v>22</v>
      </c>
      <c r="J51" s="12">
        <v>5</v>
      </c>
      <c r="K51" s="12">
        <v>75</v>
      </c>
      <c r="L51" s="12">
        <v>125</v>
      </c>
      <c r="M51" s="12">
        <v>113</v>
      </c>
      <c r="N51" s="12">
        <v>112</v>
      </c>
      <c r="O51" s="12">
        <v>122</v>
      </c>
      <c r="P51" s="12">
        <v>97</v>
      </c>
      <c r="Q51" s="12">
        <v>125</v>
      </c>
      <c r="R51" s="12">
        <v>115</v>
      </c>
      <c r="S51" s="12">
        <v>116</v>
      </c>
      <c r="T51" s="12">
        <v>115</v>
      </c>
      <c r="U51" s="12">
        <v>31</v>
      </c>
      <c r="V51" s="18">
        <f t="shared" si="2"/>
        <v>472</v>
      </c>
      <c r="W51" s="19">
        <f t="shared" si="3"/>
        <v>471</v>
      </c>
      <c r="X51" s="16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2" t="s">
        <v>30</v>
      </c>
      <c r="D52" s="12" t="s">
        <v>23</v>
      </c>
      <c r="E52" s="12" t="s">
        <v>31</v>
      </c>
      <c r="F52" s="12" t="s">
        <v>20</v>
      </c>
      <c r="G52" s="12" t="s">
        <v>72</v>
      </c>
      <c r="H52" s="12">
        <v>99</v>
      </c>
      <c r="I52" s="17" t="s">
        <v>22</v>
      </c>
      <c r="J52" s="12">
        <v>5</v>
      </c>
      <c r="K52" s="12">
        <v>80</v>
      </c>
      <c r="L52" s="12">
        <v>127</v>
      </c>
      <c r="M52" s="12">
        <v>127</v>
      </c>
      <c r="N52" s="12">
        <v>129</v>
      </c>
      <c r="O52" s="12">
        <v>127</v>
      </c>
      <c r="P52" s="12">
        <v>101</v>
      </c>
      <c r="Q52" s="12">
        <v>114</v>
      </c>
      <c r="R52" s="12">
        <v>115</v>
      </c>
      <c r="S52" s="12">
        <v>115</v>
      </c>
      <c r="T52" s="12">
        <v>115</v>
      </c>
      <c r="U52" s="12">
        <v>36</v>
      </c>
      <c r="V52" s="18">
        <f t="shared" si="2"/>
        <v>510</v>
      </c>
      <c r="W52" s="19">
        <f t="shared" si="3"/>
        <v>459</v>
      </c>
      <c r="X52" s="16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2" t="s">
        <v>30</v>
      </c>
      <c r="D53" s="12" t="s">
        <v>91</v>
      </c>
      <c r="E53" s="12" t="s">
        <v>31</v>
      </c>
      <c r="F53" s="12" t="s">
        <v>20</v>
      </c>
      <c r="G53" s="12" t="s">
        <v>72</v>
      </c>
      <c r="H53" s="12">
        <v>99</v>
      </c>
      <c r="I53" s="17" t="s">
        <v>22</v>
      </c>
      <c r="J53" s="12">
        <v>5</v>
      </c>
      <c r="K53" s="12">
        <v>82</v>
      </c>
      <c r="L53" s="12">
        <v>128</v>
      </c>
      <c r="M53" s="12">
        <v>130</v>
      </c>
      <c r="N53" s="12">
        <v>132</v>
      </c>
      <c r="O53" s="12">
        <v>130</v>
      </c>
      <c r="P53" s="12">
        <v>101</v>
      </c>
      <c r="Q53" s="12">
        <v>115</v>
      </c>
      <c r="R53" s="12">
        <v>116</v>
      </c>
      <c r="S53" s="12">
        <v>116</v>
      </c>
      <c r="T53" s="12">
        <v>116</v>
      </c>
      <c r="U53" s="12">
        <v>36</v>
      </c>
      <c r="V53" s="18">
        <f t="shared" si="2"/>
        <v>520</v>
      </c>
      <c r="W53" s="19">
        <f t="shared" si="3"/>
        <v>463</v>
      </c>
      <c r="X53" s="16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2" t="s">
        <v>32</v>
      </c>
      <c r="D54" s="12" t="s">
        <v>28</v>
      </c>
      <c r="E54" s="12" t="s">
        <v>25</v>
      </c>
      <c r="F54" s="12" t="s">
        <v>20</v>
      </c>
      <c r="G54" s="12" t="s">
        <v>72</v>
      </c>
      <c r="H54" s="12">
        <v>99</v>
      </c>
      <c r="I54" s="17" t="s">
        <v>22</v>
      </c>
      <c r="J54" s="12">
        <v>5</v>
      </c>
      <c r="K54" s="12">
        <v>77</v>
      </c>
      <c r="L54" s="12">
        <v>125</v>
      </c>
      <c r="M54" s="12">
        <v>121</v>
      </c>
      <c r="N54" s="12">
        <v>114</v>
      </c>
      <c r="O54" s="12">
        <v>122</v>
      </c>
      <c r="P54" s="12">
        <v>101</v>
      </c>
      <c r="Q54" s="12">
        <v>117</v>
      </c>
      <c r="R54" s="12">
        <v>115</v>
      </c>
      <c r="S54" s="12">
        <v>116</v>
      </c>
      <c r="T54" s="12">
        <v>116</v>
      </c>
      <c r="U54" s="12">
        <v>36</v>
      </c>
      <c r="V54" s="18">
        <f t="shared" si="2"/>
        <v>482</v>
      </c>
      <c r="W54" s="19">
        <f t="shared" si="3"/>
        <v>464</v>
      </c>
      <c r="X54" s="16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2" t="s">
        <v>32</v>
      </c>
      <c r="D55" s="12" t="s">
        <v>74</v>
      </c>
      <c r="E55" s="12" t="s">
        <v>25</v>
      </c>
      <c r="F55" s="12" t="s">
        <v>20</v>
      </c>
      <c r="G55" s="12" t="s">
        <v>72</v>
      </c>
      <c r="H55" s="12">
        <v>99</v>
      </c>
      <c r="I55" s="17" t="s">
        <v>22</v>
      </c>
      <c r="J55" s="12">
        <v>5</v>
      </c>
      <c r="K55" s="12">
        <v>79</v>
      </c>
      <c r="L55" s="12">
        <v>128</v>
      </c>
      <c r="M55" s="12">
        <v>124</v>
      </c>
      <c r="N55" s="12">
        <v>115</v>
      </c>
      <c r="O55" s="12">
        <v>123</v>
      </c>
      <c r="P55" s="12">
        <v>101</v>
      </c>
      <c r="Q55" s="12">
        <v>118</v>
      </c>
      <c r="R55" s="12">
        <v>116</v>
      </c>
      <c r="S55" s="12">
        <v>119</v>
      </c>
      <c r="T55" s="12">
        <v>117</v>
      </c>
      <c r="U55" s="12">
        <v>36</v>
      </c>
      <c r="V55" s="18">
        <f t="shared" si="2"/>
        <v>490</v>
      </c>
      <c r="W55" s="19">
        <f t="shared" si="3"/>
        <v>470</v>
      </c>
      <c r="X55" s="16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2" t="s">
        <v>33</v>
      </c>
      <c r="D56" s="12" t="s">
        <v>24</v>
      </c>
      <c r="E56" s="12" t="s">
        <v>26</v>
      </c>
      <c r="F56" s="12" t="s">
        <v>20</v>
      </c>
      <c r="G56" s="12" t="s">
        <v>72</v>
      </c>
      <c r="H56" s="12">
        <v>99</v>
      </c>
      <c r="I56" s="17" t="s">
        <v>22</v>
      </c>
      <c r="J56" s="12">
        <v>5</v>
      </c>
      <c r="K56" s="12">
        <v>71</v>
      </c>
      <c r="L56" s="12">
        <v>118</v>
      </c>
      <c r="M56" s="12">
        <v>113</v>
      </c>
      <c r="N56" s="12">
        <v>112</v>
      </c>
      <c r="O56" s="12">
        <v>116</v>
      </c>
      <c r="P56" s="12">
        <v>97</v>
      </c>
      <c r="Q56" s="12">
        <v>120</v>
      </c>
      <c r="R56" s="12">
        <v>115</v>
      </c>
      <c r="S56" s="12">
        <v>115</v>
      </c>
      <c r="T56" s="12">
        <v>115</v>
      </c>
      <c r="U56" s="12">
        <v>31</v>
      </c>
      <c r="V56" s="18">
        <f t="shared" si="2"/>
        <v>459</v>
      </c>
      <c r="W56" s="19">
        <f t="shared" si="3"/>
        <v>465</v>
      </c>
      <c r="X56" s="16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2" t="s">
        <v>34</v>
      </c>
      <c r="D57" s="12" t="s">
        <v>28</v>
      </c>
      <c r="E57" s="12" t="s">
        <v>25</v>
      </c>
      <c r="F57" s="12" t="s">
        <v>20</v>
      </c>
      <c r="G57" s="12" t="s">
        <v>72</v>
      </c>
      <c r="H57" s="12">
        <v>99</v>
      </c>
      <c r="I57" s="17" t="s">
        <v>22</v>
      </c>
      <c r="J57" s="12">
        <v>5</v>
      </c>
      <c r="K57" s="12">
        <v>75</v>
      </c>
      <c r="L57" s="12">
        <v>128</v>
      </c>
      <c r="M57" s="12">
        <v>126</v>
      </c>
      <c r="N57" s="12">
        <v>112</v>
      </c>
      <c r="O57" s="12">
        <v>119</v>
      </c>
      <c r="P57" s="12">
        <v>97</v>
      </c>
      <c r="Q57" s="12">
        <v>114</v>
      </c>
      <c r="R57" s="12">
        <v>110</v>
      </c>
      <c r="S57" s="12">
        <v>116</v>
      </c>
      <c r="T57" s="12">
        <v>121</v>
      </c>
      <c r="U57" s="12">
        <v>27</v>
      </c>
      <c r="V57" s="18">
        <f t="shared" si="2"/>
        <v>485</v>
      </c>
      <c r="W57" s="19">
        <f t="shared" si="3"/>
        <v>461</v>
      </c>
      <c r="X57" s="16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2" t="s">
        <v>35</v>
      </c>
      <c r="D58" s="12" t="s">
        <v>23</v>
      </c>
      <c r="E58" s="12" t="s">
        <v>25</v>
      </c>
      <c r="F58" s="12" t="s">
        <v>20</v>
      </c>
      <c r="G58" s="12" t="s">
        <v>72</v>
      </c>
      <c r="H58" s="12">
        <v>99</v>
      </c>
      <c r="I58" s="17" t="s">
        <v>22</v>
      </c>
      <c r="J58" s="12">
        <v>5</v>
      </c>
      <c r="K58" s="12">
        <v>70</v>
      </c>
      <c r="L58" s="12">
        <v>119</v>
      </c>
      <c r="M58" s="12">
        <v>115</v>
      </c>
      <c r="N58" s="12">
        <v>114</v>
      </c>
      <c r="O58" s="12">
        <v>119</v>
      </c>
      <c r="P58" s="12">
        <v>97</v>
      </c>
      <c r="Q58" s="12">
        <v>114</v>
      </c>
      <c r="R58" s="12">
        <v>116</v>
      </c>
      <c r="S58" s="12">
        <v>116</v>
      </c>
      <c r="T58" s="12">
        <v>116</v>
      </c>
      <c r="U58" s="12">
        <v>31</v>
      </c>
      <c r="V58" s="18">
        <f t="shared" si="2"/>
        <v>467</v>
      </c>
      <c r="W58" s="19">
        <f t="shared" si="3"/>
        <v>462</v>
      </c>
      <c r="X58" s="16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2" t="s">
        <v>36</v>
      </c>
      <c r="D59" s="12" t="s">
        <v>23</v>
      </c>
      <c r="E59" s="12" t="s">
        <v>21</v>
      </c>
      <c r="F59" s="12" t="s">
        <v>20</v>
      </c>
      <c r="G59" s="12" t="s">
        <v>72</v>
      </c>
      <c r="H59" s="12">
        <v>99</v>
      </c>
      <c r="I59" s="17" t="s">
        <v>22</v>
      </c>
      <c r="J59" s="12">
        <v>5</v>
      </c>
      <c r="K59" s="12">
        <v>84</v>
      </c>
      <c r="L59" s="12">
        <v>113</v>
      </c>
      <c r="M59" s="12">
        <v>110</v>
      </c>
      <c r="N59" s="12">
        <v>119</v>
      </c>
      <c r="O59" s="12">
        <v>121</v>
      </c>
      <c r="P59" s="12">
        <v>101</v>
      </c>
      <c r="Q59" s="12">
        <v>110</v>
      </c>
      <c r="R59" s="12">
        <v>124</v>
      </c>
      <c r="S59" s="12">
        <v>119</v>
      </c>
      <c r="T59" s="12">
        <v>122</v>
      </c>
      <c r="U59" s="12">
        <v>41</v>
      </c>
      <c r="V59" s="18">
        <f t="shared" si="2"/>
        <v>463</v>
      </c>
      <c r="W59" s="19">
        <f t="shared" si="3"/>
        <v>475</v>
      </c>
      <c r="X59" s="16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2" t="s">
        <v>37</v>
      </c>
      <c r="D60" s="12" t="s">
        <v>23</v>
      </c>
      <c r="E60" s="12" t="s">
        <v>83</v>
      </c>
      <c r="F60" s="12" t="s">
        <v>20</v>
      </c>
      <c r="G60" s="12" t="s">
        <v>72</v>
      </c>
      <c r="H60" s="12">
        <v>99</v>
      </c>
      <c r="I60" s="17" t="s">
        <v>22</v>
      </c>
      <c r="J60" s="12">
        <v>5</v>
      </c>
      <c r="K60" s="12">
        <v>76</v>
      </c>
      <c r="L60" s="12">
        <v>116</v>
      </c>
      <c r="M60" s="12">
        <v>113</v>
      </c>
      <c r="N60" s="12">
        <v>112</v>
      </c>
      <c r="O60" s="12">
        <v>117</v>
      </c>
      <c r="P60" s="12">
        <v>97</v>
      </c>
      <c r="Q60" s="12">
        <v>120</v>
      </c>
      <c r="R60" s="12">
        <v>115</v>
      </c>
      <c r="S60" s="12">
        <v>115</v>
      </c>
      <c r="T60" s="12">
        <v>115</v>
      </c>
      <c r="U60" s="12">
        <v>31</v>
      </c>
      <c r="V60" s="18">
        <f t="shared" si="2"/>
        <v>458</v>
      </c>
      <c r="W60" s="19">
        <f t="shared" si="3"/>
        <v>465</v>
      </c>
      <c r="X60" s="16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2" t="s">
        <v>38</v>
      </c>
      <c r="D61" s="12" t="s">
        <v>23</v>
      </c>
      <c r="E61" s="12" t="s">
        <v>25</v>
      </c>
      <c r="F61" s="12" t="s">
        <v>20</v>
      </c>
      <c r="G61" s="12" t="s">
        <v>72</v>
      </c>
      <c r="H61" s="12">
        <v>99</v>
      </c>
      <c r="I61" s="17" t="s">
        <v>22</v>
      </c>
      <c r="J61" s="12">
        <v>5</v>
      </c>
      <c r="K61" s="12">
        <v>76</v>
      </c>
      <c r="L61" s="12">
        <v>118</v>
      </c>
      <c r="M61" s="12">
        <v>116</v>
      </c>
      <c r="N61" s="12">
        <v>116</v>
      </c>
      <c r="O61" s="12">
        <v>119</v>
      </c>
      <c r="P61" s="12">
        <v>97</v>
      </c>
      <c r="Q61" s="12">
        <v>117</v>
      </c>
      <c r="R61" s="12">
        <v>116</v>
      </c>
      <c r="S61" s="12">
        <v>116</v>
      </c>
      <c r="T61" s="12">
        <v>118</v>
      </c>
      <c r="U61" s="12">
        <v>31</v>
      </c>
      <c r="V61" s="18">
        <f t="shared" si="2"/>
        <v>469</v>
      </c>
      <c r="W61" s="19">
        <f t="shared" si="3"/>
        <v>467</v>
      </c>
      <c r="X61" s="16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2" t="s">
        <v>56</v>
      </c>
      <c r="D62" s="12" t="s">
        <v>23</v>
      </c>
      <c r="E62" s="12" t="s">
        <v>25</v>
      </c>
      <c r="F62" s="12" t="s">
        <v>57</v>
      </c>
      <c r="G62" s="12" t="s">
        <v>72</v>
      </c>
      <c r="H62" s="12">
        <v>99</v>
      </c>
      <c r="I62" s="17" t="s">
        <v>22</v>
      </c>
      <c r="J62" s="12">
        <v>5</v>
      </c>
      <c r="K62" s="12">
        <v>78</v>
      </c>
      <c r="L62" s="12">
        <v>121</v>
      </c>
      <c r="M62" s="12">
        <v>115</v>
      </c>
      <c r="N62" s="12">
        <v>114</v>
      </c>
      <c r="O62" s="12">
        <v>118</v>
      </c>
      <c r="P62" s="12">
        <v>101</v>
      </c>
      <c r="Q62" s="12">
        <v>116</v>
      </c>
      <c r="R62" s="12">
        <v>114</v>
      </c>
      <c r="S62" s="12">
        <v>116</v>
      </c>
      <c r="T62" s="12">
        <v>117</v>
      </c>
      <c r="U62" s="12">
        <v>41</v>
      </c>
      <c r="V62" s="18">
        <f t="shared" si="2"/>
        <v>468</v>
      </c>
      <c r="W62" s="19">
        <f t="shared" si="3"/>
        <v>463</v>
      </c>
      <c r="X62" s="16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2" t="s">
        <v>58</v>
      </c>
      <c r="D63" s="12" t="s">
        <v>24</v>
      </c>
      <c r="E63" s="12" t="s">
        <v>26</v>
      </c>
      <c r="F63" s="12" t="s">
        <v>57</v>
      </c>
      <c r="G63" s="12" t="s">
        <v>72</v>
      </c>
      <c r="H63" s="12">
        <v>99</v>
      </c>
      <c r="I63" s="17" t="s">
        <v>22</v>
      </c>
      <c r="J63" s="12">
        <v>5</v>
      </c>
      <c r="K63" s="12">
        <v>77</v>
      </c>
      <c r="L63" s="12">
        <v>116</v>
      </c>
      <c r="M63" s="12">
        <v>115</v>
      </c>
      <c r="N63" s="12">
        <v>113</v>
      </c>
      <c r="O63" s="12">
        <v>118</v>
      </c>
      <c r="P63" s="12">
        <v>97</v>
      </c>
      <c r="Q63" s="12">
        <v>120</v>
      </c>
      <c r="R63" s="12">
        <v>116</v>
      </c>
      <c r="S63" s="12">
        <v>115</v>
      </c>
      <c r="T63" s="12">
        <v>115</v>
      </c>
      <c r="U63" s="12">
        <v>31</v>
      </c>
      <c r="V63" s="18">
        <f t="shared" si="2"/>
        <v>462</v>
      </c>
      <c r="W63" s="19">
        <f t="shared" si="3"/>
        <v>466</v>
      </c>
      <c r="X63" s="16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2" t="s">
        <v>59</v>
      </c>
      <c r="D64" s="12" t="s">
        <v>24</v>
      </c>
      <c r="E64" s="12" t="s">
        <v>25</v>
      </c>
      <c r="F64" s="12" t="s">
        <v>57</v>
      </c>
      <c r="G64" s="12" t="s">
        <v>72</v>
      </c>
      <c r="H64" s="12">
        <v>99</v>
      </c>
      <c r="I64" s="17" t="s">
        <v>22</v>
      </c>
      <c r="J64" s="12">
        <v>5</v>
      </c>
      <c r="K64" s="12">
        <v>77</v>
      </c>
      <c r="L64" s="12">
        <v>117</v>
      </c>
      <c r="M64" s="12">
        <v>114</v>
      </c>
      <c r="N64" s="12">
        <v>114</v>
      </c>
      <c r="O64" s="12">
        <v>119</v>
      </c>
      <c r="P64" s="12">
        <v>97</v>
      </c>
      <c r="Q64" s="12">
        <v>116</v>
      </c>
      <c r="R64" s="12">
        <v>116</v>
      </c>
      <c r="S64" s="12">
        <v>117</v>
      </c>
      <c r="T64" s="12">
        <v>117</v>
      </c>
      <c r="U64" s="12">
        <v>31</v>
      </c>
      <c r="V64" s="18">
        <f t="shared" si="2"/>
        <v>464</v>
      </c>
      <c r="W64" s="19">
        <f t="shared" si="3"/>
        <v>466</v>
      </c>
      <c r="X64" s="16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2" t="s">
        <v>60</v>
      </c>
      <c r="D65" s="12" t="s">
        <v>24</v>
      </c>
      <c r="E65" s="12" t="s">
        <v>21</v>
      </c>
      <c r="F65" s="12" t="s">
        <v>57</v>
      </c>
      <c r="G65" s="12" t="s">
        <v>72</v>
      </c>
      <c r="H65" s="12">
        <v>99</v>
      </c>
      <c r="I65" s="17" t="s">
        <v>22</v>
      </c>
      <c r="J65" s="12">
        <v>5</v>
      </c>
      <c r="K65" s="12">
        <v>84</v>
      </c>
      <c r="L65" s="12">
        <v>113</v>
      </c>
      <c r="M65" s="12">
        <v>110</v>
      </c>
      <c r="N65" s="12">
        <v>113</v>
      </c>
      <c r="O65" s="12">
        <v>122</v>
      </c>
      <c r="P65" s="12">
        <v>101</v>
      </c>
      <c r="Q65" s="12">
        <v>110</v>
      </c>
      <c r="R65" s="12">
        <v>124</v>
      </c>
      <c r="S65" s="12">
        <v>118</v>
      </c>
      <c r="T65" s="12">
        <v>121</v>
      </c>
      <c r="U65" s="12">
        <v>41</v>
      </c>
      <c r="V65" s="18">
        <f t="shared" si="2"/>
        <v>458</v>
      </c>
      <c r="W65" s="19">
        <f t="shared" si="3"/>
        <v>473</v>
      </c>
      <c r="X65" s="16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2" t="s">
        <v>61</v>
      </c>
      <c r="D66" s="12" t="s">
        <v>24</v>
      </c>
      <c r="E66" s="12" t="s">
        <v>31</v>
      </c>
      <c r="F66" s="12" t="s">
        <v>57</v>
      </c>
      <c r="G66" s="12" t="s">
        <v>72</v>
      </c>
      <c r="H66" s="12">
        <v>99</v>
      </c>
      <c r="I66" s="17" t="s">
        <v>22</v>
      </c>
      <c r="J66" s="12">
        <v>5</v>
      </c>
      <c r="K66" s="12">
        <v>75</v>
      </c>
      <c r="L66" s="12">
        <v>120</v>
      </c>
      <c r="M66" s="12">
        <v>116</v>
      </c>
      <c r="N66" s="12">
        <v>121</v>
      </c>
      <c r="O66" s="12">
        <v>120</v>
      </c>
      <c r="P66" s="12">
        <v>97</v>
      </c>
      <c r="Q66" s="12">
        <v>114</v>
      </c>
      <c r="R66" s="12">
        <v>114</v>
      </c>
      <c r="S66" s="12">
        <v>115</v>
      </c>
      <c r="T66" s="12">
        <v>115</v>
      </c>
      <c r="U66" s="12">
        <v>31</v>
      </c>
      <c r="V66" s="18">
        <f t="shared" ref="V66:V97" si="4">SUM(L66:O66)</f>
        <v>477</v>
      </c>
      <c r="W66" s="19">
        <f t="shared" ref="W66:W97" si="5">SUM(Q66:T66)</f>
        <v>458</v>
      </c>
      <c r="X66" s="16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2" t="s">
        <v>62</v>
      </c>
      <c r="D67" s="12" t="s">
        <v>24</v>
      </c>
      <c r="E67" s="12" t="s">
        <v>26</v>
      </c>
      <c r="F67" s="12" t="s">
        <v>57</v>
      </c>
      <c r="G67" s="12" t="s">
        <v>72</v>
      </c>
      <c r="H67" s="12">
        <v>99</v>
      </c>
      <c r="I67" s="17" t="s">
        <v>22</v>
      </c>
      <c r="J67" s="12">
        <v>5</v>
      </c>
      <c r="K67" s="12">
        <v>74</v>
      </c>
      <c r="L67" s="12">
        <v>115</v>
      </c>
      <c r="M67" s="12">
        <v>114</v>
      </c>
      <c r="N67" s="12">
        <v>112</v>
      </c>
      <c r="O67" s="12">
        <v>119</v>
      </c>
      <c r="P67" s="12">
        <v>97</v>
      </c>
      <c r="Q67" s="12">
        <v>120</v>
      </c>
      <c r="R67" s="12">
        <v>115</v>
      </c>
      <c r="S67" s="12">
        <v>115</v>
      </c>
      <c r="T67" s="12">
        <v>115</v>
      </c>
      <c r="U67" s="12">
        <v>31</v>
      </c>
      <c r="V67" s="18">
        <f t="shared" si="4"/>
        <v>460</v>
      </c>
      <c r="W67" s="19">
        <f t="shared" si="5"/>
        <v>465</v>
      </c>
      <c r="X67" s="16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2" t="s">
        <v>63</v>
      </c>
      <c r="D68" s="12" t="s">
        <v>24</v>
      </c>
      <c r="E68" s="12" t="s">
        <v>25</v>
      </c>
      <c r="F68" s="12" t="s">
        <v>57</v>
      </c>
      <c r="G68" s="12" t="s">
        <v>72</v>
      </c>
      <c r="H68" s="12">
        <v>99</v>
      </c>
      <c r="I68" s="17" t="s">
        <v>22</v>
      </c>
      <c r="J68" s="12">
        <v>5</v>
      </c>
      <c r="K68" s="12">
        <v>75</v>
      </c>
      <c r="L68" s="12">
        <v>117</v>
      </c>
      <c r="M68" s="12">
        <v>116</v>
      </c>
      <c r="N68" s="12">
        <v>114</v>
      </c>
      <c r="O68" s="12">
        <v>120</v>
      </c>
      <c r="P68" s="12">
        <v>97</v>
      </c>
      <c r="Q68" s="12">
        <v>116</v>
      </c>
      <c r="R68" s="12">
        <v>116</v>
      </c>
      <c r="S68" s="12">
        <v>117</v>
      </c>
      <c r="T68" s="12">
        <v>116</v>
      </c>
      <c r="U68" s="12">
        <v>31</v>
      </c>
      <c r="V68" s="18">
        <f t="shared" si="4"/>
        <v>467</v>
      </c>
      <c r="W68" s="19">
        <f t="shared" si="5"/>
        <v>465</v>
      </c>
      <c r="X68" s="16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2" t="s">
        <v>64</v>
      </c>
      <c r="D69" s="12" t="s">
        <v>28</v>
      </c>
      <c r="E69" s="12" t="s">
        <v>25</v>
      </c>
      <c r="F69" s="12" t="s">
        <v>65</v>
      </c>
      <c r="G69" s="12" t="s">
        <v>72</v>
      </c>
      <c r="H69" s="12">
        <v>99</v>
      </c>
      <c r="I69" s="17" t="s">
        <v>22</v>
      </c>
      <c r="J69" s="12">
        <v>5</v>
      </c>
      <c r="K69" s="12">
        <v>76</v>
      </c>
      <c r="L69" s="12">
        <v>121</v>
      </c>
      <c r="M69" s="12">
        <v>116</v>
      </c>
      <c r="N69" s="12">
        <v>114</v>
      </c>
      <c r="O69" s="12">
        <v>121</v>
      </c>
      <c r="P69" s="12">
        <v>97</v>
      </c>
      <c r="Q69" s="12">
        <v>116</v>
      </c>
      <c r="R69" s="12">
        <v>116</v>
      </c>
      <c r="S69" s="12">
        <v>117</v>
      </c>
      <c r="T69" s="12">
        <v>116</v>
      </c>
      <c r="U69" s="12">
        <v>41</v>
      </c>
      <c r="V69" s="18">
        <f t="shared" si="4"/>
        <v>472</v>
      </c>
      <c r="W69" s="19">
        <f t="shared" si="5"/>
        <v>465</v>
      </c>
      <c r="X69" s="16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2" t="s">
        <v>66</v>
      </c>
      <c r="D70" s="12" t="s">
        <v>28</v>
      </c>
      <c r="E70" s="12" t="s">
        <v>26</v>
      </c>
      <c r="F70" s="12" t="s">
        <v>65</v>
      </c>
      <c r="G70" s="12" t="s">
        <v>72</v>
      </c>
      <c r="H70" s="12">
        <v>99</v>
      </c>
      <c r="I70" s="17" t="s">
        <v>22</v>
      </c>
      <c r="J70" s="12">
        <v>5</v>
      </c>
      <c r="K70" s="12">
        <v>75</v>
      </c>
      <c r="L70" s="12">
        <v>116</v>
      </c>
      <c r="M70" s="12">
        <v>114</v>
      </c>
      <c r="N70" s="12">
        <v>112</v>
      </c>
      <c r="O70" s="12">
        <v>118</v>
      </c>
      <c r="P70" s="12">
        <v>97</v>
      </c>
      <c r="Q70" s="12">
        <v>120</v>
      </c>
      <c r="R70" s="12">
        <v>115</v>
      </c>
      <c r="S70" s="12">
        <v>115</v>
      </c>
      <c r="T70" s="12">
        <v>115</v>
      </c>
      <c r="U70" s="12">
        <v>31</v>
      </c>
      <c r="V70" s="18">
        <f t="shared" si="4"/>
        <v>460</v>
      </c>
      <c r="W70" s="19">
        <f t="shared" si="5"/>
        <v>465</v>
      </c>
      <c r="X70" s="16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2" t="s">
        <v>67</v>
      </c>
      <c r="D71" s="12" t="s">
        <v>24</v>
      </c>
      <c r="E71" s="12" t="s">
        <v>25</v>
      </c>
      <c r="F71" s="12" t="s">
        <v>65</v>
      </c>
      <c r="G71" s="12" t="s">
        <v>72</v>
      </c>
      <c r="H71" s="12">
        <v>99</v>
      </c>
      <c r="I71" s="17" t="s">
        <v>22</v>
      </c>
      <c r="J71" s="12">
        <v>5</v>
      </c>
      <c r="K71" s="12">
        <v>75</v>
      </c>
      <c r="L71" s="12">
        <v>121</v>
      </c>
      <c r="M71" s="12">
        <v>117</v>
      </c>
      <c r="N71" s="12">
        <v>114</v>
      </c>
      <c r="O71" s="12">
        <v>121</v>
      </c>
      <c r="P71" s="12">
        <v>97</v>
      </c>
      <c r="Q71" s="12">
        <v>117</v>
      </c>
      <c r="R71" s="12">
        <v>117</v>
      </c>
      <c r="S71" s="12">
        <v>117</v>
      </c>
      <c r="T71" s="12">
        <v>117</v>
      </c>
      <c r="U71" s="12">
        <v>31</v>
      </c>
      <c r="V71" s="18">
        <f t="shared" si="4"/>
        <v>473</v>
      </c>
      <c r="W71" s="19">
        <f t="shared" si="5"/>
        <v>468</v>
      </c>
      <c r="X71" s="16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2" t="s">
        <v>68</v>
      </c>
      <c r="D72" s="12" t="s">
        <v>28</v>
      </c>
      <c r="E72" s="12" t="s">
        <v>25</v>
      </c>
      <c r="F72" s="12" t="s">
        <v>65</v>
      </c>
      <c r="G72" s="12" t="s">
        <v>72</v>
      </c>
      <c r="H72" s="12">
        <v>99</v>
      </c>
      <c r="I72" s="17" t="s">
        <v>22</v>
      </c>
      <c r="J72" s="12">
        <v>5</v>
      </c>
      <c r="K72" s="12">
        <v>76</v>
      </c>
      <c r="L72" s="12">
        <v>118</v>
      </c>
      <c r="M72" s="12">
        <v>116</v>
      </c>
      <c r="N72" s="12">
        <v>114</v>
      </c>
      <c r="O72" s="12">
        <v>119</v>
      </c>
      <c r="P72" s="12">
        <v>97</v>
      </c>
      <c r="Q72" s="12">
        <v>117</v>
      </c>
      <c r="R72" s="12">
        <v>116</v>
      </c>
      <c r="S72" s="12">
        <v>117</v>
      </c>
      <c r="T72" s="12">
        <v>116</v>
      </c>
      <c r="U72" s="12">
        <v>31</v>
      </c>
      <c r="V72" s="18">
        <f t="shared" si="4"/>
        <v>467</v>
      </c>
      <c r="W72" s="19">
        <f t="shared" si="5"/>
        <v>466</v>
      </c>
      <c r="X72" s="16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2" t="s">
        <v>69</v>
      </c>
      <c r="D73" s="12" t="s">
        <v>28</v>
      </c>
      <c r="E73" s="12" t="s">
        <v>26</v>
      </c>
      <c r="F73" s="12" t="s">
        <v>65</v>
      </c>
      <c r="G73" s="12" t="s">
        <v>72</v>
      </c>
      <c r="H73" s="12">
        <v>99</v>
      </c>
      <c r="I73" s="17" t="s">
        <v>22</v>
      </c>
      <c r="J73" s="12">
        <v>5</v>
      </c>
      <c r="K73" s="12">
        <v>75</v>
      </c>
      <c r="L73" s="12">
        <v>118</v>
      </c>
      <c r="M73" s="12">
        <v>118</v>
      </c>
      <c r="N73" s="12">
        <v>112</v>
      </c>
      <c r="O73" s="12">
        <v>120</v>
      </c>
      <c r="P73" s="12">
        <v>97</v>
      </c>
      <c r="Q73" s="12">
        <v>120</v>
      </c>
      <c r="R73" s="12">
        <v>115</v>
      </c>
      <c r="S73" s="12">
        <v>115</v>
      </c>
      <c r="T73" s="12">
        <v>115</v>
      </c>
      <c r="U73" s="12">
        <v>31</v>
      </c>
      <c r="V73" s="18">
        <f t="shared" si="4"/>
        <v>468</v>
      </c>
      <c r="W73" s="19">
        <f t="shared" si="5"/>
        <v>465</v>
      </c>
      <c r="X73" s="16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2" t="s">
        <v>70</v>
      </c>
      <c r="D74" s="12" t="s">
        <v>28</v>
      </c>
      <c r="E74" s="12" t="s">
        <v>21</v>
      </c>
      <c r="F74" s="12" t="s">
        <v>65</v>
      </c>
      <c r="G74" s="12" t="s">
        <v>72</v>
      </c>
      <c r="H74" s="12">
        <v>99</v>
      </c>
      <c r="I74" s="17" t="s">
        <v>22</v>
      </c>
      <c r="J74" s="12">
        <v>5</v>
      </c>
      <c r="K74" s="12">
        <v>85</v>
      </c>
      <c r="L74" s="12">
        <v>113</v>
      </c>
      <c r="M74" s="12">
        <v>110</v>
      </c>
      <c r="N74" s="12">
        <v>113</v>
      </c>
      <c r="O74" s="12">
        <v>122</v>
      </c>
      <c r="P74" s="12">
        <v>101</v>
      </c>
      <c r="Q74" s="12">
        <v>110</v>
      </c>
      <c r="R74" s="12">
        <v>122</v>
      </c>
      <c r="S74" s="12">
        <v>118</v>
      </c>
      <c r="T74" s="12">
        <v>120</v>
      </c>
      <c r="U74" s="12">
        <v>41</v>
      </c>
      <c r="V74" s="18">
        <f t="shared" si="4"/>
        <v>458</v>
      </c>
      <c r="W74" s="19">
        <f t="shared" si="5"/>
        <v>470</v>
      </c>
      <c r="X74" s="16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2" t="s">
        <v>71</v>
      </c>
      <c r="D75" s="12" t="s">
        <v>28</v>
      </c>
      <c r="E75" s="12" t="s">
        <v>31</v>
      </c>
      <c r="F75" s="12" t="s">
        <v>65</v>
      </c>
      <c r="G75" s="12" t="s">
        <v>72</v>
      </c>
      <c r="H75" s="12">
        <v>99</v>
      </c>
      <c r="I75" s="17" t="s">
        <v>22</v>
      </c>
      <c r="J75" s="12">
        <v>5</v>
      </c>
      <c r="K75" s="12">
        <v>73</v>
      </c>
      <c r="L75" s="12">
        <v>117</v>
      </c>
      <c r="M75" s="12">
        <v>115</v>
      </c>
      <c r="N75" s="12">
        <v>120</v>
      </c>
      <c r="O75" s="12">
        <v>120</v>
      </c>
      <c r="P75" s="12">
        <v>97</v>
      </c>
      <c r="Q75" s="12">
        <v>117</v>
      </c>
      <c r="R75" s="12">
        <v>114</v>
      </c>
      <c r="S75" s="12">
        <v>116</v>
      </c>
      <c r="T75" s="12">
        <v>116</v>
      </c>
      <c r="U75" s="12">
        <v>31</v>
      </c>
      <c r="V75" s="18">
        <f t="shared" si="4"/>
        <v>472</v>
      </c>
      <c r="W75" s="19">
        <f t="shared" si="5"/>
        <v>463</v>
      </c>
      <c r="X75" s="16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2" t="s">
        <v>73</v>
      </c>
      <c r="D76" s="3" t="s">
        <v>74</v>
      </c>
      <c r="E76" s="12" t="s">
        <v>75</v>
      </c>
      <c r="F76" s="3" t="s">
        <v>76</v>
      </c>
      <c r="G76" s="12" t="s">
        <v>72</v>
      </c>
      <c r="H76" s="12">
        <v>99</v>
      </c>
      <c r="I76" s="17" t="s">
        <v>22</v>
      </c>
      <c r="J76" s="12">
        <v>5</v>
      </c>
      <c r="K76" s="12">
        <v>76</v>
      </c>
      <c r="L76" s="12">
        <v>121</v>
      </c>
      <c r="M76" s="12">
        <v>119</v>
      </c>
      <c r="N76" s="12">
        <v>122</v>
      </c>
      <c r="O76" s="12">
        <v>122</v>
      </c>
      <c r="P76" s="12">
        <v>101</v>
      </c>
      <c r="Q76" s="12">
        <v>116</v>
      </c>
      <c r="R76" s="12">
        <v>116</v>
      </c>
      <c r="S76" s="12">
        <v>120</v>
      </c>
      <c r="T76" s="12">
        <v>120</v>
      </c>
      <c r="U76" s="12">
        <v>41</v>
      </c>
      <c r="V76" s="18">
        <f t="shared" si="4"/>
        <v>484</v>
      </c>
      <c r="W76" s="19">
        <f t="shared" si="5"/>
        <v>472</v>
      </c>
      <c r="X76" s="16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2" t="s">
        <v>79</v>
      </c>
      <c r="F77" s="3" t="s">
        <v>76</v>
      </c>
      <c r="G77" s="12" t="s">
        <v>72</v>
      </c>
      <c r="H77" s="12">
        <v>99</v>
      </c>
      <c r="I77" s="17" t="s">
        <v>22</v>
      </c>
      <c r="J77" s="12">
        <v>5</v>
      </c>
      <c r="K77" s="12">
        <v>76</v>
      </c>
      <c r="L77" s="12">
        <v>118</v>
      </c>
      <c r="M77" s="12">
        <v>116</v>
      </c>
      <c r="N77" s="12">
        <v>114</v>
      </c>
      <c r="O77" s="12">
        <v>117</v>
      </c>
      <c r="P77" s="12">
        <v>97</v>
      </c>
      <c r="Q77" s="12">
        <v>117</v>
      </c>
      <c r="R77" s="12">
        <v>115</v>
      </c>
      <c r="S77" s="12">
        <v>117</v>
      </c>
      <c r="T77" s="12">
        <v>117</v>
      </c>
      <c r="U77" s="12">
        <v>36</v>
      </c>
      <c r="V77" s="18">
        <f t="shared" si="4"/>
        <v>465</v>
      </c>
      <c r="W77" s="19">
        <f t="shared" si="5"/>
        <v>466</v>
      </c>
      <c r="X77" s="16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2" t="s">
        <v>81</v>
      </c>
      <c r="F78" s="3" t="s">
        <v>76</v>
      </c>
      <c r="G78" s="12" t="s">
        <v>72</v>
      </c>
      <c r="H78" s="12">
        <v>99</v>
      </c>
      <c r="I78" s="17" t="s">
        <v>22</v>
      </c>
      <c r="J78" s="12">
        <v>5</v>
      </c>
      <c r="K78" s="12">
        <v>85</v>
      </c>
      <c r="L78" s="12">
        <v>112</v>
      </c>
      <c r="M78" s="12">
        <v>110</v>
      </c>
      <c r="N78" s="12">
        <v>114</v>
      </c>
      <c r="O78" s="12">
        <v>121</v>
      </c>
      <c r="P78" s="12">
        <v>101</v>
      </c>
      <c r="Q78" s="12">
        <v>110</v>
      </c>
      <c r="R78" s="12">
        <v>122</v>
      </c>
      <c r="S78" s="12">
        <v>118</v>
      </c>
      <c r="T78" s="12">
        <v>120</v>
      </c>
      <c r="U78" s="12">
        <v>41</v>
      </c>
      <c r="V78" s="18">
        <f t="shared" si="4"/>
        <v>457</v>
      </c>
      <c r="W78" s="19">
        <f t="shared" si="5"/>
        <v>470</v>
      </c>
      <c r="X78" s="16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2" t="s">
        <v>82</v>
      </c>
      <c r="D79" s="3" t="s">
        <v>74</v>
      </c>
      <c r="E79" s="12" t="s">
        <v>83</v>
      </c>
      <c r="F79" s="3" t="s">
        <v>76</v>
      </c>
      <c r="G79" s="12" t="s">
        <v>72</v>
      </c>
      <c r="H79" s="12">
        <v>99</v>
      </c>
      <c r="I79" s="17" t="s">
        <v>22</v>
      </c>
      <c r="J79" s="12">
        <v>5</v>
      </c>
      <c r="K79" s="12">
        <v>75</v>
      </c>
      <c r="L79" s="12">
        <v>116</v>
      </c>
      <c r="M79" s="12">
        <v>116</v>
      </c>
      <c r="N79" s="12">
        <v>112</v>
      </c>
      <c r="O79" s="12">
        <v>120</v>
      </c>
      <c r="P79" s="12">
        <v>97</v>
      </c>
      <c r="Q79" s="12">
        <v>120</v>
      </c>
      <c r="R79" s="12">
        <v>115</v>
      </c>
      <c r="S79" s="12">
        <v>116</v>
      </c>
      <c r="T79" s="12">
        <v>116</v>
      </c>
      <c r="U79" s="12">
        <v>31</v>
      </c>
      <c r="V79" s="18">
        <f t="shared" si="4"/>
        <v>464</v>
      </c>
      <c r="W79" s="19">
        <f t="shared" si="5"/>
        <v>467</v>
      </c>
      <c r="X79" s="16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2" t="s">
        <v>86</v>
      </c>
      <c r="F80" s="3" t="s">
        <v>76</v>
      </c>
      <c r="G80" s="12" t="s">
        <v>72</v>
      </c>
      <c r="H80" s="12">
        <v>99</v>
      </c>
      <c r="I80" s="17" t="s">
        <v>22</v>
      </c>
      <c r="J80" s="12">
        <v>5</v>
      </c>
      <c r="K80" s="12">
        <v>75</v>
      </c>
      <c r="L80" s="12">
        <v>120</v>
      </c>
      <c r="M80" s="12">
        <v>117</v>
      </c>
      <c r="N80" s="12">
        <v>114</v>
      </c>
      <c r="O80" s="12">
        <v>117</v>
      </c>
      <c r="P80" s="12">
        <v>97</v>
      </c>
      <c r="Q80" s="12">
        <v>115</v>
      </c>
      <c r="R80" s="12">
        <v>114</v>
      </c>
      <c r="S80" s="12">
        <v>116</v>
      </c>
      <c r="T80" s="12">
        <v>116</v>
      </c>
      <c r="U80" s="12">
        <v>31</v>
      </c>
      <c r="V80" s="18">
        <f t="shared" si="4"/>
        <v>468</v>
      </c>
      <c r="W80" s="19">
        <f t="shared" si="5"/>
        <v>461</v>
      </c>
      <c r="X80" s="16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2" t="s">
        <v>88</v>
      </c>
      <c r="F81" s="3" t="s">
        <v>76</v>
      </c>
      <c r="G81" s="12" t="s">
        <v>72</v>
      </c>
      <c r="H81" s="12">
        <v>99</v>
      </c>
      <c r="I81" s="17" t="s">
        <v>22</v>
      </c>
      <c r="J81" s="12">
        <v>5</v>
      </c>
      <c r="K81" s="12">
        <v>75</v>
      </c>
      <c r="L81" s="12">
        <v>115</v>
      </c>
      <c r="M81" s="12">
        <v>115</v>
      </c>
      <c r="N81" s="12">
        <v>112</v>
      </c>
      <c r="O81" s="12">
        <v>120</v>
      </c>
      <c r="P81" s="12">
        <v>97</v>
      </c>
      <c r="Q81" s="12">
        <v>120</v>
      </c>
      <c r="R81" s="12">
        <v>115</v>
      </c>
      <c r="S81" s="12">
        <v>117</v>
      </c>
      <c r="T81" s="12">
        <v>116</v>
      </c>
      <c r="U81" s="12">
        <v>31</v>
      </c>
      <c r="V81" s="18">
        <f t="shared" si="4"/>
        <v>462</v>
      </c>
      <c r="W81" s="19">
        <f t="shared" si="5"/>
        <v>468</v>
      </c>
      <c r="X81" s="16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2" t="s">
        <v>86</v>
      </c>
      <c r="F82" s="3" t="s">
        <v>76</v>
      </c>
      <c r="G82" s="12" t="s">
        <v>72</v>
      </c>
      <c r="H82" s="12">
        <v>99</v>
      </c>
      <c r="I82" s="17" t="s">
        <v>22</v>
      </c>
      <c r="J82" s="12">
        <v>5</v>
      </c>
      <c r="K82" s="12">
        <v>76</v>
      </c>
      <c r="L82" s="12">
        <v>119</v>
      </c>
      <c r="M82" s="12">
        <v>118</v>
      </c>
      <c r="N82" s="12">
        <v>115</v>
      </c>
      <c r="O82" s="12">
        <v>117</v>
      </c>
      <c r="P82" s="12">
        <v>97</v>
      </c>
      <c r="Q82" s="12">
        <v>116</v>
      </c>
      <c r="R82" s="12">
        <v>115</v>
      </c>
      <c r="S82" s="12">
        <v>116</v>
      </c>
      <c r="T82" s="12">
        <v>116</v>
      </c>
      <c r="U82" s="12">
        <v>31</v>
      </c>
      <c r="V82" s="18">
        <f t="shared" si="4"/>
        <v>469</v>
      </c>
      <c r="W82" s="19">
        <f t="shared" si="5"/>
        <v>463</v>
      </c>
      <c r="X82" s="16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2" t="s">
        <v>86</v>
      </c>
      <c r="F83" s="3" t="s">
        <v>92</v>
      </c>
      <c r="G83" s="12" t="s">
        <v>72</v>
      </c>
      <c r="H83" s="12">
        <v>99</v>
      </c>
      <c r="I83" s="17" t="s">
        <v>22</v>
      </c>
      <c r="J83" s="12">
        <v>5</v>
      </c>
      <c r="K83" s="12">
        <v>76</v>
      </c>
      <c r="L83" s="12">
        <v>122</v>
      </c>
      <c r="M83" s="12">
        <v>121</v>
      </c>
      <c r="N83" s="12">
        <v>114</v>
      </c>
      <c r="O83" s="12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18">
        <f t="shared" si="4"/>
        <v>479</v>
      </c>
      <c r="W83" s="19">
        <f t="shared" si="5"/>
        <v>467</v>
      </c>
      <c r="X83" s="16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151</v>
      </c>
      <c r="C84" s="3" t="s">
        <v>90</v>
      </c>
      <c r="D84" s="3" t="s">
        <v>78</v>
      </c>
      <c r="E84" s="12" t="s">
        <v>79</v>
      </c>
      <c r="F84" s="3" t="s">
        <v>92</v>
      </c>
      <c r="G84" s="12" t="s">
        <v>72</v>
      </c>
      <c r="H84" s="12">
        <v>99</v>
      </c>
      <c r="I84" s="17" t="s">
        <v>22</v>
      </c>
      <c r="J84" s="12">
        <v>5</v>
      </c>
      <c r="K84" s="12">
        <v>77</v>
      </c>
      <c r="L84" s="12">
        <v>125</v>
      </c>
      <c r="M84" s="12">
        <v>124</v>
      </c>
      <c r="N84" s="12">
        <v>115</v>
      </c>
      <c r="O84" s="12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18">
        <f t="shared" si="4"/>
        <v>487</v>
      </c>
      <c r="W84" s="19">
        <f t="shared" si="5"/>
        <v>473</v>
      </c>
      <c r="X84" s="16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2" t="s">
        <v>88</v>
      </c>
      <c r="F85" s="3" t="s">
        <v>92</v>
      </c>
      <c r="G85" s="12" t="s">
        <v>72</v>
      </c>
      <c r="H85" s="12">
        <v>99</v>
      </c>
      <c r="I85" s="17" t="s">
        <v>22</v>
      </c>
      <c r="J85" s="12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18">
        <f t="shared" si="4"/>
        <v>464</v>
      </c>
      <c r="W85" s="19">
        <f t="shared" si="5"/>
        <v>470</v>
      </c>
      <c r="X85" s="16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2" t="s">
        <v>98</v>
      </c>
      <c r="F86" s="3" t="s">
        <v>92</v>
      </c>
      <c r="G86" s="12" t="s">
        <v>72</v>
      </c>
      <c r="H86" s="12">
        <v>99</v>
      </c>
      <c r="I86" s="17" t="s">
        <v>22</v>
      </c>
      <c r="J86" s="12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18">
        <f t="shared" si="4"/>
        <v>469</v>
      </c>
      <c r="W86" s="19">
        <f t="shared" si="5"/>
        <v>464</v>
      </c>
      <c r="X86" s="16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151</v>
      </c>
      <c r="C87" s="3" t="s">
        <v>94</v>
      </c>
      <c r="D87" s="3" t="s">
        <v>91</v>
      </c>
      <c r="E87" s="12" t="s">
        <v>75</v>
      </c>
      <c r="F87" s="3" t="s">
        <v>92</v>
      </c>
      <c r="G87" s="12" t="s">
        <v>72</v>
      </c>
      <c r="H87" s="12">
        <v>99</v>
      </c>
      <c r="I87" s="17" t="s">
        <v>22</v>
      </c>
      <c r="J87" s="12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18">
        <f t="shared" si="4"/>
        <v>479</v>
      </c>
      <c r="W87" s="19">
        <f t="shared" si="5"/>
        <v>468</v>
      </c>
      <c r="X87" s="16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2" t="s">
        <v>86</v>
      </c>
      <c r="F88" s="3" t="s">
        <v>92</v>
      </c>
      <c r="G88" s="12" t="s">
        <v>72</v>
      </c>
      <c r="H88" s="12">
        <v>99</v>
      </c>
      <c r="I88" s="17" t="s">
        <v>22</v>
      </c>
      <c r="J88" s="12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18">
        <f t="shared" si="4"/>
        <v>470</v>
      </c>
      <c r="W88" s="19">
        <f t="shared" si="5"/>
        <v>462</v>
      </c>
      <c r="X88" s="16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2" t="s">
        <v>88</v>
      </c>
      <c r="F89" s="3" t="s">
        <v>92</v>
      </c>
      <c r="G89" s="12" t="s">
        <v>72</v>
      </c>
      <c r="H89" s="12">
        <v>99</v>
      </c>
      <c r="I89" s="17" t="s">
        <v>22</v>
      </c>
      <c r="J89" s="12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18">
        <f t="shared" si="4"/>
        <v>461</v>
      </c>
      <c r="W89" s="19">
        <f t="shared" si="5"/>
        <v>469</v>
      </c>
      <c r="X89" s="16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2" t="s">
        <v>86</v>
      </c>
      <c r="F90" s="3" t="s">
        <v>92</v>
      </c>
      <c r="G90" s="12" t="s">
        <v>72</v>
      </c>
      <c r="H90" s="12">
        <v>99</v>
      </c>
      <c r="I90" s="17" t="s">
        <v>22</v>
      </c>
      <c r="J90" s="12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18">
        <f t="shared" si="4"/>
        <v>469</v>
      </c>
      <c r="W90" s="19">
        <f t="shared" si="5"/>
        <v>470</v>
      </c>
      <c r="X90" s="16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2" t="s">
        <v>99</v>
      </c>
      <c r="F91" s="3" t="s">
        <v>92</v>
      </c>
      <c r="G91" s="12" t="s">
        <v>72</v>
      </c>
      <c r="H91" s="12">
        <v>99</v>
      </c>
      <c r="I91" s="17" t="s">
        <v>22</v>
      </c>
      <c r="J91" s="12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18">
        <f t="shared" si="4"/>
        <v>456</v>
      </c>
      <c r="W91" s="19">
        <f t="shared" si="5"/>
        <v>469</v>
      </c>
      <c r="X91" s="16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2" t="s">
        <v>72</v>
      </c>
      <c r="H92" s="12">
        <v>99</v>
      </c>
      <c r="I92" s="17" t="s">
        <v>22</v>
      </c>
      <c r="J92" s="12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18">
        <f t="shared" si="4"/>
        <v>478</v>
      </c>
      <c r="W92" s="19">
        <f t="shared" si="5"/>
        <v>471</v>
      </c>
      <c r="X92" s="16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2" t="s">
        <v>72</v>
      </c>
      <c r="H93" s="12">
        <v>99</v>
      </c>
      <c r="I93" s="17" t="s">
        <v>22</v>
      </c>
      <c r="J93" s="12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18">
        <f t="shared" si="4"/>
        <v>465</v>
      </c>
      <c r="W93" s="19">
        <f t="shared" si="5"/>
        <v>459</v>
      </c>
      <c r="X93" s="16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2" t="s">
        <v>72</v>
      </c>
      <c r="H94" s="12">
        <v>99</v>
      </c>
      <c r="I94" s="17" t="s">
        <v>22</v>
      </c>
      <c r="J94" s="12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18">
        <f t="shared" si="4"/>
        <v>483</v>
      </c>
      <c r="W94" s="19">
        <f t="shared" si="5"/>
        <v>474</v>
      </c>
      <c r="X94" s="16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2" t="s">
        <v>72</v>
      </c>
      <c r="H95" s="12">
        <v>99</v>
      </c>
      <c r="I95" s="17" t="s">
        <v>22</v>
      </c>
      <c r="J95" s="12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18">
        <f t="shared" si="4"/>
        <v>458</v>
      </c>
      <c r="W95" s="19">
        <f t="shared" si="5"/>
        <v>469</v>
      </c>
      <c r="X95" s="16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2" t="s">
        <v>72</v>
      </c>
      <c r="H96" s="12">
        <v>99</v>
      </c>
      <c r="I96" s="17" t="s">
        <v>22</v>
      </c>
      <c r="J96" s="12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18">
        <f t="shared" si="4"/>
        <v>456</v>
      </c>
      <c r="W96" s="19">
        <f t="shared" si="5"/>
        <v>470</v>
      </c>
      <c r="X96" s="16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2" t="s">
        <v>72</v>
      </c>
      <c r="H97" s="12">
        <v>99</v>
      </c>
      <c r="I97" s="17" t="s">
        <v>22</v>
      </c>
      <c r="J97" s="12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18">
        <f t="shared" si="4"/>
        <v>460</v>
      </c>
      <c r="W97" s="19">
        <f t="shared" si="5"/>
        <v>471</v>
      </c>
      <c r="X97" s="16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2" t="s">
        <v>72</v>
      </c>
      <c r="H98" s="12">
        <v>99</v>
      </c>
      <c r="I98" s="17" t="s">
        <v>22</v>
      </c>
      <c r="J98" s="12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18">
        <f t="shared" ref="V98:V125" si="6">SUM(L98:O98)</f>
        <v>473</v>
      </c>
      <c r="W98" s="19">
        <f t="shared" ref="W98:W125" si="7">SUM(Q98:T98)</f>
        <v>468</v>
      </c>
      <c r="X98" s="16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2" t="s">
        <v>72</v>
      </c>
      <c r="H99" s="12">
        <v>99</v>
      </c>
      <c r="I99" s="17" t="s">
        <v>22</v>
      </c>
      <c r="J99" s="12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18">
        <f t="shared" si="6"/>
        <v>497</v>
      </c>
      <c r="W99" s="19">
        <f t="shared" si="7"/>
        <v>472</v>
      </c>
      <c r="X99" s="16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2" t="s">
        <v>72</v>
      </c>
      <c r="H100" s="12">
        <v>99</v>
      </c>
      <c r="I100" s="17" t="s">
        <v>22</v>
      </c>
      <c r="J100" s="12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18">
        <f t="shared" si="6"/>
        <v>505</v>
      </c>
      <c r="W100" s="19">
        <f t="shared" si="7"/>
        <v>478</v>
      </c>
      <c r="X100" s="16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2" t="s">
        <v>72</v>
      </c>
      <c r="H101" s="12">
        <v>99</v>
      </c>
      <c r="I101" s="17" t="s">
        <v>22</v>
      </c>
      <c r="J101" s="12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18">
        <f t="shared" si="6"/>
        <v>477</v>
      </c>
      <c r="W101" s="19">
        <f t="shared" si="7"/>
        <v>474</v>
      </c>
      <c r="X101" s="16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2" t="s">
        <v>72</v>
      </c>
      <c r="H102" s="12">
        <v>99</v>
      </c>
      <c r="I102" s="17" t="s">
        <v>22</v>
      </c>
      <c r="J102" s="12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18">
        <f t="shared" si="6"/>
        <v>483</v>
      </c>
      <c r="W102" s="19">
        <f t="shared" si="7"/>
        <v>482</v>
      </c>
      <c r="X102" s="16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2" t="s">
        <v>72</v>
      </c>
      <c r="H103" s="12">
        <v>99</v>
      </c>
      <c r="I103" s="17" t="s">
        <v>22</v>
      </c>
      <c r="J103" s="12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18">
        <f t="shared" si="6"/>
        <v>484</v>
      </c>
      <c r="W103" s="19">
        <f t="shared" si="7"/>
        <v>478</v>
      </c>
      <c r="X103" s="16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2" t="s">
        <v>72</v>
      </c>
      <c r="H104" s="12">
        <v>99</v>
      </c>
      <c r="I104" s="17" t="s">
        <v>22</v>
      </c>
      <c r="J104" s="12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18">
        <f t="shared" si="6"/>
        <v>489</v>
      </c>
      <c r="W104" s="19">
        <f t="shared" si="7"/>
        <v>468</v>
      </c>
      <c r="X104" s="16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2" t="s">
        <v>72</v>
      </c>
      <c r="H105" s="12">
        <v>99</v>
      </c>
      <c r="I105" s="17" t="s">
        <v>22</v>
      </c>
      <c r="J105" s="12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18">
        <f t="shared" si="6"/>
        <v>484</v>
      </c>
      <c r="W105" s="19">
        <f t="shared" si="7"/>
        <v>478</v>
      </c>
      <c r="X105" s="16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2" t="s">
        <v>72</v>
      </c>
      <c r="H106" s="12">
        <v>99</v>
      </c>
      <c r="I106" s="17" t="s">
        <v>22</v>
      </c>
      <c r="J106" s="12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18">
        <f t="shared" si="6"/>
        <v>477</v>
      </c>
      <c r="W106" s="19">
        <f t="shared" si="7"/>
        <v>470</v>
      </c>
      <c r="X106" s="16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2" t="s">
        <v>72</v>
      </c>
      <c r="H107" s="12">
        <v>99</v>
      </c>
      <c r="I107" s="17" t="s">
        <v>22</v>
      </c>
      <c r="J107" s="12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18">
        <f t="shared" si="6"/>
        <v>479</v>
      </c>
      <c r="W107" s="19">
        <f t="shared" si="7"/>
        <v>469</v>
      </c>
      <c r="X107" s="16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2" t="s">
        <v>72</v>
      </c>
      <c r="H108" s="12">
        <v>99</v>
      </c>
      <c r="I108" s="17" t="s">
        <v>22</v>
      </c>
      <c r="J108" s="12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18">
        <f t="shared" si="6"/>
        <v>456</v>
      </c>
      <c r="W108" s="19">
        <f t="shared" si="7"/>
        <v>470</v>
      </c>
      <c r="X108" s="16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199</v>
      </c>
      <c r="D109" s="3" t="s">
        <v>78</v>
      </c>
      <c r="E109" s="3" t="s">
        <v>75</v>
      </c>
      <c r="F109" s="3" t="s">
        <v>198</v>
      </c>
      <c r="G109" s="12" t="s">
        <v>72</v>
      </c>
      <c r="H109" s="12">
        <v>99</v>
      </c>
      <c r="I109" s="17" t="s">
        <v>22</v>
      </c>
      <c r="J109" s="12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18">
        <f t="shared" si="6"/>
        <v>506</v>
      </c>
      <c r="W109" s="19">
        <f t="shared" si="7"/>
        <v>465</v>
      </c>
      <c r="X109" s="16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200</v>
      </c>
      <c r="D110" s="3" t="s">
        <v>91</v>
      </c>
      <c r="E110" s="3" t="s">
        <v>79</v>
      </c>
      <c r="F110" s="3" t="s">
        <v>198</v>
      </c>
      <c r="G110" s="12" t="s">
        <v>72</v>
      </c>
      <c r="H110" s="12">
        <v>99</v>
      </c>
      <c r="I110" s="17" t="s">
        <v>22</v>
      </c>
      <c r="J110" s="12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18">
        <f t="shared" si="6"/>
        <v>484</v>
      </c>
      <c r="W110" s="19">
        <f t="shared" si="7"/>
        <v>483</v>
      </c>
      <c r="X110" s="16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201</v>
      </c>
      <c r="D111" s="3" t="s">
        <v>78</v>
      </c>
      <c r="E111" s="3" t="s">
        <v>83</v>
      </c>
      <c r="F111" s="3" t="s">
        <v>198</v>
      </c>
      <c r="G111" s="12" t="s">
        <v>72</v>
      </c>
      <c r="H111" s="12">
        <v>99</v>
      </c>
      <c r="I111" s="17" t="s">
        <v>22</v>
      </c>
      <c r="J111" s="12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18">
        <f t="shared" si="6"/>
        <v>477</v>
      </c>
      <c r="W111" s="19">
        <f t="shared" si="7"/>
        <v>476</v>
      </c>
      <c r="X111" s="16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202</v>
      </c>
      <c r="D112" s="3" t="s">
        <v>78</v>
      </c>
      <c r="E112" s="3" t="s">
        <v>79</v>
      </c>
      <c r="F112" s="3" t="s">
        <v>198</v>
      </c>
      <c r="G112" s="12" t="s">
        <v>72</v>
      </c>
      <c r="H112" s="12">
        <v>99</v>
      </c>
      <c r="I112" s="17" t="s">
        <v>22</v>
      </c>
      <c r="J112" s="12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18">
        <f t="shared" si="6"/>
        <v>478</v>
      </c>
      <c r="W112" s="19">
        <f t="shared" si="7"/>
        <v>480</v>
      </c>
      <c r="X112" s="16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2" t="s">
        <v>72</v>
      </c>
      <c r="H113" s="12">
        <v>99</v>
      </c>
      <c r="I113" s="17" t="s">
        <v>22</v>
      </c>
      <c r="J113" s="12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18">
        <f t="shared" si="6"/>
        <v>488</v>
      </c>
      <c r="W113" s="19">
        <f t="shared" si="7"/>
        <v>481</v>
      </c>
      <c r="X113" s="16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152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2" t="s">
        <v>72</v>
      </c>
      <c r="H114" s="12">
        <v>99</v>
      </c>
      <c r="I114" s="17" t="s">
        <v>22</v>
      </c>
      <c r="J114" s="12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18">
        <f t="shared" si="6"/>
        <v>496</v>
      </c>
      <c r="W114" s="19">
        <f t="shared" si="7"/>
        <v>487</v>
      </c>
      <c r="X114" s="16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2" t="s">
        <v>72</v>
      </c>
      <c r="H115" s="12">
        <v>99</v>
      </c>
      <c r="I115" s="17" t="s">
        <v>22</v>
      </c>
      <c r="J115" s="12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18">
        <f t="shared" si="6"/>
        <v>483</v>
      </c>
      <c r="W115" s="19">
        <f t="shared" si="7"/>
        <v>479</v>
      </c>
      <c r="X115" s="16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2" t="s">
        <v>72</v>
      </c>
      <c r="H116" s="12">
        <v>99</v>
      </c>
      <c r="I116" s="17" t="s">
        <v>22</v>
      </c>
      <c r="J116" s="12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18">
        <f t="shared" si="6"/>
        <v>479</v>
      </c>
      <c r="W116" s="19">
        <f t="shared" si="7"/>
        <v>483</v>
      </c>
      <c r="X116" s="16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2" t="s">
        <v>72</v>
      </c>
      <c r="H117" s="12">
        <v>99</v>
      </c>
      <c r="I117" s="17" t="s">
        <v>22</v>
      </c>
      <c r="J117" s="12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18">
        <f t="shared" si="6"/>
        <v>456</v>
      </c>
      <c r="W117" s="19">
        <f t="shared" si="7"/>
        <v>474</v>
      </c>
      <c r="X117" s="16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2" t="s">
        <v>72</v>
      </c>
      <c r="H118" s="12">
        <v>99</v>
      </c>
      <c r="I118" s="17" t="s">
        <v>22</v>
      </c>
      <c r="J118" s="12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18">
        <f t="shared" si="6"/>
        <v>462</v>
      </c>
      <c r="W118" s="19">
        <f t="shared" si="7"/>
        <v>463</v>
      </c>
      <c r="X118" s="16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2" t="s">
        <v>72</v>
      </c>
      <c r="H119" s="12">
        <v>99</v>
      </c>
      <c r="I119" s="17" t="s">
        <v>22</v>
      </c>
      <c r="J119" s="12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18">
        <f t="shared" si="6"/>
        <v>476</v>
      </c>
      <c r="W119" s="19">
        <f t="shared" si="7"/>
        <v>471</v>
      </c>
      <c r="X119" s="16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2" t="s">
        <v>72</v>
      </c>
      <c r="H120" s="12">
        <v>99</v>
      </c>
      <c r="I120" s="17" t="s">
        <v>22</v>
      </c>
      <c r="J120" s="12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18">
        <f t="shared" si="6"/>
        <v>492</v>
      </c>
      <c r="W120" s="19">
        <f t="shared" si="7"/>
        <v>472</v>
      </c>
      <c r="X120" s="16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152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2" t="s">
        <v>72</v>
      </c>
      <c r="H121" s="12">
        <v>99</v>
      </c>
      <c r="I121" s="17" t="s">
        <v>22</v>
      </c>
      <c r="J121" s="12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18">
        <f t="shared" si="6"/>
        <v>502</v>
      </c>
      <c r="W121" s="19">
        <f t="shared" si="7"/>
        <v>476</v>
      </c>
      <c r="X121" s="16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302</v>
      </c>
      <c r="D122" s="3" t="s">
        <v>78</v>
      </c>
      <c r="E122" s="3" t="s">
        <v>79</v>
      </c>
      <c r="F122" s="3" t="s">
        <v>136</v>
      </c>
      <c r="G122" s="12" t="s">
        <v>72</v>
      </c>
      <c r="H122" s="12">
        <v>99</v>
      </c>
      <c r="I122" s="17" t="s">
        <v>22</v>
      </c>
      <c r="J122" s="12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18">
        <f t="shared" si="6"/>
        <v>491</v>
      </c>
      <c r="W122" s="19">
        <f t="shared" si="7"/>
        <v>483</v>
      </c>
      <c r="X122" s="16" t="str">
        <f>Stat[[#This Row],[服装]]&amp;Stat[[#This Row],[名前]]&amp;Stat[[#This Row],[レアリティ]]</f>
        <v>ユニフォーム星海光来ICONIC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133</v>
      </c>
      <c r="D123" s="3" t="s">
        <v>78</v>
      </c>
      <c r="E123" s="3" t="s">
        <v>79</v>
      </c>
      <c r="F123" s="3" t="s">
        <v>137</v>
      </c>
      <c r="G123" s="12" t="s">
        <v>72</v>
      </c>
      <c r="H123" s="12">
        <v>99</v>
      </c>
      <c r="I123" s="17" t="s">
        <v>22</v>
      </c>
      <c r="J123" s="12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18">
        <f t="shared" si="6"/>
        <v>490</v>
      </c>
      <c r="W123" s="19">
        <f t="shared" si="7"/>
        <v>480</v>
      </c>
      <c r="X123" s="16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134</v>
      </c>
      <c r="D124" s="3" t="s">
        <v>78</v>
      </c>
      <c r="E124" s="3" t="s">
        <v>81</v>
      </c>
      <c r="F124" s="3" t="s">
        <v>137</v>
      </c>
      <c r="G124" s="12" t="s">
        <v>72</v>
      </c>
      <c r="H124" s="12">
        <v>99</v>
      </c>
      <c r="I124" s="17" t="s">
        <v>22</v>
      </c>
      <c r="J124" s="12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18">
        <f t="shared" si="6"/>
        <v>469</v>
      </c>
      <c r="W124" s="19">
        <f t="shared" si="7"/>
        <v>478</v>
      </c>
      <c r="X124" s="16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135</v>
      </c>
      <c r="D125" s="3" t="s">
        <v>78</v>
      </c>
      <c r="E125" s="3" t="s">
        <v>83</v>
      </c>
      <c r="F125" s="3" t="s">
        <v>136</v>
      </c>
      <c r="G125" s="12" t="s">
        <v>72</v>
      </c>
      <c r="H125" s="12">
        <v>99</v>
      </c>
      <c r="I125" s="17" t="s">
        <v>22</v>
      </c>
      <c r="J125" s="12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18">
        <f t="shared" si="6"/>
        <v>480</v>
      </c>
      <c r="W125" s="19">
        <f t="shared" si="7"/>
        <v>478</v>
      </c>
      <c r="X125" s="16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73"/>
  <sheetViews>
    <sheetView tabSelected="1" workbookViewId="0">
      <selection activeCell="B58" sqref="B58:G58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5.6640625" style="4" customWidth="1"/>
    <col min="17" max="17" width="12.44140625" style="4" bestFit="1" customWidth="1"/>
    <col min="18" max="18" width="15.6640625" style="4" bestFit="1" customWidth="1"/>
    <col min="19" max="19" width="13.6640625" style="4" customWidth="1"/>
    <col min="20" max="20" width="0" hidden="1" customWidth="1"/>
    <col min="21" max="21" width="8.88671875" customWidth="1"/>
    <col min="22" max="22" width="7.6640625" style="4" customWidth="1"/>
    <col min="23" max="23" width="2.109375" style="4" customWidth="1"/>
    <col min="24" max="16384" width="8.88671875" style="4"/>
  </cols>
  <sheetData>
    <row r="1" spans="1:21" s="20" customFormat="1" x14ac:dyDescent="0.3">
      <c r="A1" s="6" t="s">
        <v>242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123</v>
      </c>
      <c r="I1" s="6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237</v>
      </c>
      <c r="P1" s="6" t="s">
        <v>295</v>
      </c>
      <c r="Q1" s="6" t="s">
        <v>238</v>
      </c>
      <c r="R1" s="6" t="s">
        <v>217</v>
      </c>
      <c r="S1" s="6" t="s">
        <v>216</v>
      </c>
      <c r="T1" s="6" t="s">
        <v>241</v>
      </c>
    </row>
    <row r="2" spans="1:21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218</v>
      </c>
      <c r="J2" t="s">
        <v>236</v>
      </c>
      <c r="K2" t="s">
        <v>175</v>
      </c>
      <c r="L2">
        <v>21</v>
      </c>
      <c r="M2"/>
      <c r="N2"/>
      <c r="O2"/>
      <c r="P2"/>
      <c r="Q2"/>
      <c r="R2"/>
      <c r="S2"/>
      <c r="T2" t="str">
        <f>Serve[[#This Row],[服装]]&amp;Serve[[#This Row],[名前]]&amp;Serve[[#This Row],[レアリティ]]</f>
        <v>ユニフォーム日向翔陽ICONIC</v>
      </c>
      <c r="U2" s="4"/>
    </row>
    <row r="3" spans="1:21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218</v>
      </c>
      <c r="J3" t="s">
        <v>236</v>
      </c>
      <c r="K3" t="s">
        <v>175</v>
      </c>
      <c r="L3">
        <v>21</v>
      </c>
      <c r="M3"/>
      <c r="N3"/>
      <c r="O3"/>
      <c r="P3"/>
      <c r="Q3"/>
      <c r="R3"/>
      <c r="S3"/>
      <c r="T3" t="str">
        <f>Serve[[#This Row],[服装]]&amp;Serve[[#This Row],[名前]]&amp;Serve[[#This Row],[レアリティ]]</f>
        <v>制服日向翔陽ICONIC</v>
      </c>
      <c r="U3" s="4"/>
    </row>
    <row r="4" spans="1:21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218</v>
      </c>
      <c r="J4" t="s">
        <v>236</v>
      </c>
      <c r="K4" t="s">
        <v>175</v>
      </c>
      <c r="L4">
        <v>21</v>
      </c>
      <c r="M4"/>
      <c r="N4"/>
      <c r="O4"/>
      <c r="P4"/>
      <c r="Q4"/>
      <c r="R4"/>
      <c r="S4"/>
      <c r="T4" t="str">
        <f>Serve[[#This Row],[服装]]&amp;Serve[[#This Row],[名前]]&amp;Serve[[#This Row],[レアリティ]]</f>
        <v>夏祭り日向翔陽ICONIC</v>
      </c>
      <c r="U4" s="4"/>
    </row>
    <row r="5" spans="1:21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220</v>
      </c>
      <c r="D5" t="s">
        <v>28</v>
      </c>
      <c r="E5" t="s">
        <v>31</v>
      </c>
      <c r="F5" t="s">
        <v>157</v>
      </c>
      <c r="G5" t="s">
        <v>72</v>
      </c>
      <c r="H5">
        <v>1</v>
      </c>
      <c r="I5" t="s">
        <v>218</v>
      </c>
      <c r="J5" t="s">
        <v>197</v>
      </c>
      <c r="K5" t="s">
        <v>191</v>
      </c>
      <c r="L5">
        <v>35</v>
      </c>
      <c r="M5"/>
      <c r="N5"/>
      <c r="O5"/>
      <c r="P5"/>
      <c r="Q5"/>
      <c r="R5"/>
      <c r="S5"/>
      <c r="T5" t="str">
        <f>Serve[[#This Row],[服装]]&amp;Serve[[#This Row],[名前]]&amp;Serve[[#This Row],[レアリティ]]</f>
        <v>ユニフォーム影山飛雄ICONIC</v>
      </c>
      <c r="U5" s="4"/>
    </row>
    <row r="6" spans="1:21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220</v>
      </c>
      <c r="D6" t="s">
        <v>28</v>
      </c>
      <c r="E6" t="s">
        <v>31</v>
      </c>
      <c r="F6" t="s">
        <v>157</v>
      </c>
      <c r="G6" t="s">
        <v>72</v>
      </c>
      <c r="H6">
        <v>1</v>
      </c>
      <c r="I6" t="s">
        <v>218</v>
      </c>
      <c r="J6" t="s">
        <v>197</v>
      </c>
      <c r="K6" t="s">
        <v>191</v>
      </c>
      <c r="L6">
        <v>35</v>
      </c>
      <c r="M6"/>
      <c r="N6"/>
      <c r="O6"/>
      <c r="P6"/>
      <c r="Q6"/>
      <c r="R6"/>
      <c r="S6"/>
      <c r="T6" t="str">
        <f>Serve[[#This Row],[服装]]&amp;Serve[[#This Row],[名前]]&amp;Serve[[#This Row],[レアリティ]]</f>
        <v>制服影山飛雄ICONIC</v>
      </c>
      <c r="U6" s="4"/>
    </row>
    <row r="7" spans="1:21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220</v>
      </c>
      <c r="D7" t="s">
        <v>23</v>
      </c>
      <c r="E7" t="s">
        <v>31</v>
      </c>
      <c r="F7" t="s">
        <v>157</v>
      </c>
      <c r="G7" t="s">
        <v>72</v>
      </c>
      <c r="H7">
        <v>1</v>
      </c>
      <c r="I7" t="s">
        <v>218</v>
      </c>
      <c r="J7" t="s">
        <v>197</v>
      </c>
      <c r="K7" t="s">
        <v>186</v>
      </c>
      <c r="L7">
        <v>38</v>
      </c>
      <c r="M7"/>
      <c r="N7"/>
      <c r="O7"/>
      <c r="P7"/>
      <c r="Q7"/>
      <c r="R7"/>
      <c r="S7"/>
      <c r="T7" t="str">
        <f>Serve[[#This Row],[服装]]&amp;Serve[[#This Row],[名前]]&amp;Serve[[#This Row],[レアリティ]]</f>
        <v>夏祭り影山飛雄ICONIC</v>
      </c>
      <c r="U7" s="4"/>
    </row>
    <row r="8" spans="1:21" x14ac:dyDescent="0.3">
      <c r="A8">
        <f>VLOOKUP(Serve[[#This Row],[No用]],SetNo[[No.用]:[vlookup 用]],2,FALSE)</f>
        <v>6</v>
      </c>
      <c r="B8" t="s">
        <v>222</v>
      </c>
      <c r="C8" t="s">
        <v>220</v>
      </c>
      <c r="D8" t="s">
        <v>23</v>
      </c>
      <c r="E8" t="s">
        <v>31</v>
      </c>
      <c r="F8" t="s">
        <v>157</v>
      </c>
      <c r="G8" t="s">
        <v>72</v>
      </c>
      <c r="H8">
        <v>1</v>
      </c>
      <c r="I8" t="s">
        <v>218</v>
      </c>
      <c r="J8" t="s">
        <v>197</v>
      </c>
      <c r="K8" t="s">
        <v>239</v>
      </c>
      <c r="L8">
        <v>54</v>
      </c>
      <c r="M8">
        <v>5</v>
      </c>
      <c r="N8">
        <v>61</v>
      </c>
      <c r="O8">
        <v>7</v>
      </c>
      <c r="P8"/>
      <c r="Q8"/>
      <c r="R8"/>
      <c r="S8"/>
      <c r="T8" t="str">
        <f>Serve[[#This Row],[服装]]&amp;Serve[[#This Row],[名前]]&amp;Serve[[#This Row],[レアリティ]]</f>
        <v>夏祭り影山飛雄ICONIC</v>
      </c>
      <c r="U8" s="4"/>
    </row>
    <row r="9" spans="1:21" x14ac:dyDescent="0.3">
      <c r="A9">
        <f>VLOOKUP(Serve[[#This Row],[No用]],SetNo[[No.用]:[vlookup 用]],2,FALSE)</f>
        <v>7</v>
      </c>
      <c r="B9" t="s">
        <v>219</v>
      </c>
      <c r="C9" t="s">
        <v>223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218</v>
      </c>
      <c r="J9" t="s">
        <v>240</v>
      </c>
      <c r="K9" t="s">
        <v>175</v>
      </c>
      <c r="L9">
        <v>21</v>
      </c>
      <c r="M9"/>
      <c r="N9"/>
      <c r="O9"/>
      <c r="P9"/>
      <c r="Q9"/>
      <c r="R9"/>
      <c r="S9"/>
      <c r="T9" t="str">
        <f>Serve[[#This Row],[服装]]&amp;Serve[[#This Row],[名前]]&amp;Serve[[#This Row],[レアリティ]]</f>
        <v>ユニフォーム月島蛍ICONIC</v>
      </c>
      <c r="U9" s="4"/>
    </row>
    <row r="10" spans="1:21" x14ac:dyDescent="0.3">
      <c r="A10">
        <f>VLOOKUP(Serve[[#This Row],[No用]],SetNo[[No.用]:[vlookup 用]],2,FALSE)</f>
        <v>8</v>
      </c>
      <c r="B10" t="s">
        <v>224</v>
      </c>
      <c r="C10" t="s">
        <v>223</v>
      </c>
      <c r="D10" t="s">
        <v>23</v>
      </c>
      <c r="E10" t="s">
        <v>26</v>
      </c>
      <c r="F10" t="s">
        <v>157</v>
      </c>
      <c r="G10" t="s">
        <v>72</v>
      </c>
      <c r="H10">
        <v>1</v>
      </c>
      <c r="I10" t="s">
        <v>218</v>
      </c>
      <c r="J10" t="s">
        <v>240</v>
      </c>
      <c r="K10" t="s">
        <v>175</v>
      </c>
      <c r="L10">
        <v>21</v>
      </c>
      <c r="M10"/>
      <c r="N10"/>
      <c r="O10"/>
      <c r="P10"/>
      <c r="Q10"/>
      <c r="R10"/>
      <c r="S10"/>
      <c r="T10" t="str">
        <f>Serve[[#This Row],[服装]]&amp;Serve[[#This Row],[名前]]&amp;Serve[[#This Row],[レアリティ]]</f>
        <v>水着月島蛍ICONIC</v>
      </c>
      <c r="U10" s="4"/>
    </row>
    <row r="11" spans="1:21" x14ac:dyDescent="0.3">
      <c r="A11">
        <f>VLOOKUP(Serve[[#This Row],[No用]],SetNo[[No.用]:[vlookup 用]],2,FALSE)</f>
        <v>9</v>
      </c>
      <c r="B11" t="s">
        <v>219</v>
      </c>
      <c r="C11" t="s">
        <v>225</v>
      </c>
      <c r="D11" t="s">
        <v>24</v>
      </c>
      <c r="E11" t="s">
        <v>26</v>
      </c>
      <c r="F11" t="s">
        <v>157</v>
      </c>
      <c r="G11" t="s">
        <v>72</v>
      </c>
      <c r="H11">
        <v>1</v>
      </c>
      <c r="I11" t="s">
        <v>218</v>
      </c>
      <c r="J11" t="s">
        <v>207</v>
      </c>
      <c r="K11" t="s">
        <v>186</v>
      </c>
      <c r="L11">
        <v>31</v>
      </c>
      <c r="M11"/>
      <c r="N11"/>
      <c r="O11"/>
      <c r="P11"/>
      <c r="Q11"/>
      <c r="R11"/>
      <c r="S11"/>
      <c r="T11" t="str">
        <f>Serve[[#This Row],[服装]]&amp;Serve[[#This Row],[名前]]&amp;Serve[[#This Row],[レアリティ]]</f>
        <v>ユニフォーム山口忠ICONIC</v>
      </c>
      <c r="U11" s="4"/>
    </row>
    <row r="12" spans="1:21" x14ac:dyDescent="0.3">
      <c r="A12">
        <f>VLOOKUP(Serve[[#This Row],[No用]],SetNo[[No.用]:[vlookup 用]],2,FALSE)</f>
        <v>9</v>
      </c>
      <c r="B12" t="s">
        <v>219</v>
      </c>
      <c r="C12" t="s">
        <v>225</v>
      </c>
      <c r="D12" t="s">
        <v>24</v>
      </c>
      <c r="E12" t="s">
        <v>26</v>
      </c>
      <c r="F12" t="s">
        <v>157</v>
      </c>
      <c r="G12" t="s">
        <v>72</v>
      </c>
      <c r="H12">
        <v>1</v>
      </c>
      <c r="I12" t="s">
        <v>218</v>
      </c>
      <c r="J12" t="s">
        <v>207</v>
      </c>
      <c r="K12" t="s">
        <v>239</v>
      </c>
      <c r="L12">
        <v>35</v>
      </c>
      <c r="M12"/>
      <c r="N12">
        <v>45</v>
      </c>
      <c r="O12"/>
      <c r="P12"/>
      <c r="Q12"/>
      <c r="R12"/>
      <c r="S12"/>
      <c r="T12" t="str">
        <f>Serve[[#This Row],[服装]]&amp;Serve[[#This Row],[名前]]&amp;Serve[[#This Row],[レアリティ]]</f>
        <v>ユニフォーム山口忠ICONIC</v>
      </c>
      <c r="U12" s="4"/>
    </row>
    <row r="13" spans="1:21" x14ac:dyDescent="0.3">
      <c r="A13">
        <f>VLOOKUP(Serve[[#This Row],[No用]],SetNo[[No.用]:[vlookup 用]],2,FALSE)</f>
        <v>10</v>
      </c>
      <c r="B13" t="s">
        <v>224</v>
      </c>
      <c r="C13" t="s">
        <v>225</v>
      </c>
      <c r="D13" t="s">
        <v>28</v>
      </c>
      <c r="E13" t="s">
        <v>26</v>
      </c>
      <c r="F13" t="s">
        <v>157</v>
      </c>
      <c r="G13" t="s">
        <v>72</v>
      </c>
      <c r="H13">
        <v>1</v>
      </c>
      <c r="I13" t="s">
        <v>218</v>
      </c>
      <c r="J13" t="s">
        <v>207</v>
      </c>
      <c r="K13" t="s">
        <v>186</v>
      </c>
      <c r="L13">
        <v>31</v>
      </c>
      <c r="M13"/>
      <c r="N13"/>
      <c r="O13"/>
      <c r="P13"/>
      <c r="Q13"/>
      <c r="R13"/>
      <c r="S13"/>
      <c r="T13" t="str">
        <f>Serve[[#This Row],[服装]]&amp;Serve[[#This Row],[名前]]&amp;Serve[[#This Row],[レアリティ]]</f>
        <v>水着山口忠ICONIC</v>
      </c>
      <c r="U13" s="4"/>
    </row>
    <row r="14" spans="1:21" x14ac:dyDescent="0.3">
      <c r="A14">
        <f>VLOOKUP(Serve[[#This Row],[No用]],SetNo[[No.用]:[vlookup 用]],2,FALSE)</f>
        <v>10</v>
      </c>
      <c r="B14" t="s">
        <v>224</v>
      </c>
      <c r="C14" t="s">
        <v>225</v>
      </c>
      <c r="D14" t="s">
        <v>28</v>
      </c>
      <c r="E14" t="s">
        <v>26</v>
      </c>
      <c r="F14" t="s">
        <v>157</v>
      </c>
      <c r="G14" t="s">
        <v>72</v>
      </c>
      <c r="H14">
        <v>1</v>
      </c>
      <c r="I14" t="s">
        <v>218</v>
      </c>
      <c r="J14" t="s">
        <v>207</v>
      </c>
      <c r="K14" t="s">
        <v>239</v>
      </c>
      <c r="L14">
        <v>35</v>
      </c>
      <c r="M14"/>
      <c r="N14">
        <v>45</v>
      </c>
      <c r="O14"/>
      <c r="P14"/>
      <c r="Q14"/>
      <c r="R14"/>
      <c r="S14"/>
      <c r="T14" t="str">
        <f>Serve[[#This Row],[服装]]&amp;Serve[[#This Row],[名前]]&amp;Serve[[#This Row],[レアリティ]]</f>
        <v>水着山口忠ICONIC</v>
      </c>
      <c r="U14" s="4"/>
    </row>
    <row r="15" spans="1:21" x14ac:dyDescent="0.3">
      <c r="A15">
        <f>VLOOKUP(Serve[[#This Row],[No用]],SetNo[[No.用]:[vlookup 用]],2,FALSE)</f>
        <v>11</v>
      </c>
      <c r="B15" t="s">
        <v>219</v>
      </c>
      <c r="C15" t="s">
        <v>226</v>
      </c>
      <c r="D15" t="s">
        <v>28</v>
      </c>
      <c r="E15" t="s">
        <v>21</v>
      </c>
      <c r="F15" t="s">
        <v>157</v>
      </c>
      <c r="G15" t="s">
        <v>72</v>
      </c>
      <c r="H15">
        <v>1</v>
      </c>
      <c r="I15" t="s">
        <v>218</v>
      </c>
      <c r="J15"/>
      <c r="K15"/>
      <c r="L15"/>
      <c r="M15"/>
      <c r="N15"/>
      <c r="O15"/>
      <c r="P15"/>
      <c r="Q15"/>
      <c r="R15"/>
      <c r="S15"/>
      <c r="T15" t="str">
        <f>Serve[[#This Row],[服装]]&amp;Serve[[#This Row],[名前]]&amp;Serve[[#This Row],[レアリティ]]</f>
        <v>ユニフォーム西谷夕ICONIC</v>
      </c>
      <c r="U15" s="4"/>
    </row>
    <row r="16" spans="1:21" x14ac:dyDescent="0.3">
      <c r="A16">
        <f>VLOOKUP(Serve[[#This Row],[No用]],SetNo[[No.用]:[vlookup 用]],2,FALSE)</f>
        <v>12</v>
      </c>
      <c r="B16" t="s">
        <v>221</v>
      </c>
      <c r="C16" t="s">
        <v>226</v>
      </c>
      <c r="D16" t="s">
        <v>23</v>
      </c>
      <c r="E16" t="s">
        <v>21</v>
      </c>
      <c r="F16" t="s">
        <v>157</v>
      </c>
      <c r="G16" t="s">
        <v>72</v>
      </c>
      <c r="H16">
        <v>1</v>
      </c>
      <c r="I16" t="s">
        <v>218</v>
      </c>
      <c r="J16"/>
      <c r="K16"/>
      <c r="L16"/>
      <c r="M16"/>
      <c r="N16"/>
      <c r="O16"/>
      <c r="P16"/>
      <c r="Q16"/>
      <c r="R16"/>
      <c r="S16"/>
      <c r="T16" t="str">
        <f>Serve[[#This Row],[服装]]&amp;Serve[[#This Row],[名前]]&amp;Serve[[#This Row],[レアリティ]]</f>
        <v>制服西谷夕ICONIC</v>
      </c>
      <c r="U16" s="4"/>
    </row>
    <row r="17" spans="1:21" x14ac:dyDescent="0.3">
      <c r="A17">
        <f>VLOOKUP(Serve[[#This Row],[No用]],SetNo[[No.用]:[vlookup 用]],2,FALSE)</f>
        <v>13</v>
      </c>
      <c r="B17" t="s">
        <v>219</v>
      </c>
      <c r="C17" t="s">
        <v>227</v>
      </c>
      <c r="D17" t="s">
        <v>24</v>
      </c>
      <c r="E17" t="s">
        <v>25</v>
      </c>
      <c r="F17" t="s">
        <v>157</v>
      </c>
      <c r="G17" t="s">
        <v>72</v>
      </c>
      <c r="H17">
        <v>1</v>
      </c>
      <c r="I17" t="s">
        <v>218</v>
      </c>
      <c r="J17" s="3" t="s">
        <v>236</v>
      </c>
      <c r="K17" s="3" t="s">
        <v>175</v>
      </c>
      <c r="L17">
        <v>22</v>
      </c>
      <c r="M17"/>
      <c r="N17"/>
      <c r="O17"/>
      <c r="P17"/>
      <c r="Q17"/>
      <c r="R17"/>
      <c r="S17"/>
      <c r="T17" t="str">
        <f>Serve[[#This Row],[服装]]&amp;Serve[[#This Row],[名前]]&amp;Serve[[#This Row],[レアリティ]]</f>
        <v>ユニフォーム田中龍之介ICONIC</v>
      </c>
      <c r="U17" s="4"/>
    </row>
    <row r="18" spans="1:21" x14ac:dyDescent="0.3">
      <c r="A18">
        <f>VLOOKUP(Serve[[#This Row],[No用]],SetNo[[No.用]:[vlookup 用]],2,FALSE)</f>
        <v>14</v>
      </c>
      <c r="B18" t="s">
        <v>221</v>
      </c>
      <c r="C18" t="s">
        <v>227</v>
      </c>
      <c r="D18" t="s">
        <v>28</v>
      </c>
      <c r="E18" t="s">
        <v>25</v>
      </c>
      <c r="F18" t="s">
        <v>157</v>
      </c>
      <c r="G18" t="s">
        <v>72</v>
      </c>
      <c r="H18">
        <v>1</v>
      </c>
      <c r="I18" t="s">
        <v>218</v>
      </c>
      <c r="J18" s="3" t="s">
        <v>236</v>
      </c>
      <c r="K18" s="3" t="s">
        <v>175</v>
      </c>
      <c r="L18">
        <v>22</v>
      </c>
      <c r="M18"/>
      <c r="N18"/>
      <c r="O18"/>
      <c r="P18"/>
      <c r="Q18"/>
      <c r="R18"/>
      <c r="S18"/>
      <c r="T18" t="str">
        <f>Serve[[#This Row],[服装]]&amp;Serve[[#This Row],[名前]]&amp;Serve[[#This Row],[レアリティ]]</f>
        <v>制服田中龍之介ICONIC</v>
      </c>
      <c r="U18" s="4"/>
    </row>
    <row r="19" spans="1:21" x14ac:dyDescent="0.3">
      <c r="A19">
        <f>VLOOKUP(Serve[[#This Row],[No用]],SetNo[[No.用]:[vlookup 用]],2,FALSE)</f>
        <v>15</v>
      </c>
      <c r="B19" t="s">
        <v>219</v>
      </c>
      <c r="C19" t="s">
        <v>228</v>
      </c>
      <c r="D19" t="s">
        <v>28</v>
      </c>
      <c r="E19" t="s">
        <v>25</v>
      </c>
      <c r="F19" t="s">
        <v>157</v>
      </c>
      <c r="G19" t="s">
        <v>72</v>
      </c>
      <c r="H19">
        <v>1</v>
      </c>
      <c r="I19" t="s">
        <v>218</v>
      </c>
      <c r="J19" s="3" t="s">
        <v>236</v>
      </c>
      <c r="K19" s="3" t="s">
        <v>175</v>
      </c>
      <c r="L19">
        <v>24</v>
      </c>
      <c r="M19"/>
      <c r="N19"/>
      <c r="O19"/>
      <c r="P19"/>
      <c r="Q19"/>
      <c r="R19"/>
      <c r="S19"/>
      <c r="T19" t="str">
        <f>Serve[[#This Row],[服装]]&amp;Serve[[#This Row],[名前]]&amp;Serve[[#This Row],[レアリティ]]</f>
        <v>ユニフォーム澤村大地ICONIC</v>
      </c>
      <c r="U19" s="4"/>
    </row>
    <row r="20" spans="1:21" x14ac:dyDescent="0.3">
      <c r="A20">
        <f>VLOOKUP(Serve[[#This Row],[No用]],SetNo[[No.用]:[vlookup 用]],2,FALSE)</f>
        <v>16</v>
      </c>
      <c r="B20" t="s">
        <v>229</v>
      </c>
      <c r="C20" t="s">
        <v>228</v>
      </c>
      <c r="D20" t="s">
        <v>23</v>
      </c>
      <c r="E20" t="s">
        <v>25</v>
      </c>
      <c r="F20" t="s">
        <v>157</v>
      </c>
      <c r="G20" t="s">
        <v>72</v>
      </c>
      <c r="H20">
        <v>1</v>
      </c>
      <c r="I20" t="s">
        <v>218</v>
      </c>
      <c r="J20" s="3" t="s">
        <v>236</v>
      </c>
      <c r="K20" s="3" t="s">
        <v>175</v>
      </c>
      <c r="L20">
        <v>24</v>
      </c>
      <c r="M20"/>
      <c r="N20"/>
      <c r="O20"/>
      <c r="P20"/>
      <c r="Q20"/>
      <c r="R20"/>
      <c r="S20"/>
      <c r="T20" t="str">
        <f>Serve[[#This Row],[服装]]&amp;Serve[[#This Row],[名前]]&amp;Serve[[#This Row],[レアリティ]]</f>
        <v>プール掃除澤村大地ICONIC</v>
      </c>
      <c r="U20" s="4"/>
    </row>
    <row r="21" spans="1:21" x14ac:dyDescent="0.3">
      <c r="A21">
        <f>VLOOKUP(Serve[[#This Row],[No用]],SetNo[[No.用]:[vlookup 用]],2,FALSE)</f>
        <v>17</v>
      </c>
      <c r="B21" t="s">
        <v>219</v>
      </c>
      <c r="C21" t="s">
        <v>230</v>
      </c>
      <c r="D21" t="s">
        <v>24</v>
      </c>
      <c r="E21" t="s">
        <v>31</v>
      </c>
      <c r="F21" t="s">
        <v>157</v>
      </c>
      <c r="G21" t="s">
        <v>72</v>
      </c>
      <c r="H21">
        <v>1</v>
      </c>
      <c r="I21" t="s">
        <v>218</v>
      </c>
      <c r="J21" s="3" t="s">
        <v>236</v>
      </c>
      <c r="K21" s="3" t="s">
        <v>175</v>
      </c>
      <c r="L21">
        <v>24</v>
      </c>
      <c r="M21"/>
      <c r="N21"/>
      <c r="O21"/>
      <c r="P21"/>
      <c r="Q21"/>
      <c r="R21"/>
      <c r="S21"/>
      <c r="T21" t="str">
        <f>Serve[[#This Row],[服装]]&amp;Serve[[#This Row],[名前]]&amp;Serve[[#This Row],[レアリティ]]</f>
        <v>ユニフォーム菅原考支ICONIC</v>
      </c>
      <c r="U21" s="4"/>
    </row>
    <row r="22" spans="1:21" x14ac:dyDescent="0.3">
      <c r="A22">
        <f>VLOOKUP(Serve[[#This Row],[No用]],SetNo[[No.用]:[vlookup 用]],2,FALSE)</f>
        <v>18</v>
      </c>
      <c r="B22" t="s">
        <v>229</v>
      </c>
      <c r="C22" t="s">
        <v>230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218</v>
      </c>
      <c r="J22" s="3" t="s">
        <v>236</v>
      </c>
      <c r="K22" s="3" t="s">
        <v>191</v>
      </c>
      <c r="L22">
        <v>27</v>
      </c>
      <c r="M22"/>
      <c r="N22"/>
      <c r="O22"/>
      <c r="P22"/>
      <c r="Q22"/>
      <c r="R22"/>
      <c r="S22"/>
      <c r="T22" t="str">
        <f>Serve[[#This Row],[服装]]&amp;Serve[[#This Row],[名前]]&amp;Serve[[#This Row],[レアリティ]]</f>
        <v>プール掃除菅原考支ICONIC</v>
      </c>
      <c r="U22" s="4"/>
    </row>
    <row r="23" spans="1:21" x14ac:dyDescent="0.3">
      <c r="A23">
        <f>VLOOKUP(Serve[[#This Row],[No用]],SetNo[[No.用]:[vlookup 用]],2,FALSE)</f>
        <v>19</v>
      </c>
      <c r="B23" t="s">
        <v>219</v>
      </c>
      <c r="C23" t="s">
        <v>231</v>
      </c>
      <c r="D23" t="s">
        <v>28</v>
      </c>
      <c r="E23" t="s">
        <v>25</v>
      </c>
      <c r="F23" t="s">
        <v>157</v>
      </c>
      <c r="G23" t="s">
        <v>72</v>
      </c>
      <c r="H23">
        <v>1</v>
      </c>
      <c r="I23" t="s">
        <v>218</v>
      </c>
      <c r="J23" s="3" t="s">
        <v>197</v>
      </c>
      <c r="K23" s="3" t="s">
        <v>186</v>
      </c>
      <c r="L23">
        <v>29</v>
      </c>
      <c r="M23"/>
      <c r="N23"/>
      <c r="O23"/>
      <c r="P23"/>
      <c r="Q23"/>
      <c r="R23"/>
      <c r="S23"/>
      <c r="T23" t="str">
        <f>Serve[[#This Row],[服装]]&amp;Serve[[#This Row],[名前]]&amp;Serve[[#This Row],[レアリティ]]</f>
        <v>ユニフォーム東峰旭ICONIC</v>
      </c>
      <c r="U23" s="4"/>
    </row>
    <row r="24" spans="1:21" x14ac:dyDescent="0.3">
      <c r="A24">
        <f>VLOOKUP(Serve[[#This Row],[No用]],SetNo[[No.用]:[vlookup 用]],2,FALSE)</f>
        <v>20</v>
      </c>
      <c r="B24" t="s">
        <v>229</v>
      </c>
      <c r="C24" t="s">
        <v>231</v>
      </c>
      <c r="D24" t="s">
        <v>23</v>
      </c>
      <c r="E24" t="s">
        <v>25</v>
      </c>
      <c r="F24" t="s">
        <v>157</v>
      </c>
      <c r="G24" t="s">
        <v>72</v>
      </c>
      <c r="H24">
        <v>1</v>
      </c>
      <c r="I24" t="s">
        <v>218</v>
      </c>
      <c r="J24" s="3" t="s">
        <v>197</v>
      </c>
      <c r="K24" s="3" t="s">
        <v>186</v>
      </c>
      <c r="L24">
        <v>29</v>
      </c>
      <c r="M24"/>
      <c r="N24"/>
      <c r="O24"/>
      <c r="P24"/>
      <c r="Q24"/>
      <c r="R24"/>
      <c r="S24"/>
      <c r="T24" t="str">
        <f>Serve[[#This Row],[服装]]&amp;Serve[[#This Row],[名前]]&amp;Serve[[#This Row],[レアリティ]]</f>
        <v>プール掃除東峰旭ICONIC</v>
      </c>
      <c r="U24" s="4"/>
    </row>
    <row r="25" spans="1:21" x14ac:dyDescent="0.3">
      <c r="A25">
        <f>VLOOKUP(Serve[[#This Row],[No用]],SetNo[[No.用]:[vlookup 用]],2,FALSE)</f>
        <v>20</v>
      </c>
      <c r="B25" t="s">
        <v>229</v>
      </c>
      <c r="C25" t="s">
        <v>231</v>
      </c>
      <c r="D25" t="s">
        <v>23</v>
      </c>
      <c r="E25" t="s">
        <v>25</v>
      </c>
      <c r="F25" t="s">
        <v>157</v>
      </c>
      <c r="G25" t="s">
        <v>72</v>
      </c>
      <c r="H25">
        <v>1</v>
      </c>
      <c r="I25" t="s">
        <v>218</v>
      </c>
      <c r="J25" s="3" t="s">
        <v>197</v>
      </c>
      <c r="K25" s="3" t="s">
        <v>239</v>
      </c>
      <c r="L25">
        <v>39</v>
      </c>
      <c r="M25"/>
      <c r="N25">
        <v>49</v>
      </c>
      <c r="O25"/>
      <c r="P25"/>
      <c r="Q25"/>
      <c r="R25"/>
      <c r="S25"/>
      <c r="T25" t="str">
        <f>Serve[[#This Row],[服装]]&amp;Serve[[#This Row],[名前]]&amp;Serve[[#This Row],[レアリティ]]</f>
        <v>プール掃除東峰旭ICONIC</v>
      </c>
      <c r="U25" s="4"/>
    </row>
    <row r="26" spans="1:21" x14ac:dyDescent="0.3">
      <c r="A26">
        <f>VLOOKUP(Serve[[#This Row],[No用]],SetNo[[No.用]:[vlookup 用]],2,FALSE)</f>
        <v>21</v>
      </c>
      <c r="B26" t="s">
        <v>219</v>
      </c>
      <c r="C26" t="s">
        <v>231</v>
      </c>
      <c r="D26" t="s">
        <v>28</v>
      </c>
      <c r="E26" t="s">
        <v>25</v>
      </c>
      <c r="F26" t="s">
        <v>157</v>
      </c>
      <c r="G26" t="s">
        <v>232</v>
      </c>
      <c r="H26">
        <v>1</v>
      </c>
      <c r="I26" t="s">
        <v>218</v>
      </c>
      <c r="J26" s="3" t="s">
        <v>197</v>
      </c>
      <c r="K26" s="3" t="s">
        <v>186</v>
      </c>
      <c r="L26">
        <v>32</v>
      </c>
      <c r="M26"/>
      <c r="N26"/>
      <c r="O26"/>
      <c r="P26"/>
      <c r="Q26"/>
      <c r="R26"/>
      <c r="S26"/>
      <c r="T26" t="str">
        <f>Serve[[#This Row],[服装]]&amp;Serve[[#This Row],[名前]]&amp;Serve[[#This Row],[レアリティ]]</f>
        <v>ユニフォーム東峰旭YELL</v>
      </c>
      <c r="U26" s="4"/>
    </row>
    <row r="27" spans="1:21" x14ac:dyDescent="0.3">
      <c r="A27">
        <f>VLOOKUP(Serve[[#This Row],[No用]],SetNo[[No.用]:[vlookup 用]],2,FALSE)</f>
        <v>22</v>
      </c>
      <c r="B27" t="s">
        <v>219</v>
      </c>
      <c r="C27" t="s">
        <v>233</v>
      </c>
      <c r="D27" t="s">
        <v>24</v>
      </c>
      <c r="E27" t="s">
        <v>25</v>
      </c>
      <c r="F27" t="s">
        <v>157</v>
      </c>
      <c r="G27" t="s">
        <v>72</v>
      </c>
      <c r="H27">
        <v>1</v>
      </c>
      <c r="I27" t="s">
        <v>218</v>
      </c>
      <c r="J27" s="3" t="s">
        <v>236</v>
      </c>
      <c r="K27" s="3" t="s">
        <v>175</v>
      </c>
      <c r="L27">
        <v>22</v>
      </c>
      <c r="M27"/>
      <c r="N27"/>
      <c r="O27"/>
      <c r="P27"/>
      <c r="Q27"/>
      <c r="R27"/>
      <c r="S27"/>
      <c r="T27" t="str">
        <f>Serve[[#This Row],[服装]]&amp;Serve[[#This Row],[名前]]&amp;Serve[[#This Row],[レアリティ]]</f>
        <v>ユニフォーム縁下力ICONIC</v>
      </c>
      <c r="U27" s="4"/>
    </row>
    <row r="28" spans="1:21" x14ac:dyDescent="0.3">
      <c r="A28">
        <f>VLOOKUP(Serve[[#This Row],[No用]],SetNo[[No.用]:[vlookup 用]],2,FALSE)</f>
        <v>23</v>
      </c>
      <c r="B28" t="s">
        <v>219</v>
      </c>
      <c r="C28" t="s">
        <v>234</v>
      </c>
      <c r="D28" t="s">
        <v>24</v>
      </c>
      <c r="E28" t="s">
        <v>25</v>
      </c>
      <c r="F28" t="s">
        <v>157</v>
      </c>
      <c r="G28" t="s">
        <v>72</v>
      </c>
      <c r="H28">
        <v>1</v>
      </c>
      <c r="I28" t="s">
        <v>218</v>
      </c>
      <c r="J28" s="3" t="s">
        <v>207</v>
      </c>
      <c r="K28" s="3" t="s">
        <v>186</v>
      </c>
      <c r="L28">
        <v>28</v>
      </c>
      <c r="M28"/>
      <c r="N28"/>
      <c r="O28"/>
      <c r="P28"/>
      <c r="Q28"/>
      <c r="R28"/>
      <c r="S28"/>
      <c r="T28" t="str">
        <f>Serve[[#This Row],[服装]]&amp;Serve[[#This Row],[名前]]&amp;Serve[[#This Row],[レアリティ]]</f>
        <v>ユニフォーム木下久志ICONIC</v>
      </c>
      <c r="U28" s="4"/>
    </row>
    <row r="29" spans="1:21" x14ac:dyDescent="0.3">
      <c r="A29">
        <f>VLOOKUP(Serve[[#This Row],[No用]],SetNo[[No.用]:[vlookup 用]],2,FALSE)</f>
        <v>23</v>
      </c>
      <c r="B29" t="s">
        <v>219</v>
      </c>
      <c r="C29" t="s">
        <v>234</v>
      </c>
      <c r="D29" t="s">
        <v>24</v>
      </c>
      <c r="E29" t="s">
        <v>25</v>
      </c>
      <c r="F29" t="s">
        <v>157</v>
      </c>
      <c r="G29" t="s">
        <v>72</v>
      </c>
      <c r="H29">
        <v>1</v>
      </c>
      <c r="I29" t="s">
        <v>218</v>
      </c>
      <c r="J29" s="3" t="s">
        <v>207</v>
      </c>
      <c r="K29" s="3" t="s">
        <v>239</v>
      </c>
      <c r="L29">
        <v>35</v>
      </c>
      <c r="M29">
        <v>5</v>
      </c>
      <c r="N29">
        <v>45</v>
      </c>
      <c r="O29">
        <v>7</v>
      </c>
      <c r="P29"/>
      <c r="Q29"/>
      <c r="R29"/>
      <c r="S29"/>
      <c r="T29" t="str">
        <f>Serve[[#This Row],[服装]]&amp;Serve[[#This Row],[名前]]&amp;Serve[[#This Row],[レアリティ]]</f>
        <v>ユニフォーム木下久志ICONIC</v>
      </c>
      <c r="U29" s="4"/>
    </row>
    <row r="30" spans="1:21" x14ac:dyDescent="0.3">
      <c r="A30">
        <f>VLOOKUP(Serve[[#This Row],[No用]],SetNo[[No.用]:[vlookup 用]],2,FALSE)</f>
        <v>24</v>
      </c>
      <c r="B30" t="s">
        <v>219</v>
      </c>
      <c r="C30" t="s">
        <v>235</v>
      </c>
      <c r="D30" t="s">
        <v>24</v>
      </c>
      <c r="E30" t="s">
        <v>26</v>
      </c>
      <c r="F30" t="s">
        <v>157</v>
      </c>
      <c r="G30" t="s">
        <v>72</v>
      </c>
      <c r="H30">
        <v>1</v>
      </c>
      <c r="I30" t="s">
        <v>218</v>
      </c>
      <c r="J30" s="4" t="s">
        <v>236</v>
      </c>
      <c r="K30" s="4" t="s">
        <v>175</v>
      </c>
      <c r="L30" s="4">
        <v>21</v>
      </c>
      <c r="T30" s="4" t="str">
        <f>Serve[[#This Row],[服装]]&amp;Serve[[#This Row],[名前]]&amp;Serve[[#This Row],[レアリティ]]</f>
        <v>ユニフォーム成田一仁ICONIC</v>
      </c>
      <c r="U30" s="4"/>
    </row>
    <row r="31" spans="1:21" x14ac:dyDescent="0.3">
      <c r="A31">
        <f>VLOOKUP(Serve[[#This Row],[No用]],SetNo[[No.用]:[vlookup 用]],2,FALSE)</f>
        <v>25</v>
      </c>
      <c r="B31" s="3" t="s">
        <v>109</v>
      </c>
      <c r="C31" s="12" t="s">
        <v>39</v>
      </c>
      <c r="D31" s="12" t="s">
        <v>24</v>
      </c>
      <c r="E31" s="12" t="s">
        <v>31</v>
      </c>
      <c r="F31" s="12" t="s">
        <v>27</v>
      </c>
      <c r="G31" s="12" t="s">
        <v>72</v>
      </c>
      <c r="H31">
        <v>1</v>
      </c>
      <c r="I31" t="s">
        <v>218</v>
      </c>
      <c r="J31" s="4" t="s">
        <v>240</v>
      </c>
      <c r="K31" s="4" t="s">
        <v>175</v>
      </c>
      <c r="L31" s="4">
        <v>24</v>
      </c>
      <c r="T31" s="4" t="str">
        <f>Serve[[#This Row],[服装]]&amp;Serve[[#This Row],[名前]]&amp;Serve[[#This Row],[レアリティ]]</f>
        <v>ユニフォーム孤爪研磨ICONIC</v>
      </c>
      <c r="U31" s="4"/>
    </row>
    <row r="32" spans="1:21" x14ac:dyDescent="0.3">
      <c r="A32">
        <f>VLOOKUP(Serve[[#This Row],[No用]],SetNo[[No.用]:[vlookup 用]],2,FALSE)</f>
        <v>26</v>
      </c>
      <c r="B32" s="3" t="s">
        <v>151</v>
      </c>
      <c r="C32" s="12" t="s">
        <v>39</v>
      </c>
      <c r="D32" s="12" t="s">
        <v>91</v>
      </c>
      <c r="E32" s="12" t="s">
        <v>31</v>
      </c>
      <c r="F32" s="12" t="s">
        <v>27</v>
      </c>
      <c r="G32" s="12" t="s">
        <v>72</v>
      </c>
      <c r="H32">
        <v>1</v>
      </c>
      <c r="I32" t="s">
        <v>218</v>
      </c>
      <c r="J32" s="4" t="s">
        <v>240</v>
      </c>
      <c r="K32" s="4" t="s">
        <v>175</v>
      </c>
      <c r="L32" s="4">
        <v>24</v>
      </c>
      <c r="T32" s="4" t="str">
        <f>Serve[[#This Row],[服装]]&amp;Serve[[#This Row],[名前]]&amp;Serve[[#This Row],[レアリティ]]</f>
        <v>制服孤爪研磨ICONIC</v>
      </c>
      <c r="U32" s="4"/>
    </row>
    <row r="33" spans="1:21" x14ac:dyDescent="0.3">
      <c r="A33">
        <f>VLOOKUP(Serve[[#This Row],[No用]],SetNo[[No.用]:[vlookup 用]],2,FALSE)</f>
        <v>27</v>
      </c>
      <c r="B33" s="3" t="s">
        <v>152</v>
      </c>
      <c r="C33" s="12" t="s">
        <v>39</v>
      </c>
      <c r="D33" s="12" t="s">
        <v>78</v>
      </c>
      <c r="E33" s="12" t="s">
        <v>31</v>
      </c>
      <c r="F33" s="12" t="s">
        <v>27</v>
      </c>
      <c r="G33" s="12" t="s">
        <v>72</v>
      </c>
      <c r="H33">
        <v>1</v>
      </c>
      <c r="I33" t="s">
        <v>218</v>
      </c>
      <c r="J33" s="4" t="s">
        <v>240</v>
      </c>
      <c r="K33" s="4" t="s">
        <v>186</v>
      </c>
      <c r="L33" s="4">
        <v>29</v>
      </c>
      <c r="T33" s="4" t="str">
        <f>Serve[[#This Row],[服装]]&amp;Serve[[#This Row],[名前]]&amp;Serve[[#This Row],[レアリティ]]</f>
        <v>夏祭り孤爪研磨ICONIC</v>
      </c>
      <c r="U33" s="4"/>
    </row>
    <row r="34" spans="1:21" x14ac:dyDescent="0.3">
      <c r="A34">
        <f>VLOOKUP(Serve[[#This Row],[No用]],SetNo[[No.用]:[vlookup 用]],2,FALSE)</f>
        <v>28</v>
      </c>
      <c r="B34" s="3" t="s">
        <v>109</v>
      </c>
      <c r="C34" s="12" t="s">
        <v>40</v>
      </c>
      <c r="D34" s="12" t="s">
        <v>23</v>
      </c>
      <c r="E34" s="12" t="s">
        <v>26</v>
      </c>
      <c r="F34" s="12" t="s">
        <v>27</v>
      </c>
      <c r="G34" s="12" t="s">
        <v>72</v>
      </c>
      <c r="H34">
        <v>1</v>
      </c>
      <c r="I34" t="s">
        <v>218</v>
      </c>
      <c r="J34" s="4" t="s">
        <v>197</v>
      </c>
      <c r="K34" s="4" t="s">
        <v>186</v>
      </c>
      <c r="L34" s="4">
        <v>33</v>
      </c>
      <c r="T34" s="4" t="str">
        <f>Serve[[#This Row],[服装]]&amp;Serve[[#This Row],[名前]]&amp;Serve[[#This Row],[レアリティ]]</f>
        <v>ユニフォーム黒尾鉄朗ICONIC</v>
      </c>
      <c r="U34" s="4"/>
    </row>
    <row r="35" spans="1:21" x14ac:dyDescent="0.3">
      <c r="A35">
        <f>VLOOKUP(Serve[[#This Row],[No用]],SetNo[[No.用]:[vlookup 用]],2,FALSE)</f>
        <v>29</v>
      </c>
      <c r="B35" s="3" t="s">
        <v>151</v>
      </c>
      <c r="C35" s="12" t="s">
        <v>40</v>
      </c>
      <c r="D35" s="12" t="s">
        <v>74</v>
      </c>
      <c r="E35" s="12" t="s">
        <v>26</v>
      </c>
      <c r="F35" s="12" t="s">
        <v>27</v>
      </c>
      <c r="G35" s="12" t="s">
        <v>72</v>
      </c>
      <c r="H35">
        <v>1</v>
      </c>
      <c r="I35" t="s">
        <v>218</v>
      </c>
      <c r="J35" s="4" t="s">
        <v>197</v>
      </c>
      <c r="K35" s="4" t="s">
        <v>186</v>
      </c>
      <c r="L35" s="4">
        <v>33</v>
      </c>
      <c r="T35" s="4" t="str">
        <f>Serve[[#This Row],[服装]]&amp;Serve[[#This Row],[名前]]&amp;Serve[[#This Row],[レアリティ]]</f>
        <v>制服黒尾鉄朗ICONIC</v>
      </c>
      <c r="U35" s="4"/>
    </row>
    <row r="36" spans="1:21" x14ac:dyDescent="0.3">
      <c r="A36">
        <f>VLOOKUP(Serve[[#This Row],[No用]],SetNo[[No.用]:[vlookup 用]],2,FALSE)</f>
        <v>30</v>
      </c>
      <c r="B36" s="3" t="s">
        <v>152</v>
      </c>
      <c r="C36" s="12" t="s">
        <v>40</v>
      </c>
      <c r="D36" s="12" t="s">
        <v>91</v>
      </c>
      <c r="E36" s="12" t="s">
        <v>26</v>
      </c>
      <c r="F36" s="12" t="s">
        <v>27</v>
      </c>
      <c r="G36" s="12" t="s">
        <v>72</v>
      </c>
      <c r="H36">
        <v>1</v>
      </c>
      <c r="I36" t="s">
        <v>218</v>
      </c>
      <c r="J36" s="4" t="s">
        <v>197</v>
      </c>
      <c r="K36" s="4" t="s">
        <v>186</v>
      </c>
      <c r="L36" s="4">
        <v>33</v>
      </c>
      <c r="T36" s="4" t="str">
        <f>Serve[[#This Row],[服装]]&amp;Serve[[#This Row],[名前]]&amp;Serve[[#This Row],[レアリティ]]</f>
        <v>夏祭り黒尾鉄朗ICONIC</v>
      </c>
      <c r="U36" s="4"/>
    </row>
    <row r="37" spans="1:21" x14ac:dyDescent="0.3">
      <c r="A37">
        <f>VLOOKUP(Serve[[#This Row],[No用]],SetNo[[No.用]:[vlookup 用]],2,FALSE)</f>
        <v>30</v>
      </c>
      <c r="B37" s="3" t="s">
        <v>152</v>
      </c>
      <c r="C37" s="12" t="s">
        <v>40</v>
      </c>
      <c r="D37" s="12" t="s">
        <v>91</v>
      </c>
      <c r="E37" s="12" t="s">
        <v>26</v>
      </c>
      <c r="F37" s="12" t="s">
        <v>27</v>
      </c>
      <c r="G37" s="12" t="s">
        <v>72</v>
      </c>
      <c r="H37">
        <v>1</v>
      </c>
      <c r="I37" t="s">
        <v>218</v>
      </c>
      <c r="J37" s="4" t="s">
        <v>197</v>
      </c>
      <c r="K37" s="4" t="s">
        <v>239</v>
      </c>
      <c r="L37" s="4">
        <v>44</v>
      </c>
      <c r="N37" s="4">
        <v>54</v>
      </c>
      <c r="T37" s="4" t="str">
        <f>Serve[[#This Row],[服装]]&amp;Serve[[#This Row],[名前]]&amp;Serve[[#This Row],[レアリティ]]</f>
        <v>夏祭り黒尾鉄朗ICONIC</v>
      </c>
      <c r="U37" s="4"/>
    </row>
    <row r="38" spans="1:21" x14ac:dyDescent="0.3">
      <c r="A38">
        <f>VLOOKUP(Serve[[#This Row],[No用]],SetNo[[No.用]:[vlookup 用]],2,FALSE)</f>
        <v>31</v>
      </c>
      <c r="B38" s="3" t="s">
        <v>109</v>
      </c>
      <c r="C38" s="12" t="s">
        <v>41</v>
      </c>
      <c r="D38" s="12" t="s">
        <v>23</v>
      </c>
      <c r="E38" s="12" t="s">
        <v>26</v>
      </c>
      <c r="F38" s="12" t="s">
        <v>27</v>
      </c>
      <c r="G38" s="12" t="s">
        <v>72</v>
      </c>
      <c r="H38">
        <v>1</v>
      </c>
      <c r="I38" t="s">
        <v>218</v>
      </c>
      <c r="J38" s="4" t="s">
        <v>236</v>
      </c>
      <c r="K38" s="4" t="s">
        <v>175</v>
      </c>
      <c r="L38" s="4">
        <v>25</v>
      </c>
      <c r="T38" s="4" t="str">
        <f>Serve[[#This Row],[服装]]&amp;Serve[[#This Row],[名前]]&amp;Serve[[#This Row],[レアリティ]]</f>
        <v>ユニフォーム灰羽リエーフICONIC</v>
      </c>
      <c r="U38" s="4"/>
    </row>
    <row r="39" spans="1:21" x14ac:dyDescent="0.3">
      <c r="A39">
        <f>VLOOKUP(Serve[[#This Row],[No用]],SetNo[[No.用]:[vlookup 用]],2,FALSE)</f>
        <v>32</v>
      </c>
      <c r="B39" s="3" t="s">
        <v>109</v>
      </c>
      <c r="C39" s="12" t="s">
        <v>42</v>
      </c>
      <c r="D39" s="12" t="s">
        <v>24</v>
      </c>
      <c r="E39" s="12" t="s">
        <v>21</v>
      </c>
      <c r="F39" s="12" t="s">
        <v>27</v>
      </c>
      <c r="G39" s="12" t="s">
        <v>72</v>
      </c>
      <c r="H39">
        <v>1</v>
      </c>
      <c r="I39" t="s">
        <v>218</v>
      </c>
      <c r="T39" s="4" t="str">
        <f>Serve[[#This Row],[服装]]&amp;Serve[[#This Row],[名前]]&amp;Serve[[#This Row],[レアリティ]]</f>
        <v>ユニフォーム夜久衛輔ICONIC</v>
      </c>
      <c r="U39" s="4"/>
    </row>
    <row r="40" spans="1:21" x14ac:dyDescent="0.3">
      <c r="A40">
        <f>VLOOKUP(Serve[[#This Row],[No用]],SetNo[[No.用]:[vlookup 用]],2,FALSE)</f>
        <v>33</v>
      </c>
      <c r="B40" s="3" t="s">
        <v>109</v>
      </c>
      <c r="C40" s="12" t="s">
        <v>43</v>
      </c>
      <c r="D40" s="12" t="s">
        <v>24</v>
      </c>
      <c r="E40" s="12" t="s">
        <v>25</v>
      </c>
      <c r="F40" s="12" t="s">
        <v>27</v>
      </c>
      <c r="G40" s="12" t="s">
        <v>72</v>
      </c>
      <c r="H40">
        <v>1</v>
      </c>
      <c r="I40" t="s">
        <v>218</v>
      </c>
      <c r="J40" s="4" t="s">
        <v>240</v>
      </c>
      <c r="K40" s="4" t="s">
        <v>175</v>
      </c>
      <c r="L40" s="4">
        <v>27</v>
      </c>
      <c r="T40" s="4" t="str">
        <f>Serve[[#This Row],[服装]]&amp;Serve[[#This Row],[名前]]&amp;Serve[[#This Row],[レアリティ]]</f>
        <v>ユニフォーム福永招平ICONIC</v>
      </c>
      <c r="U40" s="4"/>
    </row>
    <row r="41" spans="1:21" x14ac:dyDescent="0.3">
      <c r="A41">
        <f>VLOOKUP(Serve[[#This Row],[No用]],SetNo[[No.用]:[vlookup 用]],2,FALSE)</f>
        <v>34</v>
      </c>
      <c r="B41" s="3" t="s">
        <v>109</v>
      </c>
      <c r="C41" s="12" t="s">
        <v>44</v>
      </c>
      <c r="D41" s="12" t="s">
        <v>24</v>
      </c>
      <c r="E41" s="12" t="s">
        <v>26</v>
      </c>
      <c r="F41" s="12" t="s">
        <v>27</v>
      </c>
      <c r="G41" s="12" t="s">
        <v>72</v>
      </c>
      <c r="H41">
        <v>1</v>
      </c>
      <c r="I41" t="s">
        <v>218</v>
      </c>
      <c r="J41" s="4" t="s">
        <v>240</v>
      </c>
      <c r="K41" s="4" t="s">
        <v>175</v>
      </c>
      <c r="L41" s="4">
        <v>24</v>
      </c>
      <c r="T41" s="4" t="str">
        <f>Serve[[#This Row],[服装]]&amp;Serve[[#This Row],[名前]]&amp;Serve[[#This Row],[レアリティ]]</f>
        <v>ユニフォーム犬岡走ICONIC</v>
      </c>
      <c r="U41" s="4"/>
    </row>
    <row r="42" spans="1:21" x14ac:dyDescent="0.3">
      <c r="A42">
        <f>VLOOKUP(Serve[[#This Row],[No用]],SetNo[[No.用]:[vlookup 用]],2,FALSE)</f>
        <v>35</v>
      </c>
      <c r="B42" s="3" t="s">
        <v>109</v>
      </c>
      <c r="C42" s="12" t="s">
        <v>45</v>
      </c>
      <c r="D42" s="12" t="s">
        <v>24</v>
      </c>
      <c r="E42" s="12" t="s">
        <v>25</v>
      </c>
      <c r="F42" s="12" t="s">
        <v>27</v>
      </c>
      <c r="G42" s="12" t="s">
        <v>72</v>
      </c>
      <c r="H42">
        <v>1</v>
      </c>
      <c r="I42" t="s">
        <v>218</v>
      </c>
      <c r="J42" s="4" t="s">
        <v>197</v>
      </c>
      <c r="K42" s="4" t="s">
        <v>175</v>
      </c>
      <c r="L42" s="4">
        <v>34</v>
      </c>
      <c r="T42" s="4" t="str">
        <f>Serve[[#This Row],[服装]]&amp;Serve[[#This Row],[名前]]&amp;Serve[[#This Row],[レアリティ]]</f>
        <v>ユニフォーム山本猛虎ICONIC</v>
      </c>
      <c r="U42" s="4"/>
    </row>
    <row r="43" spans="1:21" x14ac:dyDescent="0.3">
      <c r="A43">
        <f>VLOOKUP(Serve[[#This Row],[No用]],SetNo[[No.用]:[vlookup 用]],2,FALSE)</f>
        <v>36</v>
      </c>
      <c r="B43" s="3" t="s">
        <v>109</v>
      </c>
      <c r="C43" s="12" t="s">
        <v>46</v>
      </c>
      <c r="D43" s="12" t="s">
        <v>24</v>
      </c>
      <c r="E43" s="12" t="s">
        <v>21</v>
      </c>
      <c r="F43" s="12" t="s">
        <v>27</v>
      </c>
      <c r="G43" s="12" t="s">
        <v>72</v>
      </c>
      <c r="H43">
        <v>1</v>
      </c>
      <c r="I43" t="s">
        <v>218</v>
      </c>
      <c r="T43" s="4" t="str">
        <f>Serve[[#This Row],[服装]]&amp;Serve[[#This Row],[名前]]&amp;Serve[[#This Row],[レアリティ]]</f>
        <v>ユニフォーム芝山優生ICONIC</v>
      </c>
      <c r="U43" s="4"/>
    </row>
    <row r="44" spans="1:21" x14ac:dyDescent="0.3">
      <c r="A44">
        <f>VLOOKUP(Serve[[#This Row],[No用]],SetNo[[No.用]:[vlookup 用]],2,FALSE)</f>
        <v>37</v>
      </c>
      <c r="B44" s="3" t="s">
        <v>109</v>
      </c>
      <c r="C44" s="12" t="s">
        <v>47</v>
      </c>
      <c r="D44" s="12" t="s">
        <v>24</v>
      </c>
      <c r="E44" s="12" t="s">
        <v>25</v>
      </c>
      <c r="F44" s="12" t="s">
        <v>27</v>
      </c>
      <c r="G44" s="12" t="s">
        <v>72</v>
      </c>
      <c r="H44">
        <v>1</v>
      </c>
      <c r="I44" t="s">
        <v>218</v>
      </c>
      <c r="J44" s="4" t="s">
        <v>240</v>
      </c>
      <c r="K44" s="4" t="s">
        <v>175</v>
      </c>
      <c r="L44" s="4">
        <v>26</v>
      </c>
      <c r="T44" s="4" t="str">
        <f>Serve[[#This Row],[服装]]&amp;Serve[[#This Row],[名前]]&amp;Serve[[#This Row],[レアリティ]]</f>
        <v>ユニフォーム海信之ICONIC</v>
      </c>
      <c r="U44" s="4"/>
    </row>
    <row r="45" spans="1:21" x14ac:dyDescent="0.3">
      <c r="A45">
        <f>VLOOKUP(Serve[[#This Row],[No用]],SetNo[[No.用]:[vlookup 用]],2,FALSE)</f>
        <v>38</v>
      </c>
      <c r="B45" s="3" t="s">
        <v>109</v>
      </c>
      <c r="C45" s="12" t="s">
        <v>47</v>
      </c>
      <c r="D45" s="12" t="s">
        <v>91</v>
      </c>
      <c r="E45" s="12" t="s">
        <v>79</v>
      </c>
      <c r="F45" s="12" t="s">
        <v>27</v>
      </c>
      <c r="G45" s="12" t="s">
        <v>153</v>
      </c>
      <c r="H45">
        <v>1</v>
      </c>
      <c r="I45" t="s">
        <v>218</v>
      </c>
      <c r="J45" s="4" t="s">
        <v>240</v>
      </c>
      <c r="K45" s="4" t="s">
        <v>175</v>
      </c>
      <c r="L45" s="4">
        <v>26</v>
      </c>
      <c r="T45" s="4" t="str">
        <f>Serve[[#This Row],[服装]]&amp;Serve[[#This Row],[名前]]&amp;Serve[[#This Row],[レアリティ]]</f>
        <v>ユニフォーム海信之YELL</v>
      </c>
      <c r="U45" s="4"/>
    </row>
    <row r="46" spans="1:21" x14ac:dyDescent="0.3">
      <c r="A46">
        <f>VLOOKUP(Serve[[#This Row],[No用]],SetNo[[No.用]:[vlookup 用]],2,FALSE)</f>
        <v>39</v>
      </c>
      <c r="B46" s="3" t="s">
        <v>219</v>
      </c>
      <c r="C46" s="12" t="s">
        <v>48</v>
      </c>
      <c r="D46" s="12" t="s">
        <v>23</v>
      </c>
      <c r="E46" s="12" t="s">
        <v>26</v>
      </c>
      <c r="F46" s="12" t="s">
        <v>49</v>
      </c>
      <c r="G46" s="12" t="s">
        <v>72</v>
      </c>
      <c r="H46">
        <v>1</v>
      </c>
      <c r="I46" t="s">
        <v>218</v>
      </c>
      <c r="J46" s="4" t="s">
        <v>240</v>
      </c>
      <c r="K46" s="4" t="s">
        <v>175</v>
      </c>
      <c r="L46" s="4">
        <v>24</v>
      </c>
      <c r="T46" s="4" t="str">
        <f>Serve[[#This Row],[服装]]&amp;Serve[[#This Row],[名前]]&amp;Serve[[#This Row],[レアリティ]]</f>
        <v>ユニフォーム青根高伸ICONIC</v>
      </c>
      <c r="U46" s="4"/>
    </row>
    <row r="47" spans="1:21" x14ac:dyDescent="0.3">
      <c r="A47">
        <f>VLOOKUP(Serve[[#This Row],[No用]],SetNo[[No.用]:[vlookup 用]],2,FALSE)</f>
        <v>40</v>
      </c>
      <c r="B47" s="3" t="s">
        <v>151</v>
      </c>
      <c r="C47" s="12" t="s">
        <v>48</v>
      </c>
      <c r="D47" s="12" t="s">
        <v>23</v>
      </c>
      <c r="E47" s="12" t="s">
        <v>26</v>
      </c>
      <c r="F47" s="12" t="s">
        <v>49</v>
      </c>
      <c r="G47" s="12" t="s">
        <v>72</v>
      </c>
      <c r="H47">
        <v>1</v>
      </c>
      <c r="I47" t="s">
        <v>218</v>
      </c>
      <c r="J47" s="4" t="s">
        <v>240</v>
      </c>
      <c r="K47" s="4" t="s">
        <v>175</v>
      </c>
      <c r="L47" s="4">
        <v>24</v>
      </c>
      <c r="T47" s="4" t="str">
        <f>Serve[[#This Row],[服装]]&amp;Serve[[#This Row],[名前]]&amp;Serve[[#This Row],[レアリティ]]</f>
        <v>制服青根高伸ICONIC</v>
      </c>
      <c r="U47" s="4"/>
    </row>
    <row r="48" spans="1:21" x14ac:dyDescent="0.3">
      <c r="A48">
        <f>VLOOKUP(Serve[[#This Row],[No用]],SetNo[[No.用]:[vlookup 用]],2,FALSE)</f>
        <v>41</v>
      </c>
      <c r="B48" s="3" t="s">
        <v>119</v>
      </c>
      <c r="C48" s="12" t="s">
        <v>48</v>
      </c>
      <c r="D48" s="12" t="s">
        <v>24</v>
      </c>
      <c r="E48" s="12" t="s">
        <v>26</v>
      </c>
      <c r="F48" s="12" t="s">
        <v>49</v>
      </c>
      <c r="G48" s="12" t="s">
        <v>72</v>
      </c>
      <c r="H48">
        <v>1</v>
      </c>
      <c r="I48" t="s">
        <v>218</v>
      </c>
      <c r="J48" s="4" t="s">
        <v>240</v>
      </c>
      <c r="K48" s="4" t="s">
        <v>175</v>
      </c>
      <c r="L48" s="4">
        <v>24</v>
      </c>
      <c r="T48" s="4" t="str">
        <f>Serve[[#This Row],[服装]]&amp;Serve[[#This Row],[名前]]&amp;Serve[[#This Row],[レアリティ]]</f>
        <v>プール掃除青根高伸ICONIC</v>
      </c>
      <c r="U48" s="4"/>
    </row>
    <row r="49" spans="1:21" x14ac:dyDescent="0.3">
      <c r="A49">
        <f>VLOOKUP(Serve[[#This Row],[No用]],SetNo[[No.用]:[vlookup 用]],2,FALSE)</f>
        <v>42</v>
      </c>
      <c r="B49" s="3" t="s">
        <v>219</v>
      </c>
      <c r="C49" s="12" t="s">
        <v>50</v>
      </c>
      <c r="D49" s="12" t="s">
        <v>28</v>
      </c>
      <c r="E49" s="12" t="s">
        <v>25</v>
      </c>
      <c r="F49" s="12" t="s">
        <v>49</v>
      </c>
      <c r="G49" s="12" t="s">
        <v>72</v>
      </c>
      <c r="H49">
        <v>1</v>
      </c>
      <c r="I49" t="s">
        <v>218</v>
      </c>
      <c r="J49" s="4" t="s">
        <v>197</v>
      </c>
      <c r="K49" s="4" t="s">
        <v>175</v>
      </c>
      <c r="L49" s="4">
        <v>34</v>
      </c>
      <c r="T49" s="4" t="str">
        <f>Serve[[#This Row],[服装]]&amp;Serve[[#This Row],[名前]]&amp;Serve[[#This Row],[レアリティ]]</f>
        <v>ユニフォーム二口堅治ICONIC</v>
      </c>
      <c r="U49" s="4"/>
    </row>
    <row r="50" spans="1:21" x14ac:dyDescent="0.3">
      <c r="A50">
        <f>VLOOKUP(Serve[[#This Row],[No用]],SetNo[[No.用]:[vlookup 用]],2,FALSE)</f>
        <v>43</v>
      </c>
      <c r="B50" s="3" t="s">
        <v>151</v>
      </c>
      <c r="C50" s="12" t="s">
        <v>50</v>
      </c>
      <c r="D50" s="12" t="s">
        <v>28</v>
      </c>
      <c r="E50" s="12" t="s">
        <v>25</v>
      </c>
      <c r="F50" s="12" t="s">
        <v>49</v>
      </c>
      <c r="G50" s="12" t="s">
        <v>72</v>
      </c>
      <c r="H50">
        <v>1</v>
      </c>
      <c r="I50" t="s">
        <v>218</v>
      </c>
      <c r="J50" s="4" t="s">
        <v>197</v>
      </c>
      <c r="K50" s="4" t="s">
        <v>175</v>
      </c>
      <c r="L50" s="4">
        <v>34</v>
      </c>
      <c r="T50" s="4" t="str">
        <f>Serve[[#This Row],[服装]]&amp;Serve[[#This Row],[名前]]&amp;Serve[[#This Row],[レアリティ]]</f>
        <v>制服二口堅治ICONIC</v>
      </c>
      <c r="U50" s="4"/>
    </row>
    <row r="51" spans="1:21" x14ac:dyDescent="0.3">
      <c r="A51">
        <f>VLOOKUP(Serve[[#This Row],[No用]],SetNo[[No.用]:[vlookup 用]],2,FALSE)</f>
        <v>44</v>
      </c>
      <c r="B51" s="3" t="s">
        <v>119</v>
      </c>
      <c r="C51" s="12" t="s">
        <v>50</v>
      </c>
      <c r="D51" s="12" t="s">
        <v>23</v>
      </c>
      <c r="E51" s="12" t="s">
        <v>25</v>
      </c>
      <c r="F51" s="12" t="s">
        <v>49</v>
      </c>
      <c r="G51" s="12" t="s">
        <v>72</v>
      </c>
      <c r="H51">
        <v>1</v>
      </c>
      <c r="I51" t="s">
        <v>218</v>
      </c>
      <c r="J51" s="4" t="s">
        <v>197</v>
      </c>
      <c r="K51" s="4" t="s">
        <v>175</v>
      </c>
      <c r="L51" s="4">
        <v>34</v>
      </c>
      <c r="T51" s="4" t="str">
        <f>Serve[[#This Row],[服装]]&amp;Serve[[#This Row],[名前]]&amp;Serve[[#This Row],[レアリティ]]</f>
        <v>プール掃除二口堅治ICONIC</v>
      </c>
      <c r="U51" s="4"/>
    </row>
    <row r="52" spans="1:21" x14ac:dyDescent="0.3">
      <c r="A52" t="str">
        <f>VLOOKUP(Serve[[#This Row],[No用]],SetNo[[No.用]:[vlookup 用]],2,FALSE)</f>
        <v/>
      </c>
      <c r="H52">
        <v>1</v>
      </c>
      <c r="I52" t="s">
        <v>218</v>
      </c>
      <c r="T52" s="4" t="str">
        <f>Serve[[#This Row],[服装]]&amp;Serve[[#This Row],[名前]]&amp;Serve[[#This Row],[レアリティ]]</f>
        <v/>
      </c>
      <c r="U52" s="4"/>
    </row>
    <row r="53" spans="1:21" x14ac:dyDescent="0.3">
      <c r="A53" t="str">
        <f>VLOOKUP(Serve[[#This Row],[No用]],SetNo[[No.用]:[vlookup 用]],2,FALSE)</f>
        <v/>
      </c>
      <c r="H53">
        <v>1</v>
      </c>
      <c r="I53" t="s">
        <v>218</v>
      </c>
      <c r="T53" s="4" t="str">
        <f>Serve[[#This Row],[服装]]&amp;Serve[[#This Row],[名前]]&amp;Serve[[#This Row],[レアリティ]]</f>
        <v/>
      </c>
      <c r="U53" s="4"/>
    </row>
    <row r="54" spans="1:21" x14ac:dyDescent="0.3">
      <c r="A54" t="str">
        <f>VLOOKUP(Serve[[#This Row],[No用]],SetNo[[No.用]:[vlookup 用]],2,FALSE)</f>
        <v/>
      </c>
      <c r="H54">
        <v>1</v>
      </c>
      <c r="I54" t="s">
        <v>218</v>
      </c>
      <c r="T54" s="4" t="str">
        <f>Serve[[#This Row],[服装]]&amp;Serve[[#This Row],[名前]]&amp;Serve[[#This Row],[レアリティ]]</f>
        <v/>
      </c>
      <c r="U54" s="4"/>
    </row>
    <row r="55" spans="1:21" x14ac:dyDescent="0.3">
      <c r="A55" t="str">
        <f>VLOOKUP(Serve[[#This Row],[No用]],SetNo[[No.用]:[vlookup 用]],2,FALSE)</f>
        <v/>
      </c>
      <c r="H55">
        <v>1</v>
      </c>
      <c r="I55" t="s">
        <v>218</v>
      </c>
      <c r="T55" s="4" t="str">
        <f>Serve[[#This Row],[服装]]&amp;Serve[[#This Row],[名前]]&amp;Serve[[#This Row],[レアリティ]]</f>
        <v/>
      </c>
      <c r="U55" s="4"/>
    </row>
    <row r="56" spans="1:21" x14ac:dyDescent="0.3">
      <c r="A56" t="str">
        <f>VLOOKUP(Serve[[#This Row],[No用]],SetNo[[No.用]:[vlookup 用]],2,FALSE)</f>
        <v/>
      </c>
      <c r="H56">
        <v>1</v>
      </c>
      <c r="I56" t="s">
        <v>218</v>
      </c>
      <c r="T56" s="4" t="str">
        <f>Serve[[#This Row],[服装]]&amp;Serve[[#This Row],[名前]]&amp;Serve[[#This Row],[レアリティ]]</f>
        <v/>
      </c>
      <c r="U56" s="4"/>
    </row>
    <row r="57" spans="1:21" x14ac:dyDescent="0.3">
      <c r="A57" t="str">
        <f>VLOOKUP(Serve[[#This Row],[No用]],SetNo[[No.用]:[vlookup 用]],2,FALSE)</f>
        <v/>
      </c>
      <c r="H57">
        <v>1</v>
      </c>
      <c r="I57" t="s">
        <v>218</v>
      </c>
      <c r="T57" s="4" t="str">
        <f>Serve[[#This Row],[服装]]&amp;Serve[[#This Row],[名前]]&amp;Serve[[#This Row],[レアリティ]]</f>
        <v/>
      </c>
      <c r="U57" s="4"/>
    </row>
    <row r="58" spans="1:21" x14ac:dyDescent="0.3">
      <c r="A58">
        <f>VLOOKUP(Serve[[#This Row],[No用]],SetNo[[No.用]:[vlookup 用]],2,FALSE)</f>
        <v>45</v>
      </c>
      <c r="B58" s="3" t="s">
        <v>219</v>
      </c>
      <c r="C58" s="12" t="s">
        <v>51</v>
      </c>
      <c r="D58" s="12" t="s">
        <v>23</v>
      </c>
      <c r="E58" s="12" t="s">
        <v>31</v>
      </c>
      <c r="F58" s="12" t="s">
        <v>49</v>
      </c>
      <c r="G58" s="12" t="s">
        <v>72</v>
      </c>
      <c r="H58">
        <v>1</v>
      </c>
      <c r="I58" t="s">
        <v>218</v>
      </c>
      <c r="T58" s="4" t="str">
        <f>Serve[[#This Row],[服装]]&amp;Serve[[#This Row],[名前]]&amp;Serve[[#This Row],[レアリティ]]</f>
        <v>ユニフォーム小金川貫至ICONIC</v>
      </c>
      <c r="U58" s="4"/>
    </row>
    <row r="59" spans="1:21" x14ac:dyDescent="0.3">
      <c r="A59">
        <f>VLOOKUP(Serve[[#This Row],[No用]],SetNo[[No.用]:[vlookup 用]],2,FALSE)</f>
        <v>46</v>
      </c>
      <c r="B59" s="3" t="s">
        <v>151</v>
      </c>
      <c r="C59" s="12" t="s">
        <v>51</v>
      </c>
      <c r="D59" s="12" t="s">
        <v>23</v>
      </c>
      <c r="E59" s="12" t="s">
        <v>31</v>
      </c>
      <c r="F59" s="12" t="s">
        <v>49</v>
      </c>
      <c r="G59" s="12" t="s">
        <v>72</v>
      </c>
      <c r="H59">
        <v>1</v>
      </c>
      <c r="I59" t="s">
        <v>218</v>
      </c>
      <c r="T59" s="4" t="str">
        <f>Serve[[#This Row],[服装]]&amp;Serve[[#This Row],[名前]]&amp;Serve[[#This Row],[レアリティ]]</f>
        <v>制服小金川貫至ICONIC</v>
      </c>
      <c r="U59" s="4"/>
    </row>
    <row r="60" spans="1:21" x14ac:dyDescent="0.3">
      <c r="A60">
        <f>VLOOKUP(Serve[[#This Row],[No用]],SetNo[[No.用]:[vlookup 用]],2,FALSE)</f>
        <v>47</v>
      </c>
      <c r="B60" s="3" t="s">
        <v>219</v>
      </c>
      <c r="C60" s="12" t="s">
        <v>52</v>
      </c>
      <c r="D60" s="12" t="s">
        <v>23</v>
      </c>
      <c r="E60" s="12" t="s">
        <v>25</v>
      </c>
      <c r="F60" s="12" t="s">
        <v>49</v>
      </c>
      <c r="G60" s="12" t="s">
        <v>72</v>
      </c>
      <c r="H60">
        <v>1</v>
      </c>
      <c r="I60" t="s">
        <v>218</v>
      </c>
      <c r="T60" s="4" t="str">
        <f>Serve[[#This Row],[服装]]&amp;Serve[[#This Row],[名前]]&amp;Serve[[#This Row],[レアリティ]]</f>
        <v>ユニフォーム小原豊ICONIC</v>
      </c>
      <c r="U60" s="4"/>
    </row>
    <row r="61" spans="1:21" x14ac:dyDescent="0.3">
      <c r="A61">
        <f>VLOOKUP(Serve[[#This Row],[No用]],SetNo[[No.用]:[vlookup 用]],2,FALSE)</f>
        <v>48</v>
      </c>
      <c r="B61" s="3" t="s">
        <v>219</v>
      </c>
      <c r="C61" s="12" t="s">
        <v>53</v>
      </c>
      <c r="D61" s="12" t="s">
        <v>23</v>
      </c>
      <c r="E61" s="12" t="s">
        <v>25</v>
      </c>
      <c r="F61" s="12" t="s">
        <v>49</v>
      </c>
      <c r="G61" s="12" t="s">
        <v>72</v>
      </c>
      <c r="H61">
        <v>1</v>
      </c>
      <c r="I61" t="s">
        <v>218</v>
      </c>
      <c r="T61" s="4" t="str">
        <f>Serve[[#This Row],[服装]]&amp;Serve[[#This Row],[名前]]&amp;Serve[[#This Row],[レアリティ]]</f>
        <v>ユニフォーム女川太郎ICONIC</v>
      </c>
      <c r="U61" s="4"/>
    </row>
    <row r="62" spans="1:21" x14ac:dyDescent="0.3">
      <c r="A62">
        <f>VLOOKUP(Serve[[#This Row],[No用]],SetNo[[No.用]:[vlookup 用]],2,FALSE)</f>
        <v>49</v>
      </c>
      <c r="B62" s="3" t="s">
        <v>219</v>
      </c>
      <c r="C62" s="12" t="s">
        <v>54</v>
      </c>
      <c r="D62" s="12" t="s">
        <v>23</v>
      </c>
      <c r="E62" s="12" t="s">
        <v>21</v>
      </c>
      <c r="F62" s="12" t="s">
        <v>49</v>
      </c>
      <c r="G62" s="12" t="s">
        <v>72</v>
      </c>
      <c r="H62">
        <v>1</v>
      </c>
      <c r="I62" t="s">
        <v>218</v>
      </c>
      <c r="T62" s="4" t="str">
        <f>Serve[[#This Row],[服装]]&amp;Serve[[#This Row],[名前]]&amp;Serve[[#This Row],[レアリティ]]</f>
        <v>ユニフォーム作並浩輔ICONIC</v>
      </c>
      <c r="U62" s="4"/>
    </row>
    <row r="63" spans="1:21" x14ac:dyDescent="0.3">
      <c r="A63">
        <f>VLOOKUP(Serve[[#This Row],[No用]],SetNo[[No.用]:[vlookup 用]],2,FALSE)</f>
        <v>50</v>
      </c>
      <c r="B63" s="3" t="s">
        <v>219</v>
      </c>
      <c r="C63" s="12" t="s">
        <v>55</v>
      </c>
      <c r="D63" s="12" t="s">
        <v>23</v>
      </c>
      <c r="E63" s="12" t="s">
        <v>26</v>
      </c>
      <c r="F63" s="12" t="s">
        <v>49</v>
      </c>
      <c r="G63" s="12" t="s">
        <v>72</v>
      </c>
      <c r="H63">
        <v>1</v>
      </c>
      <c r="I63" t="s">
        <v>218</v>
      </c>
      <c r="T63" s="4" t="str">
        <f>Serve[[#This Row],[服装]]&amp;Serve[[#This Row],[名前]]&amp;Serve[[#This Row],[レアリティ]]</f>
        <v>ユニフォーム吹上仁悟ICONIC</v>
      </c>
      <c r="U63" s="4"/>
    </row>
    <row r="64" spans="1:21" x14ac:dyDescent="0.3">
      <c r="A64">
        <f>VLOOKUP(Serve[[#This Row],[No用]],SetNo[[No.用]:[vlookup 用]],2,FALSE)</f>
        <v>51</v>
      </c>
      <c r="B64" s="3" t="s">
        <v>219</v>
      </c>
      <c r="C64" s="12" t="s">
        <v>30</v>
      </c>
      <c r="D64" s="12" t="s">
        <v>23</v>
      </c>
      <c r="E64" s="12" t="s">
        <v>31</v>
      </c>
      <c r="F64" s="12" t="s">
        <v>20</v>
      </c>
      <c r="G64" s="12" t="s">
        <v>72</v>
      </c>
      <c r="H64">
        <v>1</v>
      </c>
      <c r="I64" t="s">
        <v>218</v>
      </c>
      <c r="T64" s="4" t="str">
        <f>Serve[[#This Row],[服装]]&amp;Serve[[#This Row],[名前]]&amp;Serve[[#This Row],[レアリティ]]</f>
        <v>ユニフォーム及川徹ICONIC</v>
      </c>
      <c r="U64" s="4"/>
    </row>
    <row r="65" spans="1:21" x14ac:dyDescent="0.3">
      <c r="A65">
        <f>VLOOKUP(Serve[[#This Row],[No用]],SetNo[[No.用]:[vlookup 用]],2,FALSE)</f>
        <v>52</v>
      </c>
      <c r="B65" s="3" t="s">
        <v>119</v>
      </c>
      <c r="C65" s="12" t="s">
        <v>30</v>
      </c>
      <c r="D65" s="12" t="s">
        <v>24</v>
      </c>
      <c r="E65" s="12" t="s">
        <v>31</v>
      </c>
      <c r="F65" s="12" t="s">
        <v>20</v>
      </c>
      <c r="G65" s="12" t="s">
        <v>72</v>
      </c>
      <c r="H65">
        <v>1</v>
      </c>
      <c r="I65" t="s">
        <v>218</v>
      </c>
      <c r="T65" s="4" t="str">
        <f>Serve[[#This Row],[服装]]&amp;Serve[[#This Row],[名前]]&amp;Serve[[#This Row],[レアリティ]]</f>
        <v>プール掃除及川徹ICONIC</v>
      </c>
      <c r="U65" s="4"/>
    </row>
    <row r="66" spans="1:21" x14ac:dyDescent="0.3">
      <c r="A66">
        <f>VLOOKUP(Serve[[#This Row],[No用]],SetNo[[No.用]:[vlookup 用]],2,FALSE)</f>
        <v>53</v>
      </c>
      <c r="B66" s="3" t="s">
        <v>219</v>
      </c>
      <c r="C66" s="12" t="s">
        <v>32</v>
      </c>
      <c r="D66" s="12" t="s">
        <v>28</v>
      </c>
      <c r="E66" s="12" t="s">
        <v>25</v>
      </c>
      <c r="F66" s="12" t="s">
        <v>20</v>
      </c>
      <c r="G66" s="12" t="s">
        <v>72</v>
      </c>
      <c r="H66">
        <v>1</v>
      </c>
      <c r="I66" t="s">
        <v>218</v>
      </c>
      <c r="T66" s="4" t="str">
        <f>Serve[[#This Row],[服装]]&amp;Serve[[#This Row],[名前]]&amp;Serve[[#This Row],[レアリティ]]</f>
        <v>ユニフォーム岩泉一ICONIC</v>
      </c>
      <c r="U66" s="4"/>
    </row>
    <row r="67" spans="1:21" x14ac:dyDescent="0.3">
      <c r="A67">
        <f>VLOOKUP(Serve[[#This Row],[No用]],SetNo[[No.用]:[vlookup 用]],2,FALSE)</f>
        <v>54</v>
      </c>
      <c r="B67" s="3" t="s">
        <v>119</v>
      </c>
      <c r="C67" s="12" t="s">
        <v>32</v>
      </c>
      <c r="D67" s="12" t="s">
        <v>23</v>
      </c>
      <c r="E67" s="12" t="s">
        <v>25</v>
      </c>
      <c r="F67" s="12" t="s">
        <v>20</v>
      </c>
      <c r="G67" s="12" t="s">
        <v>72</v>
      </c>
      <c r="H67">
        <v>1</v>
      </c>
      <c r="I67" t="s">
        <v>218</v>
      </c>
      <c r="T67" s="4" t="str">
        <f>Serve[[#This Row],[服装]]&amp;Serve[[#This Row],[名前]]&amp;Serve[[#This Row],[レアリティ]]</f>
        <v>プール掃除岩泉一ICONIC</v>
      </c>
      <c r="U67" s="4"/>
    </row>
    <row r="68" spans="1:21" x14ac:dyDescent="0.3">
      <c r="A68">
        <f>VLOOKUP(Serve[[#This Row],[No用]],SetNo[[No.用]:[vlookup 用]],2,FALSE)</f>
        <v>55</v>
      </c>
      <c r="B68" s="3" t="s">
        <v>219</v>
      </c>
      <c r="C68" s="12" t="s">
        <v>33</v>
      </c>
      <c r="D68" s="12" t="s">
        <v>24</v>
      </c>
      <c r="E68" s="12" t="s">
        <v>26</v>
      </c>
      <c r="F68" s="12" t="s">
        <v>20</v>
      </c>
      <c r="G68" s="12" t="s">
        <v>72</v>
      </c>
      <c r="H68">
        <v>1</v>
      </c>
      <c r="I68" t="s">
        <v>218</v>
      </c>
      <c r="T68" s="4" t="str">
        <f>Serve[[#This Row],[服装]]&amp;Serve[[#This Row],[名前]]&amp;Serve[[#This Row],[レアリティ]]</f>
        <v>ユニフォーム金田一勇太郎ICONIC</v>
      </c>
      <c r="U68" s="4"/>
    </row>
    <row r="69" spans="1:21" x14ac:dyDescent="0.3">
      <c r="A69">
        <f>VLOOKUP(Serve[[#This Row],[No用]],SetNo[[No.用]:[vlookup 用]],2,FALSE)</f>
        <v>56</v>
      </c>
      <c r="B69" s="3" t="s">
        <v>219</v>
      </c>
      <c r="C69" s="12" t="s">
        <v>34</v>
      </c>
      <c r="D69" s="12" t="s">
        <v>28</v>
      </c>
      <c r="E69" s="12" t="s">
        <v>25</v>
      </c>
      <c r="F69" s="12" t="s">
        <v>20</v>
      </c>
      <c r="G69" s="12" t="s">
        <v>72</v>
      </c>
      <c r="H69">
        <v>1</v>
      </c>
      <c r="I69" t="s">
        <v>218</v>
      </c>
      <c r="T69" s="4" t="str">
        <f>Serve[[#This Row],[服装]]&amp;Serve[[#This Row],[名前]]&amp;Serve[[#This Row],[レアリティ]]</f>
        <v>ユニフォーム京谷賢太郎ICONIC</v>
      </c>
      <c r="U69" s="4"/>
    </row>
    <row r="70" spans="1:21" x14ac:dyDescent="0.3">
      <c r="A70">
        <f>VLOOKUP(Serve[[#This Row],[No用]],SetNo[[No.用]:[vlookup 用]],2,FALSE)</f>
        <v>57</v>
      </c>
      <c r="B70" s="3" t="s">
        <v>219</v>
      </c>
      <c r="C70" s="12" t="s">
        <v>35</v>
      </c>
      <c r="D70" s="12" t="s">
        <v>23</v>
      </c>
      <c r="E70" s="12" t="s">
        <v>25</v>
      </c>
      <c r="F70" s="12" t="s">
        <v>20</v>
      </c>
      <c r="G70" s="12" t="s">
        <v>72</v>
      </c>
      <c r="H70">
        <v>1</v>
      </c>
      <c r="I70" t="s">
        <v>218</v>
      </c>
      <c r="T70" s="4" t="str">
        <f>Serve[[#This Row],[服装]]&amp;Serve[[#This Row],[名前]]&amp;Serve[[#This Row],[レアリティ]]</f>
        <v>ユニフォーム国見英ICONIC</v>
      </c>
      <c r="U70" s="4"/>
    </row>
    <row r="71" spans="1:21" x14ac:dyDescent="0.3">
      <c r="A71">
        <f>VLOOKUP(Serve[[#This Row],[No用]],SetNo[[No.用]:[vlookup 用]],2,FALSE)</f>
        <v>58</v>
      </c>
      <c r="B71" s="3" t="s">
        <v>219</v>
      </c>
      <c r="C71" s="12" t="s">
        <v>36</v>
      </c>
      <c r="D71" s="12" t="s">
        <v>23</v>
      </c>
      <c r="E71" s="12" t="s">
        <v>21</v>
      </c>
      <c r="F71" s="12" t="s">
        <v>20</v>
      </c>
      <c r="G71" s="12" t="s">
        <v>72</v>
      </c>
      <c r="H71">
        <v>1</v>
      </c>
      <c r="I71" t="s">
        <v>218</v>
      </c>
      <c r="T71" s="4" t="str">
        <f>Serve[[#This Row],[服装]]&amp;Serve[[#This Row],[名前]]&amp;Serve[[#This Row],[レアリティ]]</f>
        <v>ユニフォーム渡親治ICONIC</v>
      </c>
      <c r="U71" s="4"/>
    </row>
    <row r="72" spans="1:21" x14ac:dyDescent="0.3">
      <c r="A72">
        <f>VLOOKUP(Serve[[#This Row],[No用]],SetNo[[No.用]:[vlookup 用]],2,FALSE)</f>
        <v>59</v>
      </c>
      <c r="B72" s="4" t="s">
        <v>219</v>
      </c>
      <c r="C72" s="4" t="s">
        <v>37</v>
      </c>
      <c r="D72" s="4" t="s">
        <v>23</v>
      </c>
      <c r="E72" s="4" t="s">
        <v>26</v>
      </c>
      <c r="F72" s="4" t="s">
        <v>20</v>
      </c>
      <c r="G72" s="4" t="s">
        <v>72</v>
      </c>
      <c r="H72">
        <v>1</v>
      </c>
      <c r="I72" t="s">
        <v>218</v>
      </c>
      <c r="T72" s="4" t="str">
        <f>Serve[[#This Row],[服装]]&amp;Serve[[#This Row],[名前]]&amp;Serve[[#This Row],[レアリティ]]</f>
        <v>ユニフォーム松川一静ICONIC</v>
      </c>
      <c r="U72" s="4"/>
    </row>
    <row r="73" spans="1:21" x14ac:dyDescent="0.3">
      <c r="A73">
        <f>VLOOKUP(Serve[[#This Row],[No用]],SetNo[[No.用]:[vlookup 用]],2,FALSE)</f>
        <v>60</v>
      </c>
      <c r="B73" s="4" t="s">
        <v>219</v>
      </c>
      <c r="C73" s="4" t="s">
        <v>38</v>
      </c>
      <c r="D73" s="4" t="s">
        <v>23</v>
      </c>
      <c r="E73" s="4" t="s">
        <v>25</v>
      </c>
      <c r="F73" s="4" t="s">
        <v>20</v>
      </c>
      <c r="G73" s="4" t="s">
        <v>72</v>
      </c>
      <c r="H73">
        <v>1</v>
      </c>
      <c r="I73" t="s">
        <v>218</v>
      </c>
      <c r="T73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295"/>
  <sheetViews>
    <sheetView topLeftCell="A215" workbookViewId="0">
      <selection activeCell="B261" sqref="B261:G268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customWidth="1"/>
    <col min="20" max="20" width="23.21875" style="3" hidden="1" customWidth="1"/>
    <col min="21" max="21" width="2.21875" style="3" customWidth="1"/>
    <col min="22" max="16384" width="8.88671875" style="3"/>
  </cols>
  <sheetData>
    <row r="1" spans="1:20" s="6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VLOOKUP(Receive[[#This Row],[No用]],SetNo[[No.用]:[vlookup 用]],2,FALSE)</f>
        <v>1</v>
      </c>
      <c r="B2" t="s">
        <v>219</v>
      </c>
      <c r="C2" t="s">
        <v>244</v>
      </c>
      <c r="D2" t="s">
        <v>28</v>
      </c>
      <c r="E2" t="s">
        <v>26</v>
      </c>
      <c r="F2" t="s">
        <v>157</v>
      </c>
      <c r="G2" t="s">
        <v>72</v>
      </c>
      <c r="H2">
        <v>1</v>
      </c>
      <c r="I2" t="s">
        <v>243</v>
      </c>
      <c r="J2" t="s">
        <v>121</v>
      </c>
      <c r="K2" t="s">
        <v>175</v>
      </c>
      <c r="L2">
        <v>24</v>
      </c>
      <c r="M2"/>
      <c r="N2"/>
      <c r="O2"/>
      <c r="P2"/>
      <c r="Q2"/>
      <c r="R2"/>
      <c r="S2"/>
      <c r="T2" t="s">
        <v>265</v>
      </c>
    </row>
    <row r="3" spans="1:20" x14ac:dyDescent="0.3">
      <c r="A3">
        <f>VLOOKUP(Receive[[#This Row],[No用]],SetNo[[No.用]:[vlookup 用]],2,FALSE)</f>
        <v>2</v>
      </c>
      <c r="B3" t="s">
        <v>219</v>
      </c>
      <c r="C3" t="s">
        <v>244</v>
      </c>
      <c r="D3" t="s">
        <v>28</v>
      </c>
      <c r="E3" t="s">
        <v>26</v>
      </c>
      <c r="F3" t="s">
        <v>157</v>
      </c>
      <c r="G3" t="s">
        <v>72</v>
      </c>
      <c r="H3">
        <v>1</v>
      </c>
      <c r="I3" t="s">
        <v>243</v>
      </c>
      <c r="J3" t="s">
        <v>176</v>
      </c>
      <c r="K3" t="s">
        <v>175</v>
      </c>
      <c r="L3">
        <v>28</v>
      </c>
      <c r="M3"/>
      <c r="N3"/>
      <c r="O3"/>
      <c r="P3"/>
      <c r="Q3"/>
      <c r="R3"/>
      <c r="S3"/>
      <c r="T3" t="s">
        <v>266</v>
      </c>
    </row>
    <row r="4" spans="1:20" x14ac:dyDescent="0.3">
      <c r="A4">
        <f>VLOOKUP(Receive[[#This Row],[No用]],SetNo[[No.用]:[vlookup 用]],2,FALSE)</f>
        <v>3</v>
      </c>
      <c r="B4" t="s">
        <v>219</v>
      </c>
      <c r="C4" t="s">
        <v>244</v>
      </c>
      <c r="D4" t="s">
        <v>28</v>
      </c>
      <c r="E4" t="s">
        <v>26</v>
      </c>
      <c r="F4" t="s">
        <v>157</v>
      </c>
      <c r="G4" t="s">
        <v>72</v>
      </c>
      <c r="H4">
        <v>1</v>
      </c>
      <c r="I4" t="s">
        <v>243</v>
      </c>
      <c r="J4" t="s">
        <v>122</v>
      </c>
      <c r="K4" t="s">
        <v>175</v>
      </c>
      <c r="L4">
        <v>25</v>
      </c>
      <c r="M4"/>
      <c r="N4"/>
      <c r="O4"/>
      <c r="P4"/>
      <c r="Q4"/>
      <c r="R4"/>
      <c r="S4"/>
      <c r="T4" t="s">
        <v>267</v>
      </c>
    </row>
    <row r="5" spans="1:20" x14ac:dyDescent="0.3">
      <c r="A5">
        <f>VLOOKUP(Receive[[#This Row],[No用]],SetNo[[No.用]:[vlookup 用]],2,FALSE)</f>
        <v>4</v>
      </c>
      <c r="B5" t="s">
        <v>219</v>
      </c>
      <c r="C5" t="s">
        <v>244</v>
      </c>
      <c r="D5" t="s">
        <v>28</v>
      </c>
      <c r="E5" t="s">
        <v>26</v>
      </c>
      <c r="F5" t="s">
        <v>157</v>
      </c>
      <c r="G5" t="s">
        <v>72</v>
      </c>
      <c r="H5">
        <v>1</v>
      </c>
      <c r="I5" t="s">
        <v>243</v>
      </c>
      <c r="J5" t="s">
        <v>177</v>
      </c>
      <c r="K5" t="s">
        <v>175</v>
      </c>
      <c r="L5">
        <v>25</v>
      </c>
      <c r="M5"/>
      <c r="N5"/>
      <c r="O5"/>
      <c r="P5"/>
      <c r="Q5"/>
      <c r="R5"/>
      <c r="S5"/>
      <c r="T5" t="s">
        <v>268</v>
      </c>
    </row>
    <row r="6" spans="1:20" x14ac:dyDescent="0.3">
      <c r="A6">
        <f>VLOOKUP(Receive[[#This Row],[No用]],SetNo[[No.用]:[vlookup 用]],2,FALSE)</f>
        <v>5</v>
      </c>
      <c r="B6" t="s">
        <v>219</v>
      </c>
      <c r="C6" t="s">
        <v>244</v>
      </c>
      <c r="D6" t="s">
        <v>28</v>
      </c>
      <c r="E6" t="s">
        <v>26</v>
      </c>
      <c r="F6" t="s">
        <v>157</v>
      </c>
      <c r="G6" t="s">
        <v>72</v>
      </c>
      <c r="H6">
        <v>1</v>
      </c>
      <c r="I6" t="s">
        <v>243</v>
      </c>
      <c r="J6" t="s">
        <v>178</v>
      </c>
      <c r="K6" t="s">
        <v>175</v>
      </c>
      <c r="L6">
        <v>29</v>
      </c>
      <c r="M6"/>
      <c r="N6"/>
      <c r="O6"/>
      <c r="P6"/>
      <c r="Q6"/>
      <c r="R6"/>
      <c r="S6"/>
      <c r="T6" t="s">
        <v>269</v>
      </c>
    </row>
    <row r="7" spans="1:20" x14ac:dyDescent="0.3">
      <c r="A7">
        <f>VLOOKUP(Receive[[#This Row],[No用]],SetNo[[No.用]:[vlookup 用]],2,FALSE)</f>
        <v>6</v>
      </c>
      <c r="B7" t="s">
        <v>221</v>
      </c>
      <c r="C7" t="s">
        <v>244</v>
      </c>
      <c r="D7" t="s">
        <v>28</v>
      </c>
      <c r="E7" t="s">
        <v>26</v>
      </c>
      <c r="F7" t="s">
        <v>157</v>
      </c>
      <c r="G7" t="s">
        <v>72</v>
      </c>
      <c r="H7">
        <v>1</v>
      </c>
      <c r="I7" t="s">
        <v>16</v>
      </c>
      <c r="J7" t="s">
        <v>278</v>
      </c>
      <c r="K7" t="s">
        <v>279</v>
      </c>
      <c r="L7">
        <v>24</v>
      </c>
      <c r="M7"/>
      <c r="N7"/>
      <c r="O7"/>
      <c r="P7"/>
      <c r="Q7"/>
      <c r="R7"/>
      <c r="S7"/>
      <c r="T7" t="s">
        <v>270</v>
      </c>
    </row>
    <row r="8" spans="1:20" x14ac:dyDescent="0.3">
      <c r="A8">
        <f>VLOOKUP(Receive[[#This Row],[No用]],SetNo[[No.用]:[vlookup 用]],2,FALSE)</f>
        <v>7</v>
      </c>
      <c r="B8" t="s">
        <v>221</v>
      </c>
      <c r="C8" t="s">
        <v>244</v>
      </c>
      <c r="D8" t="s">
        <v>28</v>
      </c>
      <c r="E8" t="s">
        <v>26</v>
      </c>
      <c r="F8" t="s">
        <v>157</v>
      </c>
      <c r="G8" t="s">
        <v>72</v>
      </c>
      <c r="H8">
        <v>1</v>
      </c>
      <c r="I8" t="s">
        <v>16</v>
      </c>
      <c r="J8" t="s">
        <v>280</v>
      </c>
      <c r="K8" t="s">
        <v>279</v>
      </c>
      <c r="L8">
        <v>28</v>
      </c>
      <c r="M8"/>
      <c r="N8"/>
      <c r="O8"/>
      <c r="P8"/>
      <c r="Q8"/>
      <c r="R8"/>
      <c r="S8"/>
      <c r="T8" t="s">
        <v>271</v>
      </c>
    </row>
    <row r="9" spans="1:20" x14ac:dyDescent="0.3">
      <c r="A9">
        <f>VLOOKUP(Receive[[#This Row],[No用]],SetNo[[No.用]:[vlookup 用]],2,FALSE)</f>
        <v>8</v>
      </c>
      <c r="B9" t="s">
        <v>221</v>
      </c>
      <c r="C9" t="s">
        <v>244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16</v>
      </c>
      <c r="J9" t="s">
        <v>281</v>
      </c>
      <c r="K9" t="s">
        <v>279</v>
      </c>
      <c r="L9">
        <v>25</v>
      </c>
      <c r="M9"/>
      <c r="N9"/>
      <c r="O9"/>
      <c r="P9"/>
      <c r="Q9"/>
      <c r="R9"/>
      <c r="S9"/>
      <c r="T9" t="s">
        <v>272</v>
      </c>
    </row>
    <row r="10" spans="1:20" x14ac:dyDescent="0.3">
      <c r="A10">
        <f>VLOOKUP(Receive[[#This Row],[No用]],SetNo[[No.用]:[vlookup 用]],2,FALSE)</f>
        <v>9</v>
      </c>
      <c r="B10" t="s">
        <v>221</v>
      </c>
      <c r="C10" t="s">
        <v>244</v>
      </c>
      <c r="D10" t="s">
        <v>28</v>
      </c>
      <c r="E10" t="s">
        <v>26</v>
      </c>
      <c r="F10" t="s">
        <v>157</v>
      </c>
      <c r="G10" t="s">
        <v>72</v>
      </c>
      <c r="H10">
        <v>1</v>
      </c>
      <c r="I10" t="s">
        <v>16</v>
      </c>
      <c r="J10" t="s">
        <v>282</v>
      </c>
      <c r="K10" t="s">
        <v>279</v>
      </c>
      <c r="L10">
        <v>25</v>
      </c>
      <c r="M10"/>
      <c r="N10"/>
      <c r="O10"/>
      <c r="P10"/>
      <c r="Q10"/>
      <c r="R10"/>
      <c r="S10"/>
      <c r="T10" t="s">
        <v>273</v>
      </c>
    </row>
    <row r="11" spans="1:20" x14ac:dyDescent="0.3">
      <c r="A11">
        <f>VLOOKUP(Receive[[#This Row],[No用]],SetNo[[No.用]:[vlookup 用]],2,FALSE)</f>
        <v>10</v>
      </c>
      <c r="B11" t="s">
        <v>221</v>
      </c>
      <c r="C11" t="s">
        <v>244</v>
      </c>
      <c r="D11" t="s">
        <v>28</v>
      </c>
      <c r="E11" t="s">
        <v>26</v>
      </c>
      <c r="F11" t="s">
        <v>157</v>
      </c>
      <c r="G11" t="s">
        <v>72</v>
      </c>
      <c r="H11">
        <v>1</v>
      </c>
      <c r="I11" t="s">
        <v>16</v>
      </c>
      <c r="J11" t="s">
        <v>283</v>
      </c>
      <c r="K11" t="s">
        <v>279</v>
      </c>
      <c r="L11">
        <v>29</v>
      </c>
      <c r="M11"/>
      <c r="N11"/>
      <c r="O11"/>
      <c r="P11"/>
      <c r="Q11"/>
      <c r="R11"/>
      <c r="S11"/>
      <c r="T11" t="s">
        <v>274</v>
      </c>
    </row>
    <row r="12" spans="1:20" x14ac:dyDescent="0.3">
      <c r="A12">
        <f>VLOOKUP(Receive[[#This Row],[No用]],SetNo[[No.用]:[vlookup 用]],2,FALSE)</f>
        <v>11</v>
      </c>
      <c r="B12" t="s">
        <v>222</v>
      </c>
      <c r="C12" t="s">
        <v>244</v>
      </c>
      <c r="D12" t="s">
        <v>23</v>
      </c>
      <c r="E12" t="s">
        <v>26</v>
      </c>
      <c r="F12" t="s">
        <v>157</v>
      </c>
      <c r="G12" t="s">
        <v>72</v>
      </c>
      <c r="H12">
        <v>1</v>
      </c>
      <c r="I12" t="s">
        <v>16</v>
      </c>
      <c r="J12" t="s">
        <v>278</v>
      </c>
      <c r="K12" t="s">
        <v>279</v>
      </c>
      <c r="L12">
        <v>24</v>
      </c>
      <c r="M12"/>
      <c r="N12"/>
      <c r="O12"/>
      <c r="P12"/>
      <c r="Q12"/>
      <c r="R12"/>
      <c r="S12"/>
      <c r="T12" t="s">
        <v>275</v>
      </c>
    </row>
    <row r="13" spans="1:20" x14ac:dyDescent="0.3">
      <c r="A13">
        <f>VLOOKUP(Receive[[#This Row],[No用]],SetNo[[No.用]:[vlookup 用]],2,FALSE)</f>
        <v>12</v>
      </c>
      <c r="B13" t="s">
        <v>222</v>
      </c>
      <c r="C13" t="s">
        <v>244</v>
      </c>
      <c r="D13" t="s">
        <v>23</v>
      </c>
      <c r="E13" t="s">
        <v>26</v>
      </c>
      <c r="F13" t="s">
        <v>157</v>
      </c>
      <c r="G13" t="s">
        <v>72</v>
      </c>
      <c r="H13">
        <v>1</v>
      </c>
      <c r="I13" t="s">
        <v>16</v>
      </c>
      <c r="J13" t="s">
        <v>280</v>
      </c>
      <c r="K13" t="s">
        <v>279</v>
      </c>
      <c r="L13">
        <v>28</v>
      </c>
      <c r="M13"/>
      <c r="N13"/>
      <c r="O13"/>
      <c r="P13"/>
      <c r="Q13"/>
      <c r="R13"/>
      <c r="S13"/>
      <c r="T13" t="s">
        <v>276</v>
      </c>
    </row>
    <row r="14" spans="1:20" x14ac:dyDescent="0.3">
      <c r="A14">
        <f>VLOOKUP(Receive[[#This Row],[No用]],SetNo[[No.用]:[vlookup 用]],2,FALSE)</f>
        <v>3</v>
      </c>
      <c r="B14" t="s">
        <v>222</v>
      </c>
      <c r="C14" t="s">
        <v>244</v>
      </c>
      <c r="D14" t="s">
        <v>23</v>
      </c>
      <c r="E14" t="s">
        <v>26</v>
      </c>
      <c r="F14" t="s">
        <v>157</v>
      </c>
      <c r="G14" t="s">
        <v>72</v>
      </c>
      <c r="H14">
        <v>1</v>
      </c>
      <c r="I14" t="s">
        <v>16</v>
      </c>
      <c r="J14" t="s">
        <v>281</v>
      </c>
      <c r="K14" t="s">
        <v>279</v>
      </c>
      <c r="L14">
        <v>25</v>
      </c>
      <c r="M14"/>
      <c r="N14"/>
      <c r="O14"/>
      <c r="P14"/>
      <c r="Q14"/>
      <c r="R14"/>
      <c r="S14"/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222</v>
      </c>
      <c r="C15" t="s">
        <v>244</v>
      </c>
      <c r="D15" t="s">
        <v>23</v>
      </c>
      <c r="E15" t="s">
        <v>26</v>
      </c>
      <c r="F15" t="s">
        <v>157</v>
      </c>
      <c r="G15" t="s">
        <v>72</v>
      </c>
      <c r="H15">
        <v>1</v>
      </c>
      <c r="I15" t="s">
        <v>16</v>
      </c>
      <c r="J15" t="s">
        <v>282</v>
      </c>
      <c r="K15" t="s">
        <v>279</v>
      </c>
      <c r="L15">
        <v>25</v>
      </c>
      <c r="M15"/>
      <c r="N15"/>
      <c r="O15"/>
      <c r="P15"/>
      <c r="Q15"/>
      <c r="R15"/>
      <c r="S15"/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222</v>
      </c>
      <c r="C16" t="s">
        <v>244</v>
      </c>
      <c r="D16" t="s">
        <v>23</v>
      </c>
      <c r="E16" t="s">
        <v>26</v>
      </c>
      <c r="F16" t="s">
        <v>157</v>
      </c>
      <c r="G16" t="s">
        <v>72</v>
      </c>
      <c r="H16">
        <v>1</v>
      </c>
      <c r="I16" t="s">
        <v>16</v>
      </c>
      <c r="J16" t="s">
        <v>283</v>
      </c>
      <c r="K16" t="s">
        <v>279</v>
      </c>
      <c r="L16">
        <v>29</v>
      </c>
      <c r="M16"/>
      <c r="N16"/>
      <c r="O16"/>
      <c r="P16"/>
      <c r="Q16"/>
      <c r="R16"/>
      <c r="S16"/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219</v>
      </c>
      <c r="C17" t="s">
        <v>220</v>
      </c>
      <c r="D17" t="s">
        <v>28</v>
      </c>
      <c r="E17" t="s">
        <v>31</v>
      </c>
      <c r="F17" t="s">
        <v>157</v>
      </c>
      <c r="G17" t="s">
        <v>72</v>
      </c>
      <c r="H17">
        <v>1</v>
      </c>
      <c r="I17" t="s">
        <v>243</v>
      </c>
      <c r="J17" t="s">
        <v>121</v>
      </c>
      <c r="K17" t="s">
        <v>175</v>
      </c>
      <c r="L17">
        <v>25</v>
      </c>
      <c r="M17"/>
      <c r="N17"/>
      <c r="O17"/>
      <c r="P17"/>
      <c r="Q17"/>
      <c r="R17"/>
      <c r="S17"/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219</v>
      </c>
      <c r="C18" t="s">
        <v>220</v>
      </c>
      <c r="D18" t="s">
        <v>28</v>
      </c>
      <c r="E18" t="s">
        <v>31</v>
      </c>
      <c r="F18" t="s">
        <v>157</v>
      </c>
      <c r="G18" t="s">
        <v>72</v>
      </c>
      <c r="H18">
        <v>1</v>
      </c>
      <c r="I18" t="s">
        <v>243</v>
      </c>
      <c r="J18" t="s">
        <v>176</v>
      </c>
      <c r="K18" t="s">
        <v>175</v>
      </c>
      <c r="L18">
        <v>26</v>
      </c>
      <c r="M18"/>
      <c r="N18"/>
      <c r="O18"/>
      <c r="P18"/>
      <c r="Q18"/>
      <c r="R18"/>
      <c r="S18"/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219</v>
      </c>
      <c r="C19" t="s">
        <v>220</v>
      </c>
      <c r="D19" t="s">
        <v>28</v>
      </c>
      <c r="E19" t="s">
        <v>31</v>
      </c>
      <c r="F19" t="s">
        <v>157</v>
      </c>
      <c r="G19" t="s">
        <v>72</v>
      </c>
      <c r="H19">
        <v>1</v>
      </c>
      <c r="I19" t="s">
        <v>243</v>
      </c>
      <c r="J19" t="s">
        <v>122</v>
      </c>
      <c r="K19" t="s">
        <v>175</v>
      </c>
      <c r="L19">
        <v>26</v>
      </c>
      <c r="M19"/>
      <c r="N19"/>
      <c r="O19"/>
      <c r="P19"/>
      <c r="Q19"/>
      <c r="R19"/>
      <c r="S19"/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219</v>
      </c>
      <c r="C20" t="s">
        <v>220</v>
      </c>
      <c r="D20" t="s">
        <v>28</v>
      </c>
      <c r="E20" t="s">
        <v>31</v>
      </c>
      <c r="F20" t="s">
        <v>157</v>
      </c>
      <c r="G20" t="s">
        <v>72</v>
      </c>
      <c r="H20">
        <v>1</v>
      </c>
      <c r="I20" t="s">
        <v>243</v>
      </c>
      <c r="J20" t="s">
        <v>177</v>
      </c>
      <c r="K20" t="s">
        <v>175</v>
      </c>
      <c r="L20">
        <v>29</v>
      </c>
      <c r="M20"/>
      <c r="N20"/>
      <c r="O20"/>
      <c r="P20"/>
      <c r="Q20"/>
      <c r="R20"/>
      <c r="S20"/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219</v>
      </c>
      <c r="C21" t="s">
        <v>220</v>
      </c>
      <c r="D21" t="s">
        <v>28</v>
      </c>
      <c r="E21" t="s">
        <v>31</v>
      </c>
      <c r="F21" t="s">
        <v>157</v>
      </c>
      <c r="G21" t="s">
        <v>72</v>
      </c>
      <c r="H21">
        <v>1</v>
      </c>
      <c r="I21" t="s">
        <v>243</v>
      </c>
      <c r="J21" t="s">
        <v>178</v>
      </c>
      <c r="K21" t="s">
        <v>175</v>
      </c>
      <c r="L21">
        <v>29</v>
      </c>
      <c r="M21"/>
      <c r="N21"/>
      <c r="O21"/>
      <c r="P21"/>
      <c r="Q21"/>
      <c r="R21"/>
      <c r="S21"/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221</v>
      </c>
      <c r="C22" t="s">
        <v>220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243</v>
      </c>
      <c r="J22" t="s">
        <v>121</v>
      </c>
      <c r="K22" t="s">
        <v>175</v>
      </c>
      <c r="L22">
        <v>25</v>
      </c>
      <c r="M22"/>
      <c r="N22"/>
      <c r="O22"/>
      <c r="P22"/>
      <c r="Q22"/>
      <c r="R22"/>
      <c r="S22"/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221</v>
      </c>
      <c r="C23" t="s">
        <v>220</v>
      </c>
      <c r="D23" t="s">
        <v>28</v>
      </c>
      <c r="E23" t="s">
        <v>31</v>
      </c>
      <c r="F23" t="s">
        <v>157</v>
      </c>
      <c r="G23" t="s">
        <v>72</v>
      </c>
      <c r="H23">
        <v>1</v>
      </c>
      <c r="I23" t="s">
        <v>243</v>
      </c>
      <c r="J23" t="s">
        <v>176</v>
      </c>
      <c r="K23" t="s">
        <v>175</v>
      </c>
      <c r="L23">
        <v>26</v>
      </c>
      <c r="M23"/>
      <c r="N23"/>
      <c r="O23"/>
      <c r="P23"/>
      <c r="Q23"/>
      <c r="R23"/>
      <c r="S23"/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221</v>
      </c>
      <c r="C24" t="s">
        <v>220</v>
      </c>
      <c r="D24" t="s">
        <v>28</v>
      </c>
      <c r="E24" t="s">
        <v>31</v>
      </c>
      <c r="F24" t="s">
        <v>157</v>
      </c>
      <c r="G24" t="s">
        <v>72</v>
      </c>
      <c r="H24">
        <v>1</v>
      </c>
      <c r="I24" t="s">
        <v>243</v>
      </c>
      <c r="J24" t="s">
        <v>122</v>
      </c>
      <c r="K24" t="s">
        <v>175</v>
      </c>
      <c r="L24">
        <v>26</v>
      </c>
      <c r="M24"/>
      <c r="N24"/>
      <c r="O24"/>
      <c r="P24"/>
      <c r="Q24"/>
      <c r="R24"/>
      <c r="S24"/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221</v>
      </c>
      <c r="C25" t="s">
        <v>220</v>
      </c>
      <c r="D25" t="s">
        <v>28</v>
      </c>
      <c r="E25" t="s">
        <v>31</v>
      </c>
      <c r="F25" t="s">
        <v>157</v>
      </c>
      <c r="G25" t="s">
        <v>72</v>
      </c>
      <c r="H25">
        <v>1</v>
      </c>
      <c r="I25" t="s">
        <v>243</v>
      </c>
      <c r="J25" t="s">
        <v>177</v>
      </c>
      <c r="K25" t="s">
        <v>175</v>
      </c>
      <c r="L25">
        <v>29</v>
      </c>
      <c r="M25"/>
      <c r="N25"/>
      <c r="O25"/>
      <c r="P25"/>
      <c r="Q25"/>
      <c r="R25"/>
      <c r="S25"/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221</v>
      </c>
      <c r="C26" t="s">
        <v>220</v>
      </c>
      <c r="D26" t="s">
        <v>28</v>
      </c>
      <c r="E26" t="s">
        <v>31</v>
      </c>
      <c r="F26" t="s">
        <v>157</v>
      </c>
      <c r="G26" t="s">
        <v>72</v>
      </c>
      <c r="H26">
        <v>1</v>
      </c>
      <c r="I26" t="s">
        <v>243</v>
      </c>
      <c r="J26" t="s">
        <v>178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222</v>
      </c>
      <c r="C27" t="s">
        <v>220</v>
      </c>
      <c r="D27" t="s">
        <v>23</v>
      </c>
      <c r="E27" t="s">
        <v>31</v>
      </c>
      <c r="F27" t="s">
        <v>157</v>
      </c>
      <c r="G27" t="s">
        <v>72</v>
      </c>
      <c r="H27">
        <v>1</v>
      </c>
      <c r="I27" t="s">
        <v>243</v>
      </c>
      <c r="J27" t="s">
        <v>121</v>
      </c>
      <c r="K27" t="s">
        <v>191</v>
      </c>
      <c r="L27">
        <v>28</v>
      </c>
      <c r="M27"/>
      <c r="N27"/>
      <c r="O27"/>
      <c r="P27"/>
      <c r="Q27"/>
      <c r="R27"/>
      <c r="S27"/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222</v>
      </c>
      <c r="C28" t="s">
        <v>220</v>
      </c>
      <c r="D28" t="s">
        <v>23</v>
      </c>
      <c r="E28" t="s">
        <v>31</v>
      </c>
      <c r="F28" t="s">
        <v>157</v>
      </c>
      <c r="G28" t="s">
        <v>72</v>
      </c>
      <c r="H28">
        <v>1</v>
      </c>
      <c r="I28" t="s">
        <v>243</v>
      </c>
      <c r="J28" t="s">
        <v>176</v>
      </c>
      <c r="K28" t="s">
        <v>175</v>
      </c>
      <c r="L28">
        <v>26</v>
      </c>
      <c r="M28"/>
      <c r="N28"/>
      <c r="O28"/>
      <c r="P28"/>
      <c r="Q28"/>
      <c r="R28"/>
      <c r="S28"/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222</v>
      </c>
      <c r="C29" t="s">
        <v>220</v>
      </c>
      <c r="D29" t="s">
        <v>23</v>
      </c>
      <c r="E29" t="s">
        <v>31</v>
      </c>
      <c r="F29" t="s">
        <v>157</v>
      </c>
      <c r="G29" t="s">
        <v>72</v>
      </c>
      <c r="H29">
        <v>1</v>
      </c>
      <c r="I29" t="s">
        <v>243</v>
      </c>
      <c r="J29" t="s">
        <v>245</v>
      </c>
      <c r="K29" t="s">
        <v>175</v>
      </c>
      <c r="L29">
        <v>26</v>
      </c>
      <c r="M29"/>
      <c r="N29"/>
      <c r="O29"/>
      <c r="P29"/>
      <c r="Q29"/>
      <c r="R29"/>
      <c r="S29"/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222</v>
      </c>
      <c r="C30" t="s">
        <v>220</v>
      </c>
      <c r="D30" t="s">
        <v>23</v>
      </c>
      <c r="E30" t="s">
        <v>31</v>
      </c>
      <c r="F30" t="s">
        <v>157</v>
      </c>
      <c r="G30" t="s">
        <v>72</v>
      </c>
      <c r="H30">
        <v>1</v>
      </c>
      <c r="I30" t="s">
        <v>243</v>
      </c>
      <c r="J30" t="s">
        <v>122</v>
      </c>
      <c r="K30" t="s">
        <v>191</v>
      </c>
      <c r="L30">
        <v>29</v>
      </c>
      <c r="M30"/>
      <c r="N30"/>
      <c r="O30"/>
      <c r="P30"/>
      <c r="Q30"/>
      <c r="R30"/>
      <c r="S30"/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222</v>
      </c>
      <c r="C31" t="s">
        <v>220</v>
      </c>
      <c r="D31" t="s">
        <v>23</v>
      </c>
      <c r="E31" t="s">
        <v>31</v>
      </c>
      <c r="F31" t="s">
        <v>157</v>
      </c>
      <c r="G31" t="s">
        <v>72</v>
      </c>
      <c r="H31">
        <v>1</v>
      </c>
      <c r="I31" t="s">
        <v>243</v>
      </c>
      <c r="J31" t="s">
        <v>177</v>
      </c>
      <c r="K31" t="s">
        <v>175</v>
      </c>
      <c r="L31">
        <v>29</v>
      </c>
      <c r="M31"/>
      <c r="N31"/>
      <c r="O31"/>
      <c r="P31"/>
      <c r="Q31"/>
      <c r="R31"/>
      <c r="S31"/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222</v>
      </c>
      <c r="C32" t="s">
        <v>220</v>
      </c>
      <c r="D32" t="s">
        <v>23</v>
      </c>
      <c r="E32" t="s">
        <v>31</v>
      </c>
      <c r="F32" t="s">
        <v>157</v>
      </c>
      <c r="G32" t="s">
        <v>72</v>
      </c>
      <c r="H32">
        <v>1</v>
      </c>
      <c r="I32" t="s">
        <v>243</v>
      </c>
      <c r="J32" t="s">
        <v>178</v>
      </c>
      <c r="K32" t="s">
        <v>175</v>
      </c>
      <c r="L32">
        <v>29</v>
      </c>
      <c r="M32"/>
      <c r="N32"/>
      <c r="O32"/>
      <c r="P32"/>
      <c r="Q32"/>
      <c r="R32"/>
      <c r="S32"/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219</v>
      </c>
      <c r="C33" t="s">
        <v>223</v>
      </c>
      <c r="D33" t="s">
        <v>28</v>
      </c>
      <c r="E33" t="s">
        <v>26</v>
      </c>
      <c r="F33" t="s">
        <v>157</v>
      </c>
      <c r="G33" t="s">
        <v>72</v>
      </c>
      <c r="H33">
        <v>1</v>
      </c>
      <c r="I33" t="s">
        <v>243</v>
      </c>
      <c r="J33" t="s">
        <v>121</v>
      </c>
      <c r="K33" t="s">
        <v>175</v>
      </c>
      <c r="L33">
        <v>24</v>
      </c>
      <c r="M33"/>
      <c r="N33"/>
      <c r="O33"/>
      <c r="P33"/>
      <c r="Q33"/>
      <c r="R33"/>
      <c r="S33"/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219</v>
      </c>
      <c r="C34" t="s">
        <v>223</v>
      </c>
      <c r="D34" t="s">
        <v>28</v>
      </c>
      <c r="E34" t="s">
        <v>26</v>
      </c>
      <c r="F34" t="s">
        <v>157</v>
      </c>
      <c r="G34" t="s">
        <v>72</v>
      </c>
      <c r="H34">
        <v>1</v>
      </c>
      <c r="I34" t="s">
        <v>243</v>
      </c>
      <c r="J34" t="s">
        <v>176</v>
      </c>
      <c r="K34" t="s">
        <v>175</v>
      </c>
      <c r="L34">
        <v>23</v>
      </c>
      <c r="M34"/>
      <c r="N34"/>
      <c r="O34"/>
      <c r="P34"/>
      <c r="Q34"/>
      <c r="R34"/>
      <c r="S34"/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219</v>
      </c>
      <c r="C35" t="s">
        <v>223</v>
      </c>
      <c r="D35" t="s">
        <v>28</v>
      </c>
      <c r="E35" t="s">
        <v>26</v>
      </c>
      <c r="F35" t="s">
        <v>157</v>
      </c>
      <c r="G35" t="s">
        <v>72</v>
      </c>
      <c r="H35">
        <v>1</v>
      </c>
      <c r="I35" t="s">
        <v>243</v>
      </c>
      <c r="J35" t="s">
        <v>122</v>
      </c>
      <c r="K35" t="s">
        <v>175</v>
      </c>
      <c r="L35">
        <v>23</v>
      </c>
      <c r="M35"/>
      <c r="N35"/>
      <c r="O35"/>
      <c r="P35"/>
      <c r="Q35"/>
      <c r="R35"/>
      <c r="S35"/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219</v>
      </c>
      <c r="C36" t="s">
        <v>223</v>
      </c>
      <c r="D36" t="s">
        <v>28</v>
      </c>
      <c r="E36" t="s">
        <v>26</v>
      </c>
      <c r="F36" t="s">
        <v>157</v>
      </c>
      <c r="G36" t="s">
        <v>72</v>
      </c>
      <c r="H36">
        <v>1</v>
      </c>
      <c r="I36" t="s">
        <v>243</v>
      </c>
      <c r="J36" t="s">
        <v>177</v>
      </c>
      <c r="K36" t="s">
        <v>175</v>
      </c>
      <c r="L36">
        <v>23</v>
      </c>
      <c r="M36"/>
      <c r="N36"/>
      <c r="O36"/>
      <c r="P36"/>
      <c r="Q36"/>
      <c r="R36"/>
      <c r="S36"/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219</v>
      </c>
      <c r="C37" t="s">
        <v>223</v>
      </c>
      <c r="D37" t="s">
        <v>28</v>
      </c>
      <c r="E37" t="s">
        <v>26</v>
      </c>
      <c r="F37" t="s">
        <v>157</v>
      </c>
      <c r="G37" t="s">
        <v>72</v>
      </c>
      <c r="H37">
        <v>1</v>
      </c>
      <c r="I37" t="s">
        <v>243</v>
      </c>
      <c r="J37" t="s">
        <v>178</v>
      </c>
      <c r="K37" t="s">
        <v>175</v>
      </c>
      <c r="L37">
        <v>29</v>
      </c>
      <c r="M37"/>
      <c r="N37"/>
      <c r="O37"/>
      <c r="P37"/>
      <c r="Q37"/>
      <c r="R37"/>
      <c r="S37"/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224</v>
      </c>
      <c r="C38" t="s">
        <v>223</v>
      </c>
      <c r="D38" t="s">
        <v>23</v>
      </c>
      <c r="E38" t="s">
        <v>26</v>
      </c>
      <c r="F38" t="s">
        <v>157</v>
      </c>
      <c r="G38" t="s">
        <v>72</v>
      </c>
      <c r="H38">
        <v>1</v>
      </c>
      <c r="I38" t="s">
        <v>243</v>
      </c>
      <c r="J38" t="s">
        <v>121</v>
      </c>
      <c r="K38" t="s">
        <v>175</v>
      </c>
      <c r="L38">
        <v>24</v>
      </c>
      <c r="M38"/>
      <c r="N38"/>
      <c r="O38"/>
      <c r="P38"/>
      <c r="Q38"/>
      <c r="R38"/>
      <c r="S38"/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224</v>
      </c>
      <c r="C39" t="s">
        <v>223</v>
      </c>
      <c r="D39" t="s">
        <v>23</v>
      </c>
      <c r="E39" t="s">
        <v>26</v>
      </c>
      <c r="F39" t="s">
        <v>157</v>
      </c>
      <c r="G39" t="s">
        <v>72</v>
      </c>
      <c r="H39">
        <v>1</v>
      </c>
      <c r="I39" t="s">
        <v>243</v>
      </c>
      <c r="J39" t="s">
        <v>176</v>
      </c>
      <c r="K39" t="s">
        <v>175</v>
      </c>
      <c r="L39">
        <v>23</v>
      </c>
      <c r="M39"/>
      <c r="N39"/>
      <c r="O39"/>
      <c r="P39"/>
      <c r="Q39"/>
      <c r="R39"/>
      <c r="S39"/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224</v>
      </c>
      <c r="C40" t="s">
        <v>223</v>
      </c>
      <c r="D40" t="s">
        <v>23</v>
      </c>
      <c r="E40" t="s">
        <v>26</v>
      </c>
      <c r="F40" t="s">
        <v>157</v>
      </c>
      <c r="G40" t="s">
        <v>72</v>
      </c>
      <c r="H40">
        <v>1</v>
      </c>
      <c r="I40" t="s">
        <v>243</v>
      </c>
      <c r="J40" t="s">
        <v>122</v>
      </c>
      <c r="K40" t="s">
        <v>175</v>
      </c>
      <c r="L40">
        <v>23</v>
      </c>
      <c r="M40"/>
      <c r="N40"/>
      <c r="O40"/>
      <c r="P40"/>
      <c r="Q40"/>
      <c r="R40"/>
      <c r="S40"/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224</v>
      </c>
      <c r="C41" t="s">
        <v>223</v>
      </c>
      <c r="D41" t="s">
        <v>23</v>
      </c>
      <c r="E41" t="s">
        <v>26</v>
      </c>
      <c r="F41" t="s">
        <v>157</v>
      </c>
      <c r="G41" t="s">
        <v>72</v>
      </c>
      <c r="H41">
        <v>1</v>
      </c>
      <c r="I41" t="s">
        <v>243</v>
      </c>
      <c r="J41" t="s">
        <v>177</v>
      </c>
      <c r="K41" t="s">
        <v>175</v>
      </c>
      <c r="L41">
        <v>23</v>
      </c>
      <c r="M41"/>
      <c r="N41"/>
      <c r="O41"/>
      <c r="P41"/>
      <c r="Q41"/>
      <c r="R41"/>
      <c r="S41"/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224</v>
      </c>
      <c r="C42" t="s">
        <v>223</v>
      </c>
      <c r="D42" t="s">
        <v>23</v>
      </c>
      <c r="E42" t="s">
        <v>26</v>
      </c>
      <c r="F42" t="s">
        <v>157</v>
      </c>
      <c r="G42" t="s">
        <v>72</v>
      </c>
      <c r="H42">
        <v>1</v>
      </c>
      <c r="I42" t="s">
        <v>243</v>
      </c>
      <c r="J42" t="s">
        <v>178</v>
      </c>
      <c r="K42" t="s">
        <v>175</v>
      </c>
      <c r="L42">
        <v>29</v>
      </c>
      <c r="M42"/>
      <c r="N42"/>
      <c r="O42"/>
      <c r="P42"/>
      <c r="Q42"/>
      <c r="R42"/>
      <c r="S42"/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219</v>
      </c>
      <c r="C43" t="s">
        <v>225</v>
      </c>
      <c r="D43" t="s">
        <v>24</v>
      </c>
      <c r="E43" t="s">
        <v>26</v>
      </c>
      <c r="F43" t="s">
        <v>157</v>
      </c>
      <c r="G43" t="s">
        <v>72</v>
      </c>
      <c r="H43">
        <v>1</v>
      </c>
      <c r="I43" t="s">
        <v>243</v>
      </c>
      <c r="J43" t="s">
        <v>121</v>
      </c>
      <c r="K43" t="s">
        <v>175</v>
      </c>
      <c r="L43">
        <v>22</v>
      </c>
      <c r="M43"/>
      <c r="N43"/>
      <c r="O43"/>
      <c r="P43"/>
      <c r="Q43"/>
      <c r="R43"/>
      <c r="S43"/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219</v>
      </c>
      <c r="C44" t="s">
        <v>225</v>
      </c>
      <c r="D44" t="s">
        <v>24</v>
      </c>
      <c r="E44" t="s">
        <v>26</v>
      </c>
      <c r="F44" t="s">
        <v>157</v>
      </c>
      <c r="G44" t="s">
        <v>72</v>
      </c>
      <c r="H44">
        <v>1</v>
      </c>
      <c r="I44" t="s">
        <v>243</v>
      </c>
      <c r="J44" t="s">
        <v>176</v>
      </c>
      <c r="K44" t="s">
        <v>175</v>
      </c>
      <c r="L44">
        <v>22</v>
      </c>
      <c r="M44"/>
      <c r="N44"/>
      <c r="O44"/>
      <c r="P44"/>
      <c r="Q44"/>
      <c r="R44"/>
      <c r="S44"/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219</v>
      </c>
      <c r="C45" t="s">
        <v>225</v>
      </c>
      <c r="D45" t="s">
        <v>24</v>
      </c>
      <c r="E45" t="s">
        <v>26</v>
      </c>
      <c r="F45" t="s">
        <v>157</v>
      </c>
      <c r="G45" t="s">
        <v>72</v>
      </c>
      <c r="H45">
        <v>1</v>
      </c>
      <c r="I45" t="s">
        <v>243</v>
      </c>
      <c r="J45" t="s">
        <v>122</v>
      </c>
      <c r="K45" t="s">
        <v>175</v>
      </c>
      <c r="L45">
        <v>22</v>
      </c>
      <c r="M45"/>
      <c r="N45"/>
      <c r="O45"/>
      <c r="P45"/>
      <c r="Q45"/>
      <c r="R45"/>
      <c r="S45"/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219</v>
      </c>
      <c r="C46" t="s">
        <v>225</v>
      </c>
      <c r="D46" t="s">
        <v>24</v>
      </c>
      <c r="E46" t="s">
        <v>26</v>
      </c>
      <c r="F46" t="s">
        <v>157</v>
      </c>
      <c r="G46" t="s">
        <v>72</v>
      </c>
      <c r="H46">
        <v>1</v>
      </c>
      <c r="I46" t="s">
        <v>243</v>
      </c>
      <c r="J46" t="s">
        <v>177</v>
      </c>
      <c r="K46" t="s">
        <v>175</v>
      </c>
      <c r="L46">
        <v>22</v>
      </c>
      <c r="M46"/>
      <c r="N46"/>
      <c r="O46"/>
      <c r="P46"/>
      <c r="Q46"/>
      <c r="R46"/>
      <c r="S46"/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219</v>
      </c>
      <c r="C47" t="s">
        <v>225</v>
      </c>
      <c r="D47" t="s">
        <v>24</v>
      </c>
      <c r="E47" t="s">
        <v>26</v>
      </c>
      <c r="F47" t="s">
        <v>157</v>
      </c>
      <c r="G47" t="s">
        <v>72</v>
      </c>
      <c r="H47">
        <v>1</v>
      </c>
      <c r="I47" t="s">
        <v>243</v>
      </c>
      <c r="J47" t="s">
        <v>178</v>
      </c>
      <c r="K47" t="s">
        <v>175</v>
      </c>
      <c r="L47">
        <v>29</v>
      </c>
      <c r="M47"/>
      <c r="N47"/>
      <c r="O47"/>
      <c r="P47"/>
      <c r="Q47"/>
      <c r="R47"/>
      <c r="S47"/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224</v>
      </c>
      <c r="C48" t="s">
        <v>225</v>
      </c>
      <c r="D48" t="s">
        <v>28</v>
      </c>
      <c r="E48" t="s">
        <v>26</v>
      </c>
      <c r="F48" t="s">
        <v>157</v>
      </c>
      <c r="G48" t="s">
        <v>72</v>
      </c>
      <c r="H48">
        <v>1</v>
      </c>
      <c r="I48" t="s">
        <v>243</v>
      </c>
      <c r="J48" t="s">
        <v>121</v>
      </c>
      <c r="K48" t="s">
        <v>191</v>
      </c>
      <c r="L48">
        <v>28</v>
      </c>
      <c r="M48"/>
      <c r="N48"/>
      <c r="O48"/>
      <c r="P48"/>
      <c r="Q48"/>
      <c r="R48"/>
      <c r="S48"/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224</v>
      </c>
      <c r="C49" t="s">
        <v>225</v>
      </c>
      <c r="D49" t="s">
        <v>28</v>
      </c>
      <c r="E49" t="s">
        <v>26</v>
      </c>
      <c r="F49" t="s">
        <v>157</v>
      </c>
      <c r="G49" t="s">
        <v>72</v>
      </c>
      <c r="H49">
        <v>1</v>
      </c>
      <c r="I49" t="s">
        <v>243</v>
      </c>
      <c r="J49" t="s">
        <v>176</v>
      </c>
      <c r="K49" t="s">
        <v>175</v>
      </c>
      <c r="L49">
        <v>25</v>
      </c>
      <c r="M49"/>
      <c r="N49"/>
      <c r="O49"/>
      <c r="P49"/>
      <c r="Q49"/>
      <c r="R49"/>
      <c r="S49"/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224</v>
      </c>
      <c r="C50" t="s">
        <v>225</v>
      </c>
      <c r="D50" t="s">
        <v>28</v>
      </c>
      <c r="E50" t="s">
        <v>26</v>
      </c>
      <c r="F50" t="s">
        <v>157</v>
      </c>
      <c r="G50" t="s">
        <v>72</v>
      </c>
      <c r="H50">
        <v>1</v>
      </c>
      <c r="I50" t="s">
        <v>243</v>
      </c>
      <c r="J50" t="s">
        <v>245</v>
      </c>
      <c r="K50" t="s">
        <v>175</v>
      </c>
      <c r="L50">
        <v>23</v>
      </c>
      <c r="M50"/>
      <c r="N50"/>
      <c r="O50"/>
      <c r="P50"/>
      <c r="Q50"/>
      <c r="R50"/>
      <c r="S50"/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224</v>
      </c>
      <c r="C51" t="s">
        <v>225</v>
      </c>
      <c r="D51" t="s">
        <v>28</v>
      </c>
      <c r="E51" t="s">
        <v>26</v>
      </c>
      <c r="F51" t="s">
        <v>157</v>
      </c>
      <c r="G51" t="s">
        <v>72</v>
      </c>
      <c r="H51">
        <v>1</v>
      </c>
      <c r="I51" t="s">
        <v>243</v>
      </c>
      <c r="J51" t="s">
        <v>122</v>
      </c>
      <c r="K51" t="s">
        <v>191</v>
      </c>
      <c r="L51">
        <v>28</v>
      </c>
      <c r="M51"/>
      <c r="N51"/>
      <c r="O51"/>
      <c r="P51"/>
      <c r="Q51"/>
      <c r="R51"/>
      <c r="S51"/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224</v>
      </c>
      <c r="C52" t="s">
        <v>225</v>
      </c>
      <c r="D52" t="s">
        <v>28</v>
      </c>
      <c r="E52" t="s">
        <v>26</v>
      </c>
      <c r="F52" t="s">
        <v>157</v>
      </c>
      <c r="G52" t="s">
        <v>72</v>
      </c>
      <c r="H52">
        <v>1</v>
      </c>
      <c r="I52" t="s">
        <v>243</v>
      </c>
      <c r="J52" t="s">
        <v>177</v>
      </c>
      <c r="K52" t="s">
        <v>175</v>
      </c>
      <c r="L52">
        <v>22</v>
      </c>
      <c r="M52"/>
      <c r="N52"/>
      <c r="O52"/>
      <c r="P52"/>
      <c r="Q52"/>
      <c r="R52"/>
      <c r="S52"/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224</v>
      </c>
      <c r="C53" t="s">
        <v>225</v>
      </c>
      <c r="D53" t="s">
        <v>28</v>
      </c>
      <c r="E53" t="s">
        <v>26</v>
      </c>
      <c r="F53" t="s">
        <v>157</v>
      </c>
      <c r="G53" t="s">
        <v>72</v>
      </c>
      <c r="H53">
        <v>1</v>
      </c>
      <c r="I53" t="s">
        <v>243</v>
      </c>
      <c r="J53" t="s">
        <v>178</v>
      </c>
      <c r="K53" t="s">
        <v>175</v>
      </c>
      <c r="L53">
        <v>29</v>
      </c>
      <c r="M53"/>
      <c r="N53"/>
      <c r="O53"/>
      <c r="P53"/>
      <c r="Q53"/>
      <c r="R53"/>
      <c r="S53"/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219</v>
      </c>
      <c r="C54" t="s">
        <v>226</v>
      </c>
      <c r="D54" t="s">
        <v>28</v>
      </c>
      <c r="E54" t="s">
        <v>21</v>
      </c>
      <c r="F54" t="s">
        <v>157</v>
      </c>
      <c r="G54" t="s">
        <v>72</v>
      </c>
      <c r="H54">
        <v>1</v>
      </c>
      <c r="I54" t="s">
        <v>243</v>
      </c>
      <c r="J54" t="s">
        <v>121</v>
      </c>
      <c r="K54" t="s">
        <v>186</v>
      </c>
      <c r="L54">
        <v>31</v>
      </c>
      <c r="M54"/>
      <c r="N54"/>
      <c r="O54"/>
      <c r="P54"/>
      <c r="Q54"/>
      <c r="R54"/>
      <c r="S54"/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219</v>
      </c>
      <c r="C55" t="s">
        <v>226</v>
      </c>
      <c r="D55" t="s">
        <v>28</v>
      </c>
      <c r="E55" t="s">
        <v>21</v>
      </c>
      <c r="F55" t="s">
        <v>157</v>
      </c>
      <c r="G55" t="s">
        <v>72</v>
      </c>
      <c r="H55">
        <v>1</v>
      </c>
      <c r="I55" t="s">
        <v>243</v>
      </c>
      <c r="J55" t="s">
        <v>208</v>
      </c>
      <c r="K55" t="s">
        <v>186</v>
      </c>
      <c r="L55">
        <v>36</v>
      </c>
      <c r="M55"/>
      <c r="N55"/>
      <c r="O55"/>
      <c r="P55"/>
      <c r="Q55"/>
      <c r="R55"/>
      <c r="S55"/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219</v>
      </c>
      <c r="C56" t="s">
        <v>226</v>
      </c>
      <c r="D56" t="s">
        <v>28</v>
      </c>
      <c r="E56" t="s">
        <v>21</v>
      </c>
      <c r="F56" t="s">
        <v>157</v>
      </c>
      <c r="G56" t="s">
        <v>72</v>
      </c>
      <c r="H56">
        <v>1</v>
      </c>
      <c r="I56" t="s">
        <v>243</v>
      </c>
      <c r="J56" t="s">
        <v>176</v>
      </c>
      <c r="K56" t="s">
        <v>175</v>
      </c>
      <c r="L56">
        <v>31</v>
      </c>
      <c r="M56"/>
      <c r="N56"/>
      <c r="O56"/>
      <c r="P56"/>
      <c r="Q56"/>
      <c r="R56"/>
      <c r="S56"/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219</v>
      </c>
      <c r="C57" t="s">
        <v>226</v>
      </c>
      <c r="D57" t="s">
        <v>28</v>
      </c>
      <c r="E57" t="s">
        <v>21</v>
      </c>
      <c r="F57" t="s">
        <v>157</v>
      </c>
      <c r="G57" t="s">
        <v>72</v>
      </c>
      <c r="H57">
        <v>1</v>
      </c>
      <c r="I57" t="s">
        <v>243</v>
      </c>
      <c r="J57" t="s">
        <v>245</v>
      </c>
      <c r="K57" t="s">
        <v>239</v>
      </c>
      <c r="L57">
        <v>31</v>
      </c>
      <c r="M57"/>
      <c r="N57"/>
      <c r="O57"/>
      <c r="P57"/>
      <c r="Q57"/>
      <c r="R57"/>
      <c r="S57"/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219</v>
      </c>
      <c r="C58" t="s">
        <v>226</v>
      </c>
      <c r="D58" t="s">
        <v>28</v>
      </c>
      <c r="E58" t="s">
        <v>21</v>
      </c>
      <c r="F58" t="s">
        <v>157</v>
      </c>
      <c r="G58" t="s">
        <v>72</v>
      </c>
      <c r="H58">
        <v>1</v>
      </c>
      <c r="I58" t="s">
        <v>243</v>
      </c>
      <c r="J58" t="s">
        <v>122</v>
      </c>
      <c r="K58" t="s">
        <v>186</v>
      </c>
      <c r="L58">
        <v>31</v>
      </c>
      <c r="M58"/>
      <c r="N58"/>
      <c r="O58"/>
      <c r="P58"/>
      <c r="Q58"/>
      <c r="R58"/>
      <c r="S58"/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219</v>
      </c>
      <c r="C59" t="s">
        <v>226</v>
      </c>
      <c r="D59" t="s">
        <v>28</v>
      </c>
      <c r="E59" t="s">
        <v>21</v>
      </c>
      <c r="F59" t="s">
        <v>157</v>
      </c>
      <c r="G59" t="s">
        <v>72</v>
      </c>
      <c r="H59">
        <v>1</v>
      </c>
      <c r="I59" t="s">
        <v>243</v>
      </c>
      <c r="J59" t="s">
        <v>196</v>
      </c>
      <c r="K59" t="s">
        <v>239</v>
      </c>
      <c r="L59">
        <v>42</v>
      </c>
      <c r="M59">
        <v>5</v>
      </c>
      <c r="N59">
        <v>50</v>
      </c>
      <c r="O59">
        <v>7</v>
      </c>
      <c r="P59"/>
      <c r="Q59"/>
      <c r="R59"/>
      <c r="S59"/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219</v>
      </c>
      <c r="C60" t="s">
        <v>226</v>
      </c>
      <c r="D60" t="s">
        <v>28</v>
      </c>
      <c r="E60" t="s">
        <v>21</v>
      </c>
      <c r="F60" t="s">
        <v>157</v>
      </c>
      <c r="G60" t="s">
        <v>72</v>
      </c>
      <c r="H60">
        <v>1</v>
      </c>
      <c r="I60" t="s">
        <v>243</v>
      </c>
      <c r="J60" t="s">
        <v>177</v>
      </c>
      <c r="K60" t="s">
        <v>175</v>
      </c>
      <c r="L60">
        <v>39</v>
      </c>
      <c r="M60"/>
      <c r="N60"/>
      <c r="O60"/>
      <c r="P60"/>
      <c r="Q60"/>
      <c r="R60"/>
      <c r="S60"/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219</v>
      </c>
      <c r="C61" t="s">
        <v>226</v>
      </c>
      <c r="D61" t="s">
        <v>28</v>
      </c>
      <c r="E61" t="s">
        <v>21</v>
      </c>
      <c r="F61" t="s">
        <v>157</v>
      </c>
      <c r="G61" t="s">
        <v>72</v>
      </c>
      <c r="H61">
        <v>1</v>
      </c>
      <c r="I61" t="s">
        <v>243</v>
      </c>
      <c r="J61" t="s">
        <v>178</v>
      </c>
      <c r="K61" t="s">
        <v>175</v>
      </c>
      <c r="L61">
        <v>29</v>
      </c>
      <c r="M61"/>
      <c r="N61"/>
      <c r="O61"/>
      <c r="P61"/>
      <c r="Q61"/>
      <c r="R61"/>
      <c r="S61"/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221</v>
      </c>
      <c r="C62" t="s">
        <v>226</v>
      </c>
      <c r="D62" t="s">
        <v>23</v>
      </c>
      <c r="E62" t="s">
        <v>21</v>
      </c>
      <c r="F62" t="s">
        <v>157</v>
      </c>
      <c r="G62" t="s">
        <v>72</v>
      </c>
      <c r="H62">
        <v>1</v>
      </c>
      <c r="I62" t="s">
        <v>243</v>
      </c>
      <c r="J62" t="s">
        <v>121</v>
      </c>
      <c r="K62" t="s">
        <v>186</v>
      </c>
      <c r="L62">
        <v>31</v>
      </c>
      <c r="M62"/>
      <c r="N62"/>
      <c r="O62"/>
      <c r="P62"/>
      <c r="Q62"/>
      <c r="R62"/>
      <c r="S62"/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221</v>
      </c>
      <c r="C63" t="s">
        <v>226</v>
      </c>
      <c r="D63" t="s">
        <v>23</v>
      </c>
      <c r="E63" t="s">
        <v>21</v>
      </c>
      <c r="F63" t="s">
        <v>157</v>
      </c>
      <c r="G63" t="s">
        <v>72</v>
      </c>
      <c r="H63">
        <v>1</v>
      </c>
      <c r="I63" t="s">
        <v>243</v>
      </c>
      <c r="J63" t="s">
        <v>208</v>
      </c>
      <c r="K63" t="s">
        <v>186</v>
      </c>
      <c r="L63">
        <v>36</v>
      </c>
      <c r="M63"/>
      <c r="N63"/>
      <c r="O63"/>
      <c r="P63"/>
      <c r="Q63"/>
      <c r="R63"/>
      <c r="S63"/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221</v>
      </c>
      <c r="C64" t="s">
        <v>226</v>
      </c>
      <c r="D64" t="s">
        <v>23</v>
      </c>
      <c r="E64" t="s">
        <v>21</v>
      </c>
      <c r="F64" t="s">
        <v>157</v>
      </c>
      <c r="G64" t="s">
        <v>72</v>
      </c>
      <c r="H64">
        <v>1</v>
      </c>
      <c r="I64" t="s">
        <v>243</v>
      </c>
      <c r="J64" t="s">
        <v>176</v>
      </c>
      <c r="K64" t="s">
        <v>175</v>
      </c>
      <c r="L64">
        <v>31</v>
      </c>
      <c r="M64"/>
      <c r="N64"/>
      <c r="O64"/>
      <c r="P64"/>
      <c r="Q64"/>
      <c r="R64"/>
      <c r="S64"/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221</v>
      </c>
      <c r="C65" t="s">
        <v>226</v>
      </c>
      <c r="D65" t="s">
        <v>23</v>
      </c>
      <c r="E65" t="s">
        <v>21</v>
      </c>
      <c r="F65" t="s">
        <v>157</v>
      </c>
      <c r="G65" t="s">
        <v>72</v>
      </c>
      <c r="H65">
        <v>1</v>
      </c>
      <c r="I65" t="s">
        <v>243</v>
      </c>
      <c r="J65" t="s">
        <v>245</v>
      </c>
      <c r="K65" t="s">
        <v>175</v>
      </c>
      <c r="L65">
        <v>28</v>
      </c>
      <c r="M65"/>
      <c r="N65"/>
      <c r="O65"/>
      <c r="P65"/>
      <c r="Q65"/>
      <c r="R65"/>
      <c r="S65"/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221</v>
      </c>
      <c r="C66" t="s">
        <v>226</v>
      </c>
      <c r="D66" t="s">
        <v>23</v>
      </c>
      <c r="E66" t="s">
        <v>21</v>
      </c>
      <c r="F66" t="s">
        <v>157</v>
      </c>
      <c r="G66" t="s">
        <v>72</v>
      </c>
      <c r="H66">
        <v>1</v>
      </c>
      <c r="I66" t="s">
        <v>243</v>
      </c>
      <c r="J66" t="s">
        <v>122</v>
      </c>
      <c r="K66" t="s">
        <v>186</v>
      </c>
      <c r="L66">
        <v>31</v>
      </c>
      <c r="M66"/>
      <c r="N66"/>
      <c r="O66"/>
      <c r="P66"/>
      <c r="Q66"/>
      <c r="R66"/>
      <c r="S66"/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221</v>
      </c>
      <c r="C67" t="s">
        <v>226</v>
      </c>
      <c r="D67" t="s">
        <v>23</v>
      </c>
      <c r="E67" t="s">
        <v>21</v>
      </c>
      <c r="F67" t="s">
        <v>157</v>
      </c>
      <c r="G67" t="s">
        <v>72</v>
      </c>
      <c r="H67">
        <v>1</v>
      </c>
      <c r="I67" t="s">
        <v>243</v>
      </c>
      <c r="J67" t="s">
        <v>196</v>
      </c>
      <c r="K67" t="s">
        <v>239</v>
      </c>
      <c r="L67">
        <v>42</v>
      </c>
      <c r="M67">
        <v>5</v>
      </c>
      <c r="N67">
        <v>50</v>
      </c>
      <c r="O67">
        <v>7</v>
      </c>
      <c r="P67"/>
      <c r="Q67"/>
      <c r="R67"/>
      <c r="S67"/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221</v>
      </c>
      <c r="C68" t="s">
        <v>226</v>
      </c>
      <c r="D68" t="s">
        <v>23</v>
      </c>
      <c r="E68" t="s">
        <v>21</v>
      </c>
      <c r="F68" t="s">
        <v>157</v>
      </c>
      <c r="G68" t="s">
        <v>72</v>
      </c>
      <c r="H68">
        <v>1</v>
      </c>
      <c r="I68" t="s">
        <v>243</v>
      </c>
      <c r="J68" t="s">
        <v>177</v>
      </c>
      <c r="K68" t="s">
        <v>239</v>
      </c>
      <c r="L68">
        <v>39</v>
      </c>
      <c r="M68"/>
      <c r="N68">
        <v>49</v>
      </c>
      <c r="O68"/>
      <c r="P68"/>
      <c r="Q68"/>
      <c r="R68"/>
      <c r="S68"/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221</v>
      </c>
      <c r="C69" t="s">
        <v>226</v>
      </c>
      <c r="D69" t="s">
        <v>23</v>
      </c>
      <c r="E69" t="s">
        <v>21</v>
      </c>
      <c r="F69" t="s">
        <v>157</v>
      </c>
      <c r="G69" t="s">
        <v>72</v>
      </c>
      <c r="H69">
        <v>1</v>
      </c>
      <c r="I69" t="s">
        <v>243</v>
      </c>
      <c r="J69" t="s">
        <v>177</v>
      </c>
      <c r="K69" t="s">
        <v>175</v>
      </c>
      <c r="L69">
        <v>39</v>
      </c>
      <c r="M69"/>
      <c r="N69"/>
      <c r="O69"/>
      <c r="P69"/>
      <c r="Q69"/>
      <c r="R69"/>
      <c r="S69"/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221</v>
      </c>
      <c r="C70" t="s">
        <v>226</v>
      </c>
      <c r="D70" t="s">
        <v>23</v>
      </c>
      <c r="E70" t="s">
        <v>21</v>
      </c>
      <c r="F70" t="s">
        <v>157</v>
      </c>
      <c r="G70" t="s">
        <v>72</v>
      </c>
      <c r="H70">
        <v>1</v>
      </c>
      <c r="I70" t="s">
        <v>243</v>
      </c>
      <c r="J70" t="s">
        <v>178</v>
      </c>
      <c r="K70" t="s">
        <v>175</v>
      </c>
      <c r="L70">
        <v>29</v>
      </c>
      <c r="M70"/>
      <c r="N70"/>
      <c r="O70"/>
      <c r="P70"/>
      <c r="Q70"/>
      <c r="R70"/>
      <c r="S70"/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219</v>
      </c>
      <c r="C71" t="s">
        <v>144</v>
      </c>
      <c r="D71" t="s">
        <v>24</v>
      </c>
      <c r="E71" t="s">
        <v>25</v>
      </c>
      <c r="F71" t="s">
        <v>138</v>
      </c>
      <c r="G71" t="s">
        <v>72</v>
      </c>
      <c r="H71">
        <v>1</v>
      </c>
      <c r="I71" t="s">
        <v>243</v>
      </c>
      <c r="J71" s="3" t="s">
        <v>121</v>
      </c>
      <c r="K71" t="s">
        <v>175</v>
      </c>
      <c r="L71">
        <v>24</v>
      </c>
      <c r="M71"/>
      <c r="N71"/>
      <c r="O71"/>
      <c r="P71"/>
      <c r="Q71"/>
      <c r="R71"/>
      <c r="S71"/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219</v>
      </c>
      <c r="C72" t="s">
        <v>144</v>
      </c>
      <c r="D72" t="s">
        <v>24</v>
      </c>
      <c r="E72" t="s">
        <v>25</v>
      </c>
      <c r="F72" t="s">
        <v>138</v>
      </c>
      <c r="G72" t="s">
        <v>72</v>
      </c>
      <c r="H72">
        <v>1</v>
      </c>
      <c r="I72" t="s">
        <v>243</v>
      </c>
      <c r="J72" s="3" t="s">
        <v>176</v>
      </c>
      <c r="K72" t="s">
        <v>175</v>
      </c>
      <c r="L72">
        <v>24</v>
      </c>
      <c r="M72"/>
      <c r="N72"/>
      <c r="O72"/>
      <c r="P72"/>
      <c r="Q72"/>
      <c r="R72"/>
      <c r="S72"/>
      <c r="T72" s="3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219</v>
      </c>
      <c r="C73" t="s">
        <v>144</v>
      </c>
      <c r="D73" t="s">
        <v>24</v>
      </c>
      <c r="E73" t="s">
        <v>25</v>
      </c>
      <c r="F73" t="s">
        <v>138</v>
      </c>
      <c r="G73" t="s">
        <v>72</v>
      </c>
      <c r="H73">
        <v>1</v>
      </c>
      <c r="I73" t="s">
        <v>243</v>
      </c>
      <c r="J73" s="3" t="s">
        <v>122</v>
      </c>
      <c r="K73" t="s">
        <v>175</v>
      </c>
      <c r="L73">
        <v>24</v>
      </c>
      <c r="M73"/>
      <c r="N73"/>
      <c r="O73"/>
      <c r="P73"/>
      <c r="Q73"/>
      <c r="R73"/>
      <c r="S73"/>
      <c r="T73" s="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219</v>
      </c>
      <c r="C74" t="s">
        <v>144</v>
      </c>
      <c r="D74" t="s">
        <v>24</v>
      </c>
      <c r="E74" t="s">
        <v>25</v>
      </c>
      <c r="F74" t="s">
        <v>138</v>
      </c>
      <c r="G74" t="s">
        <v>72</v>
      </c>
      <c r="H74">
        <v>1</v>
      </c>
      <c r="I74" t="s">
        <v>243</v>
      </c>
      <c r="J74" s="3" t="s">
        <v>177</v>
      </c>
      <c r="K74" t="s">
        <v>175</v>
      </c>
      <c r="L74">
        <v>24</v>
      </c>
      <c r="M74"/>
      <c r="N74"/>
      <c r="O74"/>
      <c r="P74"/>
      <c r="Q74"/>
      <c r="R74"/>
      <c r="S74"/>
      <c r="T74" s="3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219</v>
      </c>
      <c r="C75" t="s">
        <v>144</v>
      </c>
      <c r="D75" t="s">
        <v>24</v>
      </c>
      <c r="E75" t="s">
        <v>25</v>
      </c>
      <c r="F75" t="s">
        <v>138</v>
      </c>
      <c r="G75" t="s">
        <v>72</v>
      </c>
      <c r="H75">
        <v>1</v>
      </c>
      <c r="I75" t="s">
        <v>243</v>
      </c>
      <c r="J75" s="3" t="s">
        <v>178</v>
      </c>
      <c r="K75" t="s">
        <v>175</v>
      </c>
      <c r="L75">
        <v>29</v>
      </c>
      <c r="M75"/>
      <c r="N75"/>
      <c r="O75"/>
      <c r="P75"/>
      <c r="Q75"/>
      <c r="R75"/>
      <c r="S75"/>
      <c r="T75" s="3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151</v>
      </c>
      <c r="C76" t="s">
        <v>144</v>
      </c>
      <c r="D76" t="s">
        <v>28</v>
      </c>
      <c r="E76" t="s">
        <v>25</v>
      </c>
      <c r="F76" t="s">
        <v>138</v>
      </c>
      <c r="G76" t="s">
        <v>72</v>
      </c>
      <c r="H76">
        <v>1</v>
      </c>
      <c r="I76" t="s">
        <v>243</v>
      </c>
      <c r="J76" s="3" t="s">
        <v>121</v>
      </c>
      <c r="K76" t="s">
        <v>175</v>
      </c>
      <c r="L76">
        <v>24</v>
      </c>
      <c r="M76"/>
      <c r="N76"/>
      <c r="O76"/>
      <c r="P76"/>
      <c r="Q76"/>
      <c r="R76"/>
      <c r="S76"/>
      <c r="T76" s="3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151</v>
      </c>
      <c r="C77" t="s">
        <v>144</v>
      </c>
      <c r="D77" t="s">
        <v>28</v>
      </c>
      <c r="E77" t="s">
        <v>25</v>
      </c>
      <c r="F77" t="s">
        <v>138</v>
      </c>
      <c r="G77" t="s">
        <v>72</v>
      </c>
      <c r="H77">
        <v>1</v>
      </c>
      <c r="I77" t="s">
        <v>243</v>
      </c>
      <c r="J77" s="3" t="s">
        <v>176</v>
      </c>
      <c r="K77" t="s">
        <v>175</v>
      </c>
      <c r="L77">
        <v>24</v>
      </c>
      <c r="M77"/>
      <c r="N77"/>
      <c r="O77"/>
      <c r="P77"/>
      <c r="Q77"/>
      <c r="R77"/>
      <c r="S77"/>
      <c r="T77" s="3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151</v>
      </c>
      <c r="C78" t="s">
        <v>144</v>
      </c>
      <c r="D78" t="s">
        <v>28</v>
      </c>
      <c r="E78" t="s">
        <v>25</v>
      </c>
      <c r="F78" t="s">
        <v>138</v>
      </c>
      <c r="G78" t="s">
        <v>72</v>
      </c>
      <c r="H78">
        <v>1</v>
      </c>
      <c r="I78" t="s">
        <v>243</v>
      </c>
      <c r="J78" s="3" t="s">
        <v>122</v>
      </c>
      <c r="K78" t="s">
        <v>175</v>
      </c>
      <c r="L78">
        <v>24</v>
      </c>
      <c r="M78"/>
      <c r="N78"/>
      <c r="O78"/>
      <c r="P78"/>
      <c r="Q78"/>
      <c r="R78"/>
      <c r="S78"/>
      <c r="T78" s="3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151</v>
      </c>
      <c r="C79" t="s">
        <v>144</v>
      </c>
      <c r="D79" t="s">
        <v>28</v>
      </c>
      <c r="E79" t="s">
        <v>25</v>
      </c>
      <c r="F79" t="s">
        <v>138</v>
      </c>
      <c r="G79" t="s">
        <v>72</v>
      </c>
      <c r="H79">
        <v>1</v>
      </c>
      <c r="I79" t="s">
        <v>243</v>
      </c>
      <c r="J79" s="3" t="s">
        <v>177</v>
      </c>
      <c r="K79" t="s">
        <v>175</v>
      </c>
      <c r="L79">
        <v>24</v>
      </c>
      <c r="M79"/>
      <c r="N79"/>
      <c r="O79"/>
      <c r="P79"/>
      <c r="Q79"/>
      <c r="R79"/>
      <c r="S79"/>
      <c r="T79" s="3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151</v>
      </c>
      <c r="C80" t="s">
        <v>144</v>
      </c>
      <c r="D80" t="s">
        <v>28</v>
      </c>
      <c r="E80" t="s">
        <v>25</v>
      </c>
      <c r="F80" t="s">
        <v>138</v>
      </c>
      <c r="G80" t="s">
        <v>72</v>
      </c>
      <c r="H80">
        <v>1</v>
      </c>
      <c r="I80" t="s">
        <v>243</v>
      </c>
      <c r="J80" s="3" t="s">
        <v>178</v>
      </c>
      <c r="K80" t="s">
        <v>175</v>
      </c>
      <c r="L80">
        <v>29</v>
      </c>
      <c r="M80"/>
      <c r="N80"/>
      <c r="O80"/>
      <c r="P80"/>
      <c r="Q80"/>
      <c r="R80"/>
      <c r="S80"/>
      <c r="T80" s="3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219</v>
      </c>
      <c r="C81" t="s">
        <v>145</v>
      </c>
      <c r="D81" t="s">
        <v>28</v>
      </c>
      <c r="E81" t="s">
        <v>25</v>
      </c>
      <c r="F81" t="s">
        <v>138</v>
      </c>
      <c r="G81" t="s">
        <v>72</v>
      </c>
      <c r="H81">
        <v>1</v>
      </c>
      <c r="I81" t="s">
        <v>243</v>
      </c>
      <c r="J81" s="3" t="s">
        <v>121</v>
      </c>
      <c r="K81" s="3" t="s">
        <v>186</v>
      </c>
      <c r="L81">
        <v>33</v>
      </c>
      <c r="M81"/>
      <c r="N81"/>
      <c r="O81"/>
      <c r="P81"/>
      <c r="Q81"/>
      <c r="R81"/>
      <c r="S81"/>
      <c r="T81" s="3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219</v>
      </c>
      <c r="C82" t="s">
        <v>145</v>
      </c>
      <c r="D82" t="s">
        <v>28</v>
      </c>
      <c r="E82" t="s">
        <v>25</v>
      </c>
      <c r="F82" t="s">
        <v>138</v>
      </c>
      <c r="G82" t="s">
        <v>72</v>
      </c>
      <c r="H82">
        <v>1</v>
      </c>
      <c r="I82" t="s">
        <v>243</v>
      </c>
      <c r="J82" s="3" t="s">
        <v>208</v>
      </c>
      <c r="K82" s="3" t="s">
        <v>186</v>
      </c>
      <c r="L82">
        <v>39</v>
      </c>
      <c r="M82"/>
      <c r="N82"/>
      <c r="O82"/>
      <c r="P82"/>
      <c r="Q82"/>
      <c r="R82"/>
      <c r="S82"/>
      <c r="T82" s="3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219</v>
      </c>
      <c r="C83" t="s">
        <v>145</v>
      </c>
      <c r="D83" t="s">
        <v>28</v>
      </c>
      <c r="E83" t="s">
        <v>25</v>
      </c>
      <c r="F83" t="s">
        <v>138</v>
      </c>
      <c r="G83" t="s">
        <v>72</v>
      </c>
      <c r="H83">
        <v>1</v>
      </c>
      <c r="I83" t="s">
        <v>243</v>
      </c>
      <c r="J83" s="3" t="s">
        <v>176</v>
      </c>
      <c r="K83" s="3" t="s">
        <v>175</v>
      </c>
      <c r="L83">
        <v>31</v>
      </c>
      <c r="M83"/>
      <c r="N83"/>
      <c r="O83"/>
      <c r="P83"/>
      <c r="Q83"/>
      <c r="R83"/>
      <c r="S83"/>
      <c r="T83" s="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219</v>
      </c>
      <c r="C84" t="s">
        <v>145</v>
      </c>
      <c r="D84" t="s">
        <v>28</v>
      </c>
      <c r="E84" t="s">
        <v>25</v>
      </c>
      <c r="F84" t="s">
        <v>138</v>
      </c>
      <c r="G84" t="s">
        <v>72</v>
      </c>
      <c r="H84">
        <v>1</v>
      </c>
      <c r="I84" t="s">
        <v>243</v>
      </c>
      <c r="J84" s="3" t="s">
        <v>245</v>
      </c>
      <c r="K84" s="3" t="s">
        <v>175</v>
      </c>
      <c r="L84">
        <v>32</v>
      </c>
      <c r="M84"/>
      <c r="N84"/>
      <c r="O84"/>
      <c r="P84"/>
      <c r="Q84"/>
      <c r="R84"/>
      <c r="S84"/>
      <c r="T84" s="3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219</v>
      </c>
      <c r="C85" t="s">
        <v>145</v>
      </c>
      <c r="D85" t="s">
        <v>28</v>
      </c>
      <c r="E85" t="s">
        <v>25</v>
      </c>
      <c r="F85" t="s">
        <v>138</v>
      </c>
      <c r="G85" t="s">
        <v>72</v>
      </c>
      <c r="H85">
        <v>1</v>
      </c>
      <c r="I85" t="s">
        <v>243</v>
      </c>
      <c r="J85" s="3" t="s">
        <v>122</v>
      </c>
      <c r="K85" s="3" t="s">
        <v>186</v>
      </c>
      <c r="L85">
        <v>33</v>
      </c>
      <c r="M85"/>
      <c r="N85"/>
      <c r="O85"/>
      <c r="P85"/>
      <c r="Q85"/>
      <c r="R85"/>
      <c r="S85"/>
      <c r="T85" s="3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219</v>
      </c>
      <c r="C86" t="s">
        <v>145</v>
      </c>
      <c r="D86" t="s">
        <v>28</v>
      </c>
      <c r="E86" t="s">
        <v>25</v>
      </c>
      <c r="F86" t="s">
        <v>138</v>
      </c>
      <c r="G86" t="s">
        <v>72</v>
      </c>
      <c r="H86">
        <v>1</v>
      </c>
      <c r="I86" t="s">
        <v>243</v>
      </c>
      <c r="J86" s="3" t="s">
        <v>196</v>
      </c>
      <c r="K86" s="3" t="s">
        <v>239</v>
      </c>
      <c r="L86">
        <v>40</v>
      </c>
      <c r="M86"/>
      <c r="N86">
        <v>50</v>
      </c>
      <c r="O86"/>
      <c r="P86"/>
      <c r="Q86"/>
      <c r="R86"/>
      <c r="S86"/>
      <c r="T86" s="3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219</v>
      </c>
      <c r="C87" t="s">
        <v>145</v>
      </c>
      <c r="D87" t="s">
        <v>28</v>
      </c>
      <c r="E87" t="s">
        <v>25</v>
      </c>
      <c r="F87" t="s">
        <v>138</v>
      </c>
      <c r="G87" t="s">
        <v>72</v>
      </c>
      <c r="H87">
        <v>1</v>
      </c>
      <c r="I87" t="s">
        <v>243</v>
      </c>
      <c r="J87" s="3" t="s">
        <v>177</v>
      </c>
      <c r="K87" s="3" t="s">
        <v>175</v>
      </c>
      <c r="L87">
        <v>28</v>
      </c>
      <c r="M87"/>
      <c r="N87"/>
      <c r="O87"/>
      <c r="P87"/>
      <c r="Q87"/>
      <c r="R87"/>
      <c r="S87"/>
      <c r="T87" s="3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219</v>
      </c>
      <c r="C88" t="s">
        <v>145</v>
      </c>
      <c r="D88" t="s">
        <v>28</v>
      </c>
      <c r="E88" t="s">
        <v>25</v>
      </c>
      <c r="F88" t="s">
        <v>138</v>
      </c>
      <c r="G88" t="s">
        <v>72</v>
      </c>
      <c r="H88">
        <v>1</v>
      </c>
      <c r="I88" t="s">
        <v>243</v>
      </c>
      <c r="J88" s="3" t="s">
        <v>178</v>
      </c>
      <c r="K88" s="3" t="s">
        <v>175</v>
      </c>
      <c r="L88">
        <v>29</v>
      </c>
      <c r="M88"/>
      <c r="N88"/>
      <c r="O88"/>
      <c r="P88"/>
      <c r="Q88"/>
      <c r="R88"/>
      <c r="S88"/>
      <c r="T88" s="3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119</v>
      </c>
      <c r="C89" t="s">
        <v>145</v>
      </c>
      <c r="D89" t="s">
        <v>23</v>
      </c>
      <c r="E89" t="s">
        <v>25</v>
      </c>
      <c r="F89" t="s">
        <v>138</v>
      </c>
      <c r="G89" t="s">
        <v>72</v>
      </c>
      <c r="H89">
        <v>1</v>
      </c>
      <c r="I89" t="s">
        <v>243</v>
      </c>
      <c r="J89" s="3" t="s">
        <v>121</v>
      </c>
      <c r="K89" s="3" t="s">
        <v>186</v>
      </c>
      <c r="L89">
        <v>33</v>
      </c>
      <c r="M89"/>
      <c r="N89"/>
      <c r="O89"/>
      <c r="P89"/>
      <c r="Q89"/>
      <c r="R89"/>
      <c r="S89"/>
      <c r="T89" s="3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119</v>
      </c>
      <c r="C90" t="s">
        <v>145</v>
      </c>
      <c r="D90" t="s">
        <v>23</v>
      </c>
      <c r="E90" t="s">
        <v>25</v>
      </c>
      <c r="F90" t="s">
        <v>138</v>
      </c>
      <c r="G90" t="s">
        <v>72</v>
      </c>
      <c r="H90">
        <v>1</v>
      </c>
      <c r="I90" t="s">
        <v>243</v>
      </c>
      <c r="J90" s="3" t="s">
        <v>208</v>
      </c>
      <c r="K90" s="3" t="s">
        <v>186</v>
      </c>
      <c r="L90">
        <v>39</v>
      </c>
      <c r="M90"/>
      <c r="N90"/>
      <c r="O90"/>
      <c r="P90"/>
      <c r="Q90"/>
      <c r="R90"/>
      <c r="S90"/>
      <c r="T90" s="3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119</v>
      </c>
      <c r="C91" t="s">
        <v>145</v>
      </c>
      <c r="D91" t="s">
        <v>23</v>
      </c>
      <c r="E91" t="s">
        <v>25</v>
      </c>
      <c r="F91" t="s">
        <v>138</v>
      </c>
      <c r="G91" t="s">
        <v>72</v>
      </c>
      <c r="H91">
        <v>1</v>
      </c>
      <c r="I91" t="s">
        <v>243</v>
      </c>
      <c r="J91" s="3" t="s">
        <v>176</v>
      </c>
      <c r="K91" s="3" t="s">
        <v>175</v>
      </c>
      <c r="L91">
        <v>31</v>
      </c>
      <c r="M91"/>
      <c r="N91"/>
      <c r="O91"/>
      <c r="P91"/>
      <c r="Q91"/>
      <c r="R91"/>
      <c r="S91"/>
      <c r="T91" s="3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119</v>
      </c>
      <c r="C92" t="s">
        <v>145</v>
      </c>
      <c r="D92" t="s">
        <v>23</v>
      </c>
      <c r="E92" t="s">
        <v>25</v>
      </c>
      <c r="F92" t="s">
        <v>138</v>
      </c>
      <c r="G92" t="s">
        <v>72</v>
      </c>
      <c r="H92">
        <v>1</v>
      </c>
      <c r="I92" t="s">
        <v>243</v>
      </c>
      <c r="J92" s="3" t="s">
        <v>245</v>
      </c>
      <c r="K92" s="3" t="s">
        <v>175</v>
      </c>
      <c r="L92">
        <v>32</v>
      </c>
      <c r="M92"/>
      <c r="N92"/>
      <c r="O92"/>
      <c r="P92"/>
      <c r="Q92"/>
      <c r="R92"/>
      <c r="S92"/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119</v>
      </c>
      <c r="C93" t="s">
        <v>145</v>
      </c>
      <c r="D93" t="s">
        <v>23</v>
      </c>
      <c r="E93" t="s">
        <v>25</v>
      </c>
      <c r="F93" t="s">
        <v>138</v>
      </c>
      <c r="G93" t="s">
        <v>72</v>
      </c>
      <c r="H93">
        <v>1</v>
      </c>
      <c r="I93" t="s">
        <v>243</v>
      </c>
      <c r="J93" s="3" t="s">
        <v>122</v>
      </c>
      <c r="K93" s="3" t="s">
        <v>186</v>
      </c>
      <c r="L93">
        <v>33</v>
      </c>
      <c r="M93"/>
      <c r="N93"/>
      <c r="O93"/>
      <c r="P93"/>
      <c r="Q93"/>
      <c r="R93"/>
      <c r="S93"/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119</v>
      </c>
      <c r="C94" t="s">
        <v>145</v>
      </c>
      <c r="D94" t="s">
        <v>23</v>
      </c>
      <c r="E94" t="s">
        <v>25</v>
      </c>
      <c r="F94" t="s">
        <v>138</v>
      </c>
      <c r="G94" t="s">
        <v>72</v>
      </c>
      <c r="H94">
        <v>1</v>
      </c>
      <c r="I94" t="s">
        <v>243</v>
      </c>
      <c r="J94" s="3" t="s">
        <v>177</v>
      </c>
      <c r="K94" s="3" t="s">
        <v>239</v>
      </c>
      <c r="L94">
        <v>40</v>
      </c>
      <c r="M94"/>
      <c r="N94">
        <v>50</v>
      </c>
      <c r="O94"/>
      <c r="P94"/>
      <c r="Q94"/>
      <c r="R94"/>
      <c r="S94"/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119</v>
      </c>
      <c r="C95" t="s">
        <v>145</v>
      </c>
      <c r="D95" t="s">
        <v>23</v>
      </c>
      <c r="E95" t="s">
        <v>25</v>
      </c>
      <c r="F95" t="s">
        <v>138</v>
      </c>
      <c r="G95" t="s">
        <v>72</v>
      </c>
      <c r="H95">
        <v>1</v>
      </c>
      <c r="I95" t="s">
        <v>243</v>
      </c>
      <c r="J95" s="3" t="s">
        <v>177</v>
      </c>
      <c r="K95" s="3" t="s">
        <v>175</v>
      </c>
      <c r="L95">
        <v>28</v>
      </c>
      <c r="M95"/>
      <c r="N95"/>
      <c r="O95"/>
      <c r="P95"/>
      <c r="Q95"/>
      <c r="R95"/>
      <c r="S95"/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119</v>
      </c>
      <c r="C96" t="s">
        <v>145</v>
      </c>
      <c r="D96" t="s">
        <v>23</v>
      </c>
      <c r="E96" t="s">
        <v>25</v>
      </c>
      <c r="F96" t="s">
        <v>138</v>
      </c>
      <c r="G96" t="s">
        <v>72</v>
      </c>
      <c r="H96">
        <v>1</v>
      </c>
      <c r="I96" t="s">
        <v>243</v>
      </c>
      <c r="J96" s="3" t="s">
        <v>178</v>
      </c>
      <c r="K96" s="3" t="s">
        <v>175</v>
      </c>
      <c r="L96">
        <v>29</v>
      </c>
      <c r="M96"/>
      <c r="N96"/>
      <c r="O96"/>
      <c r="P96"/>
      <c r="Q96"/>
      <c r="R96"/>
      <c r="S96"/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219</v>
      </c>
      <c r="C97" t="s">
        <v>146</v>
      </c>
      <c r="D97" t="s">
        <v>24</v>
      </c>
      <c r="E97" t="s">
        <v>31</v>
      </c>
      <c r="F97" t="s">
        <v>138</v>
      </c>
      <c r="G97" t="s">
        <v>72</v>
      </c>
      <c r="H97">
        <v>1</v>
      </c>
      <c r="I97" t="s">
        <v>243</v>
      </c>
      <c r="J97" s="3" t="s">
        <v>121</v>
      </c>
      <c r="K97" s="3" t="s">
        <v>175</v>
      </c>
      <c r="L97">
        <v>22</v>
      </c>
      <c r="M97"/>
      <c r="N97"/>
      <c r="O97"/>
      <c r="P97"/>
      <c r="Q97"/>
      <c r="R97"/>
      <c r="S97"/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219</v>
      </c>
      <c r="C98" t="s">
        <v>146</v>
      </c>
      <c r="D98" t="s">
        <v>24</v>
      </c>
      <c r="E98" t="s">
        <v>31</v>
      </c>
      <c r="F98" t="s">
        <v>138</v>
      </c>
      <c r="G98" t="s">
        <v>72</v>
      </c>
      <c r="H98">
        <v>1</v>
      </c>
      <c r="I98" t="s">
        <v>243</v>
      </c>
      <c r="J98" s="3" t="s">
        <v>176</v>
      </c>
      <c r="K98" s="3" t="s">
        <v>175</v>
      </c>
      <c r="L98">
        <v>22</v>
      </c>
      <c r="M98"/>
      <c r="N98"/>
      <c r="O98"/>
      <c r="P98"/>
      <c r="Q98"/>
      <c r="R98"/>
      <c r="S98"/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219</v>
      </c>
      <c r="C99" t="s">
        <v>146</v>
      </c>
      <c r="D99" t="s">
        <v>24</v>
      </c>
      <c r="E99" t="s">
        <v>31</v>
      </c>
      <c r="F99" t="s">
        <v>138</v>
      </c>
      <c r="G99" t="s">
        <v>72</v>
      </c>
      <c r="H99">
        <v>1</v>
      </c>
      <c r="I99" t="s">
        <v>243</v>
      </c>
      <c r="J99" s="3" t="s">
        <v>122</v>
      </c>
      <c r="K99" s="3" t="s">
        <v>175</v>
      </c>
      <c r="L99">
        <v>24</v>
      </c>
      <c r="M99"/>
      <c r="N99"/>
      <c r="O99"/>
      <c r="P99"/>
      <c r="Q99"/>
      <c r="R99"/>
      <c r="S99"/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219</v>
      </c>
      <c r="C100" t="s">
        <v>146</v>
      </c>
      <c r="D100" t="s">
        <v>24</v>
      </c>
      <c r="E100" t="s">
        <v>31</v>
      </c>
      <c r="F100" t="s">
        <v>138</v>
      </c>
      <c r="G100" t="s">
        <v>72</v>
      </c>
      <c r="H100">
        <v>1</v>
      </c>
      <c r="I100" t="s">
        <v>243</v>
      </c>
      <c r="J100" s="3" t="s">
        <v>177</v>
      </c>
      <c r="K100" s="3" t="s">
        <v>175</v>
      </c>
      <c r="L100">
        <v>27</v>
      </c>
      <c r="M100"/>
      <c r="N100"/>
      <c r="O100"/>
      <c r="P100"/>
      <c r="Q100"/>
      <c r="R100"/>
      <c r="S100"/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219</v>
      </c>
      <c r="C101" t="s">
        <v>146</v>
      </c>
      <c r="D101" t="s">
        <v>24</v>
      </c>
      <c r="E101" t="s">
        <v>31</v>
      </c>
      <c r="F101" t="s">
        <v>138</v>
      </c>
      <c r="G101" t="s">
        <v>72</v>
      </c>
      <c r="H101">
        <v>1</v>
      </c>
      <c r="I101" t="s">
        <v>243</v>
      </c>
      <c r="J101" s="3" t="s">
        <v>178</v>
      </c>
      <c r="K101" s="3" t="s">
        <v>175</v>
      </c>
      <c r="L101">
        <v>27</v>
      </c>
      <c r="M101"/>
      <c r="N101"/>
      <c r="O101"/>
      <c r="P101"/>
      <c r="Q101"/>
      <c r="R101"/>
      <c r="S101"/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119</v>
      </c>
      <c r="C102" t="s">
        <v>146</v>
      </c>
      <c r="D102" t="s">
        <v>28</v>
      </c>
      <c r="E102" t="s">
        <v>31</v>
      </c>
      <c r="F102" t="s">
        <v>138</v>
      </c>
      <c r="G102" t="s">
        <v>72</v>
      </c>
      <c r="H102">
        <v>1</v>
      </c>
      <c r="I102" t="s">
        <v>243</v>
      </c>
      <c r="J102" s="3" t="s">
        <v>121</v>
      </c>
      <c r="K102" s="3" t="s">
        <v>175</v>
      </c>
      <c r="L102">
        <v>22</v>
      </c>
      <c r="M102"/>
      <c r="N102"/>
      <c r="O102"/>
      <c r="P102"/>
      <c r="Q102"/>
      <c r="R102"/>
      <c r="S102"/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119</v>
      </c>
      <c r="C103" t="s">
        <v>146</v>
      </c>
      <c r="D103" t="s">
        <v>28</v>
      </c>
      <c r="E103" t="s">
        <v>31</v>
      </c>
      <c r="F103" t="s">
        <v>138</v>
      </c>
      <c r="G103" t="s">
        <v>72</v>
      </c>
      <c r="H103">
        <v>1</v>
      </c>
      <c r="I103" t="s">
        <v>243</v>
      </c>
      <c r="J103" s="3" t="s">
        <v>176</v>
      </c>
      <c r="K103" s="3" t="s">
        <v>175</v>
      </c>
      <c r="L103">
        <v>22</v>
      </c>
      <c r="M103"/>
      <c r="N103"/>
      <c r="O103"/>
      <c r="P103"/>
      <c r="Q103"/>
      <c r="R103"/>
      <c r="S103"/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119</v>
      </c>
      <c r="C104" t="s">
        <v>146</v>
      </c>
      <c r="D104" t="s">
        <v>28</v>
      </c>
      <c r="E104" t="s">
        <v>31</v>
      </c>
      <c r="F104" t="s">
        <v>138</v>
      </c>
      <c r="G104" t="s">
        <v>72</v>
      </c>
      <c r="H104">
        <v>1</v>
      </c>
      <c r="I104" t="s">
        <v>243</v>
      </c>
      <c r="J104" s="3" t="s">
        <v>122</v>
      </c>
      <c r="K104" s="3" t="s">
        <v>175</v>
      </c>
      <c r="L104">
        <v>24</v>
      </c>
      <c r="M104"/>
      <c r="N104"/>
      <c r="O104"/>
      <c r="P104"/>
      <c r="Q104"/>
      <c r="R104"/>
      <c r="S104"/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119</v>
      </c>
      <c r="C105" t="s">
        <v>146</v>
      </c>
      <c r="D105" t="s">
        <v>28</v>
      </c>
      <c r="E105" t="s">
        <v>31</v>
      </c>
      <c r="F105" t="s">
        <v>138</v>
      </c>
      <c r="G105" t="s">
        <v>72</v>
      </c>
      <c r="H105">
        <v>1</v>
      </c>
      <c r="I105" t="s">
        <v>243</v>
      </c>
      <c r="J105" s="3" t="s">
        <v>177</v>
      </c>
      <c r="K105" s="3" t="s">
        <v>175</v>
      </c>
      <c r="L105">
        <v>27</v>
      </c>
      <c r="M105"/>
      <c r="N105"/>
      <c r="O105"/>
      <c r="P105"/>
      <c r="Q105"/>
      <c r="R105"/>
      <c r="S105"/>
      <c r="T105" s="3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119</v>
      </c>
      <c r="C106" t="s">
        <v>146</v>
      </c>
      <c r="D106" t="s">
        <v>28</v>
      </c>
      <c r="E106" t="s">
        <v>31</v>
      </c>
      <c r="F106" t="s">
        <v>138</v>
      </c>
      <c r="G106" t="s">
        <v>72</v>
      </c>
      <c r="H106">
        <v>1</v>
      </c>
      <c r="I106" t="s">
        <v>243</v>
      </c>
      <c r="J106" s="3" t="s">
        <v>178</v>
      </c>
      <c r="K106" s="3" t="s">
        <v>175</v>
      </c>
      <c r="L106">
        <v>27</v>
      </c>
      <c r="M106"/>
      <c r="N106"/>
      <c r="O106"/>
      <c r="P106"/>
      <c r="Q106"/>
      <c r="R106"/>
      <c r="S106"/>
      <c r="T106" s="3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219</v>
      </c>
      <c r="C107" t="s">
        <v>147</v>
      </c>
      <c r="D107" t="s">
        <v>28</v>
      </c>
      <c r="E107" t="s">
        <v>25</v>
      </c>
      <c r="F107" t="s">
        <v>138</v>
      </c>
      <c r="G107" t="s">
        <v>72</v>
      </c>
      <c r="H107">
        <v>1</v>
      </c>
      <c r="I107" t="s">
        <v>243</v>
      </c>
      <c r="J107" s="3" t="s">
        <v>121</v>
      </c>
      <c r="K107" s="3" t="s">
        <v>175</v>
      </c>
      <c r="L107">
        <v>21</v>
      </c>
      <c r="M107"/>
      <c r="N107"/>
      <c r="O107"/>
      <c r="P107"/>
      <c r="Q107"/>
      <c r="R107"/>
      <c r="S107"/>
      <c r="T107" s="3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219</v>
      </c>
      <c r="C108" t="s">
        <v>147</v>
      </c>
      <c r="D108" t="s">
        <v>28</v>
      </c>
      <c r="E108" t="s">
        <v>25</v>
      </c>
      <c r="F108" t="s">
        <v>138</v>
      </c>
      <c r="G108" t="s">
        <v>72</v>
      </c>
      <c r="H108">
        <v>1</v>
      </c>
      <c r="I108" t="s">
        <v>243</v>
      </c>
      <c r="J108" s="3" t="s">
        <v>176</v>
      </c>
      <c r="K108" s="3" t="s">
        <v>175</v>
      </c>
      <c r="L108">
        <v>21</v>
      </c>
      <c r="M108"/>
      <c r="N108"/>
      <c r="O108"/>
      <c r="P108"/>
      <c r="Q108"/>
      <c r="R108"/>
      <c r="S108"/>
      <c r="T108" s="3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219</v>
      </c>
      <c r="C109" t="s">
        <v>147</v>
      </c>
      <c r="D109" t="s">
        <v>28</v>
      </c>
      <c r="E109" t="s">
        <v>25</v>
      </c>
      <c r="F109" t="s">
        <v>138</v>
      </c>
      <c r="G109" t="s">
        <v>72</v>
      </c>
      <c r="H109">
        <v>1</v>
      </c>
      <c r="I109" t="s">
        <v>243</v>
      </c>
      <c r="J109" s="3" t="s">
        <v>122</v>
      </c>
      <c r="K109" s="3" t="s">
        <v>175</v>
      </c>
      <c r="L109">
        <v>21</v>
      </c>
      <c r="M109"/>
      <c r="N109"/>
      <c r="O109"/>
      <c r="P109"/>
      <c r="Q109"/>
      <c r="R109"/>
      <c r="S109"/>
      <c r="T109" s="3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219</v>
      </c>
      <c r="C110" t="s">
        <v>147</v>
      </c>
      <c r="D110" t="s">
        <v>28</v>
      </c>
      <c r="E110" t="s">
        <v>25</v>
      </c>
      <c r="F110" t="s">
        <v>138</v>
      </c>
      <c r="G110" t="s">
        <v>72</v>
      </c>
      <c r="H110">
        <v>1</v>
      </c>
      <c r="I110" t="s">
        <v>243</v>
      </c>
      <c r="J110" s="3" t="s">
        <v>177</v>
      </c>
      <c r="K110" s="3" t="s">
        <v>175</v>
      </c>
      <c r="L110">
        <v>29</v>
      </c>
      <c r="M110"/>
      <c r="N110"/>
      <c r="O110"/>
      <c r="P110"/>
      <c r="Q110"/>
      <c r="R110"/>
      <c r="S110"/>
      <c r="T110" s="3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219</v>
      </c>
      <c r="C111" t="s">
        <v>147</v>
      </c>
      <c r="D111" t="s">
        <v>28</v>
      </c>
      <c r="E111" t="s">
        <v>25</v>
      </c>
      <c r="F111" t="s">
        <v>138</v>
      </c>
      <c r="G111" t="s">
        <v>72</v>
      </c>
      <c r="H111">
        <v>1</v>
      </c>
      <c r="I111" t="s">
        <v>243</v>
      </c>
      <c r="J111" s="3" t="s">
        <v>178</v>
      </c>
      <c r="K111" s="3" t="s">
        <v>175</v>
      </c>
      <c r="L111">
        <v>32</v>
      </c>
      <c r="M111"/>
      <c r="N111"/>
      <c r="O111"/>
      <c r="P111"/>
      <c r="Q111"/>
      <c r="R111"/>
      <c r="S111"/>
      <c r="T111" s="3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119</v>
      </c>
      <c r="C112" t="s">
        <v>147</v>
      </c>
      <c r="D112" t="s">
        <v>23</v>
      </c>
      <c r="E112" t="s">
        <v>25</v>
      </c>
      <c r="F112" t="s">
        <v>138</v>
      </c>
      <c r="G112" t="s">
        <v>72</v>
      </c>
      <c r="H112">
        <v>1</v>
      </c>
      <c r="I112" t="s">
        <v>243</v>
      </c>
      <c r="J112" s="3" t="s">
        <v>121</v>
      </c>
      <c r="K112" s="3" t="s">
        <v>175</v>
      </c>
      <c r="L112">
        <v>19</v>
      </c>
      <c r="M112"/>
      <c r="N112"/>
      <c r="O112"/>
      <c r="P112"/>
      <c r="Q112"/>
      <c r="R112"/>
      <c r="S112"/>
      <c r="T112" s="3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119</v>
      </c>
      <c r="C113" t="s">
        <v>147</v>
      </c>
      <c r="D113" t="s">
        <v>23</v>
      </c>
      <c r="E113" t="s">
        <v>25</v>
      </c>
      <c r="F113" t="s">
        <v>138</v>
      </c>
      <c r="G113" t="s">
        <v>72</v>
      </c>
      <c r="H113">
        <v>1</v>
      </c>
      <c r="I113" t="s">
        <v>243</v>
      </c>
      <c r="J113" s="3" t="s">
        <v>176</v>
      </c>
      <c r="K113" s="3" t="s">
        <v>175</v>
      </c>
      <c r="L113">
        <v>19</v>
      </c>
      <c r="M113"/>
      <c r="N113"/>
      <c r="O113"/>
      <c r="P113"/>
      <c r="Q113"/>
      <c r="R113"/>
      <c r="S113"/>
      <c r="T113" s="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119</v>
      </c>
      <c r="C114" t="s">
        <v>147</v>
      </c>
      <c r="D114" t="s">
        <v>23</v>
      </c>
      <c r="E114" t="s">
        <v>25</v>
      </c>
      <c r="F114" t="s">
        <v>138</v>
      </c>
      <c r="G114" t="s">
        <v>72</v>
      </c>
      <c r="H114">
        <v>1</v>
      </c>
      <c r="I114" t="s">
        <v>243</v>
      </c>
      <c r="J114" s="3" t="s">
        <v>122</v>
      </c>
      <c r="K114" s="3" t="s">
        <v>175</v>
      </c>
      <c r="L114">
        <v>19</v>
      </c>
      <c r="M114"/>
      <c r="N114"/>
      <c r="O114"/>
      <c r="P114"/>
      <c r="Q114"/>
      <c r="R114"/>
      <c r="S114"/>
      <c r="T114" s="3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119</v>
      </c>
      <c r="C115" t="s">
        <v>147</v>
      </c>
      <c r="D115" t="s">
        <v>23</v>
      </c>
      <c r="E115" t="s">
        <v>25</v>
      </c>
      <c r="F115" t="s">
        <v>138</v>
      </c>
      <c r="G115" t="s">
        <v>72</v>
      </c>
      <c r="H115">
        <v>1</v>
      </c>
      <c r="I115" t="s">
        <v>243</v>
      </c>
      <c r="J115" s="3" t="s">
        <v>177</v>
      </c>
      <c r="K115" s="3" t="s">
        <v>175</v>
      </c>
      <c r="L115">
        <v>27</v>
      </c>
      <c r="M115"/>
      <c r="N115"/>
      <c r="O115"/>
      <c r="P115"/>
      <c r="Q115"/>
      <c r="R115"/>
      <c r="S115"/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119</v>
      </c>
      <c r="C116" t="s">
        <v>147</v>
      </c>
      <c r="D116" t="s">
        <v>23</v>
      </c>
      <c r="E116" t="s">
        <v>25</v>
      </c>
      <c r="F116" t="s">
        <v>138</v>
      </c>
      <c r="G116" t="s">
        <v>72</v>
      </c>
      <c r="H116">
        <v>1</v>
      </c>
      <c r="I116" t="s">
        <v>243</v>
      </c>
      <c r="J116" s="3" t="s">
        <v>178</v>
      </c>
      <c r="K116" s="3" t="s">
        <v>175</v>
      </c>
      <c r="L116">
        <v>30</v>
      </c>
      <c r="M116"/>
      <c r="N116"/>
      <c r="O116"/>
      <c r="P116"/>
      <c r="Q116"/>
      <c r="R116"/>
      <c r="S116"/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219</v>
      </c>
      <c r="C117" t="s">
        <v>147</v>
      </c>
      <c r="D117" t="s">
        <v>28</v>
      </c>
      <c r="E117" t="s">
        <v>25</v>
      </c>
      <c r="F117" t="s">
        <v>138</v>
      </c>
      <c r="G117" t="s">
        <v>232</v>
      </c>
      <c r="H117">
        <v>1</v>
      </c>
      <c r="I117" t="s">
        <v>243</v>
      </c>
      <c r="J117" s="3" t="s">
        <v>121</v>
      </c>
      <c r="K117" s="3" t="s">
        <v>175</v>
      </c>
      <c r="L117">
        <v>21</v>
      </c>
      <c r="M117"/>
      <c r="N117"/>
      <c r="O117"/>
      <c r="P117"/>
      <c r="Q117"/>
      <c r="R117"/>
      <c r="S117"/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219</v>
      </c>
      <c r="C118" t="s">
        <v>147</v>
      </c>
      <c r="D118" t="s">
        <v>28</v>
      </c>
      <c r="E118" t="s">
        <v>25</v>
      </c>
      <c r="F118" t="s">
        <v>138</v>
      </c>
      <c r="G118" t="s">
        <v>232</v>
      </c>
      <c r="H118">
        <v>1</v>
      </c>
      <c r="I118" t="s">
        <v>243</v>
      </c>
      <c r="J118" s="3" t="s">
        <v>176</v>
      </c>
      <c r="K118" s="3" t="s">
        <v>175</v>
      </c>
      <c r="L118">
        <v>21</v>
      </c>
      <c r="M118"/>
      <c r="N118"/>
      <c r="O118"/>
      <c r="P118"/>
      <c r="Q118"/>
      <c r="R118"/>
      <c r="S118"/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219</v>
      </c>
      <c r="C119" t="s">
        <v>147</v>
      </c>
      <c r="D119" t="s">
        <v>28</v>
      </c>
      <c r="E119" t="s">
        <v>25</v>
      </c>
      <c r="F119" t="s">
        <v>138</v>
      </c>
      <c r="G119" t="s">
        <v>232</v>
      </c>
      <c r="H119">
        <v>1</v>
      </c>
      <c r="I119" t="s">
        <v>243</v>
      </c>
      <c r="J119" s="3" t="s">
        <v>122</v>
      </c>
      <c r="K119" s="3" t="s">
        <v>175</v>
      </c>
      <c r="L119">
        <v>21</v>
      </c>
      <c r="M119"/>
      <c r="N119"/>
      <c r="O119"/>
      <c r="P119"/>
      <c r="Q119"/>
      <c r="R119"/>
      <c r="S119"/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219</v>
      </c>
      <c r="C120" t="s">
        <v>147</v>
      </c>
      <c r="D120" t="s">
        <v>28</v>
      </c>
      <c r="E120" t="s">
        <v>25</v>
      </c>
      <c r="F120" t="s">
        <v>138</v>
      </c>
      <c r="G120" t="s">
        <v>232</v>
      </c>
      <c r="H120">
        <v>1</v>
      </c>
      <c r="I120" t="s">
        <v>243</v>
      </c>
      <c r="J120" s="3" t="s">
        <v>177</v>
      </c>
      <c r="K120" s="3" t="s">
        <v>175</v>
      </c>
      <c r="L120">
        <v>29</v>
      </c>
      <c r="M120"/>
      <c r="N120"/>
      <c r="O120"/>
      <c r="P120"/>
      <c r="Q120"/>
      <c r="R120"/>
      <c r="S120"/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219</v>
      </c>
      <c r="C121" t="s">
        <v>147</v>
      </c>
      <c r="D121" t="s">
        <v>28</v>
      </c>
      <c r="E121" t="s">
        <v>25</v>
      </c>
      <c r="F121" t="s">
        <v>138</v>
      </c>
      <c r="G121" t="s">
        <v>232</v>
      </c>
      <c r="H121">
        <v>1</v>
      </c>
      <c r="I121" t="s">
        <v>243</v>
      </c>
      <c r="J121" s="3" t="s">
        <v>178</v>
      </c>
      <c r="K121" s="3" t="s">
        <v>175</v>
      </c>
      <c r="L121">
        <v>32</v>
      </c>
      <c r="M121"/>
      <c r="N121"/>
      <c r="O121"/>
      <c r="P121"/>
      <c r="Q121"/>
      <c r="R121"/>
      <c r="S121"/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219</v>
      </c>
      <c r="C122" t="s">
        <v>148</v>
      </c>
      <c r="D122" t="s">
        <v>24</v>
      </c>
      <c r="E122" t="s">
        <v>25</v>
      </c>
      <c r="F122" t="s">
        <v>138</v>
      </c>
      <c r="G122" t="s">
        <v>72</v>
      </c>
      <c r="H122">
        <v>1</v>
      </c>
      <c r="I122" t="s">
        <v>243</v>
      </c>
      <c r="J122" s="3" t="s">
        <v>121</v>
      </c>
      <c r="K122" s="3" t="s">
        <v>186</v>
      </c>
      <c r="L122">
        <v>31</v>
      </c>
      <c r="M122"/>
      <c r="N122"/>
      <c r="O122"/>
      <c r="P122"/>
      <c r="Q122"/>
      <c r="R122"/>
      <c r="S122"/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219</v>
      </c>
      <c r="C123" t="s">
        <v>148</v>
      </c>
      <c r="D123" t="s">
        <v>24</v>
      </c>
      <c r="E123" t="s">
        <v>25</v>
      </c>
      <c r="F123" t="s">
        <v>138</v>
      </c>
      <c r="G123" t="s">
        <v>72</v>
      </c>
      <c r="H123">
        <v>1</v>
      </c>
      <c r="I123" t="s">
        <v>243</v>
      </c>
      <c r="J123" s="3" t="s">
        <v>208</v>
      </c>
      <c r="K123" s="3" t="s">
        <v>186</v>
      </c>
      <c r="L123">
        <v>33</v>
      </c>
      <c r="M123"/>
      <c r="N123"/>
      <c r="O123"/>
      <c r="P123"/>
      <c r="Q123"/>
      <c r="R123"/>
      <c r="S123"/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219</v>
      </c>
      <c r="C124" t="s">
        <v>148</v>
      </c>
      <c r="D124" t="s">
        <v>24</v>
      </c>
      <c r="E124" t="s">
        <v>25</v>
      </c>
      <c r="F124" t="s">
        <v>138</v>
      </c>
      <c r="G124" t="s">
        <v>72</v>
      </c>
      <c r="H124">
        <v>1</v>
      </c>
      <c r="I124" t="s">
        <v>243</v>
      </c>
      <c r="J124" s="3" t="s">
        <v>176</v>
      </c>
      <c r="K124" s="3" t="s">
        <v>175</v>
      </c>
      <c r="L124">
        <v>29</v>
      </c>
      <c r="M124"/>
      <c r="N124"/>
      <c r="O124"/>
      <c r="P124"/>
      <c r="Q124"/>
      <c r="R124"/>
      <c r="S124"/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219</v>
      </c>
      <c r="C125" t="s">
        <v>148</v>
      </c>
      <c r="D125" t="s">
        <v>24</v>
      </c>
      <c r="E125" t="s">
        <v>25</v>
      </c>
      <c r="F125" t="s">
        <v>138</v>
      </c>
      <c r="G125" t="s">
        <v>72</v>
      </c>
      <c r="H125">
        <v>1</v>
      </c>
      <c r="I125" t="s">
        <v>243</v>
      </c>
      <c r="J125" s="3" t="s">
        <v>122</v>
      </c>
      <c r="K125" s="3" t="s">
        <v>186</v>
      </c>
      <c r="L125">
        <v>31</v>
      </c>
      <c r="M125"/>
      <c r="N125"/>
      <c r="O125"/>
      <c r="P125"/>
      <c r="Q125"/>
      <c r="R125"/>
      <c r="S125"/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219</v>
      </c>
      <c r="C126" t="s">
        <v>148</v>
      </c>
      <c r="D126" t="s">
        <v>24</v>
      </c>
      <c r="E126" t="s">
        <v>25</v>
      </c>
      <c r="F126" t="s">
        <v>138</v>
      </c>
      <c r="G126" t="s">
        <v>72</v>
      </c>
      <c r="H126">
        <v>1</v>
      </c>
      <c r="I126" t="s">
        <v>243</v>
      </c>
      <c r="J126" s="3" t="s">
        <v>177</v>
      </c>
      <c r="K126" s="3" t="s">
        <v>175</v>
      </c>
      <c r="L126">
        <v>29</v>
      </c>
      <c r="M126"/>
      <c r="N126"/>
      <c r="O126"/>
      <c r="P126"/>
      <c r="Q126"/>
      <c r="R126"/>
      <c r="S126"/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219</v>
      </c>
      <c r="C127" t="s">
        <v>148</v>
      </c>
      <c r="D127" t="s">
        <v>24</v>
      </c>
      <c r="E127" t="s">
        <v>25</v>
      </c>
      <c r="F127" t="s">
        <v>138</v>
      </c>
      <c r="G127" t="s">
        <v>72</v>
      </c>
      <c r="H127">
        <v>1</v>
      </c>
      <c r="I127" t="s">
        <v>243</v>
      </c>
      <c r="J127" s="3" t="s">
        <v>178</v>
      </c>
      <c r="K127" s="3" t="s">
        <v>175</v>
      </c>
      <c r="L127">
        <v>29</v>
      </c>
      <c r="M127"/>
      <c r="N127"/>
      <c r="O127"/>
      <c r="P127"/>
      <c r="Q127"/>
      <c r="R127"/>
      <c r="S127"/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219</v>
      </c>
      <c r="C128" t="s">
        <v>148</v>
      </c>
      <c r="D128" t="s">
        <v>24</v>
      </c>
      <c r="E128" t="s">
        <v>25</v>
      </c>
      <c r="F128" t="s">
        <v>138</v>
      </c>
      <c r="G128" t="s">
        <v>72</v>
      </c>
      <c r="H128">
        <v>1</v>
      </c>
      <c r="I128" t="s">
        <v>243</v>
      </c>
      <c r="J128" s="3" t="s">
        <v>196</v>
      </c>
      <c r="K128" s="3" t="s">
        <v>239</v>
      </c>
      <c r="L128">
        <v>42</v>
      </c>
      <c r="M128"/>
      <c r="N128">
        <v>52</v>
      </c>
      <c r="O128"/>
      <c r="P128"/>
      <c r="Q128"/>
      <c r="R128"/>
      <c r="S128"/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219</v>
      </c>
      <c r="C129" t="s">
        <v>149</v>
      </c>
      <c r="D129" t="s">
        <v>24</v>
      </c>
      <c r="E129" t="s">
        <v>25</v>
      </c>
      <c r="F129" t="s">
        <v>138</v>
      </c>
      <c r="G129" t="s">
        <v>72</v>
      </c>
      <c r="H129">
        <v>1</v>
      </c>
      <c r="I129" t="s">
        <v>243</v>
      </c>
      <c r="J129" s="3" t="s">
        <v>121</v>
      </c>
      <c r="K129" s="3" t="s">
        <v>175</v>
      </c>
      <c r="L129">
        <v>24</v>
      </c>
      <c r="M129"/>
      <c r="N129"/>
      <c r="O129"/>
      <c r="P129"/>
      <c r="Q129"/>
      <c r="R129"/>
      <c r="S129"/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219</v>
      </c>
      <c r="C130" t="s">
        <v>149</v>
      </c>
      <c r="D130" t="s">
        <v>24</v>
      </c>
      <c r="E130" t="s">
        <v>25</v>
      </c>
      <c r="F130" t="s">
        <v>138</v>
      </c>
      <c r="G130" t="s">
        <v>72</v>
      </c>
      <c r="H130">
        <v>1</v>
      </c>
      <c r="I130" t="s">
        <v>243</v>
      </c>
      <c r="J130" s="3" t="s">
        <v>208</v>
      </c>
      <c r="K130" s="3" t="s">
        <v>175</v>
      </c>
      <c r="L130">
        <v>24</v>
      </c>
      <c r="M130"/>
      <c r="N130"/>
      <c r="O130"/>
      <c r="P130"/>
      <c r="Q130"/>
      <c r="R130"/>
      <c r="S130"/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219</v>
      </c>
      <c r="C131" t="s">
        <v>149</v>
      </c>
      <c r="D131" t="s">
        <v>24</v>
      </c>
      <c r="E131" t="s">
        <v>25</v>
      </c>
      <c r="F131" t="s">
        <v>138</v>
      </c>
      <c r="G131" t="s">
        <v>72</v>
      </c>
      <c r="H131">
        <v>1</v>
      </c>
      <c r="I131" t="s">
        <v>243</v>
      </c>
      <c r="J131" s="3" t="s">
        <v>176</v>
      </c>
      <c r="K131" s="3" t="s">
        <v>175</v>
      </c>
      <c r="L131">
        <v>21</v>
      </c>
      <c r="M131"/>
      <c r="N131"/>
      <c r="O131"/>
      <c r="P131"/>
      <c r="Q131"/>
      <c r="R131"/>
      <c r="S131"/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219</v>
      </c>
      <c r="C132" t="s">
        <v>149</v>
      </c>
      <c r="D132" t="s">
        <v>24</v>
      </c>
      <c r="E132" t="s">
        <v>25</v>
      </c>
      <c r="F132" t="s">
        <v>138</v>
      </c>
      <c r="G132" t="s">
        <v>72</v>
      </c>
      <c r="H132">
        <v>1</v>
      </c>
      <c r="I132" t="s">
        <v>243</v>
      </c>
      <c r="J132" s="3" t="s">
        <v>122</v>
      </c>
      <c r="K132" s="3" t="s">
        <v>175</v>
      </c>
      <c r="L132">
        <v>22</v>
      </c>
      <c r="M132"/>
      <c r="N132"/>
      <c r="O132"/>
      <c r="P132"/>
      <c r="Q132"/>
      <c r="R132"/>
      <c r="S132"/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219</v>
      </c>
      <c r="C133" t="s">
        <v>149</v>
      </c>
      <c r="D133" t="s">
        <v>24</v>
      </c>
      <c r="E133" t="s">
        <v>25</v>
      </c>
      <c r="F133" t="s">
        <v>138</v>
      </c>
      <c r="G133" t="s">
        <v>72</v>
      </c>
      <c r="H133">
        <v>1</v>
      </c>
      <c r="I133" t="s">
        <v>243</v>
      </c>
      <c r="J133" s="3" t="s">
        <v>177</v>
      </c>
      <c r="K133" s="3" t="s">
        <v>175</v>
      </c>
      <c r="L133">
        <v>24</v>
      </c>
      <c r="M133"/>
      <c r="N133"/>
      <c r="O133"/>
      <c r="P133"/>
      <c r="Q133"/>
      <c r="R133"/>
      <c r="S133"/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219</v>
      </c>
      <c r="C134" t="s">
        <v>149</v>
      </c>
      <c r="D134" t="s">
        <v>24</v>
      </c>
      <c r="E134" t="s">
        <v>25</v>
      </c>
      <c r="F134" t="s">
        <v>138</v>
      </c>
      <c r="G134" t="s">
        <v>72</v>
      </c>
      <c r="H134">
        <v>1</v>
      </c>
      <c r="I134" t="s">
        <v>243</v>
      </c>
      <c r="J134" s="3" t="s">
        <v>178</v>
      </c>
      <c r="K134" s="3" t="s">
        <v>175</v>
      </c>
      <c r="L134">
        <v>22</v>
      </c>
      <c r="M134"/>
      <c r="N134"/>
      <c r="O134"/>
      <c r="P134"/>
      <c r="Q134"/>
      <c r="R134"/>
      <c r="S134"/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219</v>
      </c>
      <c r="C135" t="s">
        <v>150</v>
      </c>
      <c r="D135" t="s">
        <v>24</v>
      </c>
      <c r="E135" t="s">
        <v>26</v>
      </c>
      <c r="F135" t="s">
        <v>138</v>
      </c>
      <c r="G135" t="s">
        <v>72</v>
      </c>
      <c r="H135">
        <v>1</v>
      </c>
      <c r="I135" t="s">
        <v>243</v>
      </c>
      <c r="J135" s="3" t="s">
        <v>121</v>
      </c>
      <c r="K135" s="3" t="s">
        <v>175</v>
      </c>
      <c r="L135">
        <v>22</v>
      </c>
      <c r="M135"/>
      <c r="N135"/>
      <c r="O135"/>
      <c r="P135"/>
      <c r="Q135"/>
      <c r="R135"/>
      <c r="S135"/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219</v>
      </c>
      <c r="C136" t="s">
        <v>150</v>
      </c>
      <c r="D136" t="s">
        <v>24</v>
      </c>
      <c r="E136" t="s">
        <v>26</v>
      </c>
      <c r="F136" t="s">
        <v>138</v>
      </c>
      <c r="G136" t="s">
        <v>72</v>
      </c>
      <c r="H136">
        <v>1</v>
      </c>
      <c r="I136" t="s">
        <v>243</v>
      </c>
      <c r="J136" s="3" t="s">
        <v>176</v>
      </c>
      <c r="K136" s="3" t="s">
        <v>175</v>
      </c>
      <c r="L136">
        <v>22</v>
      </c>
      <c r="M136"/>
      <c r="N136"/>
      <c r="O136"/>
      <c r="P136"/>
      <c r="Q136"/>
      <c r="R136"/>
      <c r="S136"/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219</v>
      </c>
      <c r="C137" t="s">
        <v>150</v>
      </c>
      <c r="D137" t="s">
        <v>24</v>
      </c>
      <c r="E137" t="s">
        <v>26</v>
      </c>
      <c r="F137" t="s">
        <v>138</v>
      </c>
      <c r="G137" t="s">
        <v>72</v>
      </c>
      <c r="H137">
        <v>1</v>
      </c>
      <c r="I137" t="s">
        <v>243</v>
      </c>
      <c r="J137" s="3" t="s">
        <v>122</v>
      </c>
      <c r="K137" s="3" t="s">
        <v>175</v>
      </c>
      <c r="L137">
        <v>22</v>
      </c>
      <c r="M137"/>
      <c r="N137"/>
      <c r="O137"/>
      <c r="P137"/>
      <c r="Q137"/>
      <c r="R137"/>
      <c r="S137"/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219</v>
      </c>
      <c r="C138" t="s">
        <v>150</v>
      </c>
      <c r="D138" t="s">
        <v>24</v>
      </c>
      <c r="E138" t="s">
        <v>26</v>
      </c>
      <c r="F138" t="s">
        <v>138</v>
      </c>
      <c r="G138" t="s">
        <v>72</v>
      </c>
      <c r="H138">
        <v>1</v>
      </c>
      <c r="I138" t="s">
        <v>243</v>
      </c>
      <c r="J138" s="3" t="s">
        <v>177</v>
      </c>
      <c r="K138" s="3" t="s">
        <v>175</v>
      </c>
      <c r="L138">
        <v>22</v>
      </c>
      <c r="M138"/>
      <c r="N138"/>
      <c r="O138"/>
      <c r="P138"/>
      <c r="Q138"/>
      <c r="R138"/>
      <c r="S138"/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219</v>
      </c>
      <c r="C139" t="s">
        <v>150</v>
      </c>
      <c r="D139" t="s">
        <v>24</v>
      </c>
      <c r="E139" t="s">
        <v>26</v>
      </c>
      <c r="F139" t="s">
        <v>138</v>
      </c>
      <c r="G139" t="s">
        <v>72</v>
      </c>
      <c r="H139">
        <v>1</v>
      </c>
      <c r="I139" t="s">
        <v>243</v>
      </c>
      <c r="J139" s="3" t="s">
        <v>178</v>
      </c>
      <c r="K139" s="3" t="s">
        <v>175</v>
      </c>
      <c r="L139">
        <v>29</v>
      </c>
      <c r="M139"/>
      <c r="N139"/>
      <c r="O139"/>
      <c r="P139"/>
      <c r="Q139"/>
      <c r="R139"/>
      <c r="S139"/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s="3" t="s">
        <v>109</v>
      </c>
      <c r="C140" s="12" t="s">
        <v>39</v>
      </c>
      <c r="D140" s="12" t="s">
        <v>24</v>
      </c>
      <c r="E140" s="12" t="s">
        <v>31</v>
      </c>
      <c r="F140" s="12" t="s">
        <v>27</v>
      </c>
      <c r="G140" s="12" t="s">
        <v>72</v>
      </c>
      <c r="H140">
        <v>1</v>
      </c>
      <c r="I140" t="s">
        <v>243</v>
      </c>
      <c r="J140" s="3" t="s">
        <v>121</v>
      </c>
      <c r="K140" s="3" t="s">
        <v>175</v>
      </c>
      <c r="L140">
        <v>26</v>
      </c>
      <c r="M140"/>
      <c r="N140"/>
      <c r="O140"/>
      <c r="P140"/>
      <c r="Q140"/>
      <c r="R140"/>
      <c r="S140"/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s="3" t="s">
        <v>109</v>
      </c>
      <c r="C141" s="12" t="s">
        <v>39</v>
      </c>
      <c r="D141" s="12" t="s">
        <v>24</v>
      </c>
      <c r="E141" s="12" t="s">
        <v>31</v>
      </c>
      <c r="F141" s="12" t="s">
        <v>27</v>
      </c>
      <c r="G141" s="12" t="s">
        <v>72</v>
      </c>
      <c r="H141">
        <v>1</v>
      </c>
      <c r="I141" t="s">
        <v>243</v>
      </c>
      <c r="J141" s="3" t="s">
        <v>176</v>
      </c>
      <c r="K141" s="3" t="s">
        <v>175</v>
      </c>
      <c r="L141">
        <v>24</v>
      </c>
      <c r="M141"/>
      <c r="N141"/>
      <c r="O141"/>
      <c r="P141"/>
      <c r="Q141"/>
      <c r="R141"/>
      <c r="S141"/>
      <c r="T141" s="3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s="3" t="s">
        <v>109</v>
      </c>
      <c r="C142" s="12" t="s">
        <v>39</v>
      </c>
      <c r="D142" s="12" t="s">
        <v>24</v>
      </c>
      <c r="E142" s="12" t="s">
        <v>31</v>
      </c>
      <c r="F142" s="12" t="s">
        <v>27</v>
      </c>
      <c r="G142" s="12" t="s">
        <v>72</v>
      </c>
      <c r="H142">
        <v>1</v>
      </c>
      <c r="I142" t="s">
        <v>243</v>
      </c>
      <c r="J142" s="3" t="s">
        <v>245</v>
      </c>
      <c r="K142" s="3" t="s">
        <v>175</v>
      </c>
      <c r="L142">
        <v>24</v>
      </c>
      <c r="M142"/>
      <c r="N142"/>
      <c r="O142"/>
      <c r="P142"/>
      <c r="Q142"/>
      <c r="R142"/>
      <c r="S142"/>
      <c r="T142" s="3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s="3" t="s">
        <v>109</v>
      </c>
      <c r="C143" s="12" t="s">
        <v>39</v>
      </c>
      <c r="D143" s="12" t="s">
        <v>24</v>
      </c>
      <c r="E143" s="12" t="s">
        <v>31</v>
      </c>
      <c r="F143" s="12" t="s">
        <v>27</v>
      </c>
      <c r="G143" s="12" t="s">
        <v>72</v>
      </c>
      <c r="H143">
        <v>1</v>
      </c>
      <c r="I143" t="s">
        <v>243</v>
      </c>
      <c r="J143" s="3" t="s">
        <v>122</v>
      </c>
      <c r="K143" s="3" t="s">
        <v>175</v>
      </c>
      <c r="L143">
        <v>26</v>
      </c>
      <c r="M143"/>
      <c r="N143"/>
      <c r="O143"/>
      <c r="P143"/>
      <c r="Q143"/>
      <c r="R143"/>
      <c r="S143"/>
      <c r="T143" s="3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s="3" t="s">
        <v>109</v>
      </c>
      <c r="C144" s="12" t="s">
        <v>39</v>
      </c>
      <c r="D144" s="12" t="s">
        <v>24</v>
      </c>
      <c r="E144" s="12" t="s">
        <v>31</v>
      </c>
      <c r="F144" s="12" t="s">
        <v>27</v>
      </c>
      <c r="G144" s="12" t="s">
        <v>72</v>
      </c>
      <c r="H144">
        <v>1</v>
      </c>
      <c r="I144" t="s">
        <v>243</v>
      </c>
      <c r="J144" s="3" t="s">
        <v>177</v>
      </c>
      <c r="K144" s="3" t="s">
        <v>175</v>
      </c>
      <c r="L144">
        <v>24</v>
      </c>
      <c r="M144"/>
      <c r="N144"/>
      <c r="O144"/>
      <c r="P144"/>
      <c r="Q144"/>
      <c r="R144"/>
      <c r="S144"/>
      <c r="T144" s="3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s="3" t="s">
        <v>109</v>
      </c>
      <c r="C145" s="12" t="s">
        <v>39</v>
      </c>
      <c r="D145" s="12" t="s">
        <v>24</v>
      </c>
      <c r="E145" s="12" t="s">
        <v>31</v>
      </c>
      <c r="F145" s="12" t="s">
        <v>27</v>
      </c>
      <c r="G145" s="12" t="s">
        <v>72</v>
      </c>
      <c r="H145">
        <v>1</v>
      </c>
      <c r="I145" t="s">
        <v>243</v>
      </c>
      <c r="J145" s="3" t="s">
        <v>178</v>
      </c>
      <c r="K145" s="3" t="s">
        <v>175</v>
      </c>
      <c r="L145">
        <v>29</v>
      </c>
      <c r="M145"/>
      <c r="N145"/>
      <c r="O145"/>
      <c r="P145"/>
      <c r="Q145"/>
      <c r="R145"/>
      <c r="S145"/>
      <c r="T145" s="3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s="3" t="s">
        <v>151</v>
      </c>
      <c r="C146" s="12" t="s">
        <v>39</v>
      </c>
      <c r="D146" s="12" t="s">
        <v>91</v>
      </c>
      <c r="E146" s="12" t="s">
        <v>31</v>
      </c>
      <c r="F146" s="12" t="s">
        <v>27</v>
      </c>
      <c r="G146" s="12" t="s">
        <v>72</v>
      </c>
      <c r="H146">
        <v>1</v>
      </c>
      <c r="I146" t="s">
        <v>243</v>
      </c>
      <c r="J146" s="3" t="s">
        <v>121</v>
      </c>
      <c r="K146" s="3" t="s">
        <v>175</v>
      </c>
      <c r="L146">
        <v>26</v>
      </c>
      <c r="M146"/>
      <c r="N146"/>
      <c r="O146"/>
      <c r="P146"/>
      <c r="Q146"/>
      <c r="R146"/>
      <c r="S146"/>
      <c r="T146" s="3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s="3" t="s">
        <v>151</v>
      </c>
      <c r="C147" s="12" t="s">
        <v>39</v>
      </c>
      <c r="D147" s="12" t="s">
        <v>91</v>
      </c>
      <c r="E147" s="12" t="s">
        <v>31</v>
      </c>
      <c r="F147" s="12" t="s">
        <v>27</v>
      </c>
      <c r="G147" s="12" t="s">
        <v>72</v>
      </c>
      <c r="H147">
        <v>1</v>
      </c>
      <c r="I147" t="s">
        <v>243</v>
      </c>
      <c r="J147" s="3" t="s">
        <v>176</v>
      </c>
      <c r="K147" s="3" t="s">
        <v>175</v>
      </c>
      <c r="L147">
        <v>24</v>
      </c>
      <c r="M147"/>
      <c r="N147"/>
      <c r="O147"/>
      <c r="P147"/>
      <c r="Q147"/>
      <c r="R147"/>
      <c r="S147"/>
      <c r="T147" s="3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s="3" t="s">
        <v>151</v>
      </c>
      <c r="C148" s="12" t="s">
        <v>39</v>
      </c>
      <c r="D148" s="12" t="s">
        <v>91</v>
      </c>
      <c r="E148" s="12" t="s">
        <v>31</v>
      </c>
      <c r="F148" s="12" t="s">
        <v>27</v>
      </c>
      <c r="G148" s="12" t="s">
        <v>72</v>
      </c>
      <c r="H148">
        <v>1</v>
      </c>
      <c r="I148" t="s">
        <v>243</v>
      </c>
      <c r="J148" s="3" t="s">
        <v>245</v>
      </c>
      <c r="K148" s="3" t="s">
        <v>175</v>
      </c>
      <c r="L148">
        <v>24</v>
      </c>
      <c r="M148"/>
      <c r="N148"/>
      <c r="O148"/>
      <c r="P148"/>
      <c r="Q148"/>
      <c r="R148"/>
      <c r="S148"/>
      <c r="T148" s="3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s="3" t="s">
        <v>151</v>
      </c>
      <c r="C149" s="12" t="s">
        <v>39</v>
      </c>
      <c r="D149" s="12" t="s">
        <v>91</v>
      </c>
      <c r="E149" s="12" t="s">
        <v>31</v>
      </c>
      <c r="F149" s="12" t="s">
        <v>27</v>
      </c>
      <c r="G149" s="12" t="s">
        <v>72</v>
      </c>
      <c r="H149">
        <v>1</v>
      </c>
      <c r="I149" t="s">
        <v>243</v>
      </c>
      <c r="J149" s="3" t="s">
        <v>122</v>
      </c>
      <c r="K149" s="3" t="s">
        <v>175</v>
      </c>
      <c r="L149">
        <v>26</v>
      </c>
      <c r="M149"/>
      <c r="N149"/>
      <c r="O149"/>
      <c r="P149"/>
      <c r="Q149"/>
      <c r="R149"/>
      <c r="S149"/>
      <c r="T149" s="3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s="3" t="s">
        <v>151</v>
      </c>
      <c r="C150" s="12" t="s">
        <v>39</v>
      </c>
      <c r="D150" s="12" t="s">
        <v>91</v>
      </c>
      <c r="E150" s="12" t="s">
        <v>31</v>
      </c>
      <c r="F150" s="12" t="s">
        <v>27</v>
      </c>
      <c r="G150" s="12" t="s">
        <v>72</v>
      </c>
      <c r="H150">
        <v>1</v>
      </c>
      <c r="I150" t="s">
        <v>243</v>
      </c>
      <c r="J150" s="3" t="s">
        <v>177</v>
      </c>
      <c r="K150" s="3" t="s">
        <v>175</v>
      </c>
      <c r="L150">
        <v>24</v>
      </c>
      <c r="M150"/>
      <c r="N150"/>
      <c r="O150"/>
      <c r="P150"/>
      <c r="Q150"/>
      <c r="R150"/>
      <c r="S150"/>
      <c r="T150" s="3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s="3" t="s">
        <v>151</v>
      </c>
      <c r="C151" s="12" t="s">
        <v>39</v>
      </c>
      <c r="D151" s="12" t="s">
        <v>91</v>
      </c>
      <c r="E151" s="12" t="s">
        <v>31</v>
      </c>
      <c r="F151" s="12" t="s">
        <v>27</v>
      </c>
      <c r="G151" s="12" t="s">
        <v>72</v>
      </c>
      <c r="H151">
        <v>1</v>
      </c>
      <c r="I151" t="s">
        <v>243</v>
      </c>
      <c r="J151" s="3" t="s">
        <v>178</v>
      </c>
      <c r="K151" s="3" t="s">
        <v>175</v>
      </c>
      <c r="L151">
        <v>29</v>
      </c>
      <c r="M151"/>
      <c r="N151"/>
      <c r="O151"/>
      <c r="P151"/>
      <c r="Q151"/>
      <c r="R151"/>
      <c r="S151"/>
      <c r="T151" s="3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s="3" t="s">
        <v>152</v>
      </c>
      <c r="C152" s="12" t="s">
        <v>39</v>
      </c>
      <c r="D152" s="12" t="s">
        <v>78</v>
      </c>
      <c r="E152" s="12" t="s">
        <v>31</v>
      </c>
      <c r="F152" s="12" t="s">
        <v>27</v>
      </c>
      <c r="G152" s="12" t="s">
        <v>72</v>
      </c>
      <c r="H152">
        <v>1</v>
      </c>
      <c r="I152" t="s">
        <v>243</v>
      </c>
      <c r="J152" s="3" t="s">
        <v>121</v>
      </c>
      <c r="K152" s="3" t="s">
        <v>191</v>
      </c>
      <c r="L152">
        <v>29</v>
      </c>
      <c r="M152"/>
      <c r="N152"/>
      <c r="O152"/>
      <c r="P152"/>
      <c r="Q152"/>
      <c r="R152"/>
      <c r="S152"/>
      <c r="T152" s="3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s="3" t="s">
        <v>152</v>
      </c>
      <c r="C153" s="12" t="s">
        <v>39</v>
      </c>
      <c r="D153" s="12" t="s">
        <v>78</v>
      </c>
      <c r="E153" s="12" t="s">
        <v>31</v>
      </c>
      <c r="F153" s="12" t="s">
        <v>27</v>
      </c>
      <c r="G153" s="12" t="s">
        <v>72</v>
      </c>
      <c r="H153">
        <v>1</v>
      </c>
      <c r="I153" t="s">
        <v>243</v>
      </c>
      <c r="J153" s="3" t="s">
        <v>176</v>
      </c>
      <c r="K153" s="3" t="s">
        <v>175</v>
      </c>
      <c r="L153">
        <v>24</v>
      </c>
      <c r="M153"/>
      <c r="N153"/>
      <c r="O153"/>
      <c r="P153"/>
      <c r="Q153"/>
      <c r="R153"/>
      <c r="S153"/>
      <c r="T153" s="3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s="3" t="s">
        <v>152</v>
      </c>
      <c r="C154" s="12" t="s">
        <v>39</v>
      </c>
      <c r="D154" s="12" t="s">
        <v>78</v>
      </c>
      <c r="E154" s="12" t="s">
        <v>31</v>
      </c>
      <c r="F154" s="12" t="s">
        <v>27</v>
      </c>
      <c r="G154" s="12" t="s">
        <v>72</v>
      </c>
      <c r="H154">
        <v>1</v>
      </c>
      <c r="I154" t="s">
        <v>243</v>
      </c>
      <c r="J154" s="3" t="s">
        <v>245</v>
      </c>
      <c r="K154" s="3" t="s">
        <v>175</v>
      </c>
      <c r="L154">
        <v>24</v>
      </c>
      <c r="M154"/>
      <c r="N154"/>
      <c r="O154"/>
      <c r="P154"/>
      <c r="Q154"/>
      <c r="R154"/>
      <c r="S154"/>
      <c r="T154" s="3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s="3" t="s">
        <v>152</v>
      </c>
      <c r="C155" s="12" t="s">
        <v>39</v>
      </c>
      <c r="D155" s="12" t="s">
        <v>78</v>
      </c>
      <c r="E155" s="12" t="s">
        <v>31</v>
      </c>
      <c r="F155" s="12" t="s">
        <v>27</v>
      </c>
      <c r="G155" s="12" t="s">
        <v>72</v>
      </c>
      <c r="H155">
        <v>1</v>
      </c>
      <c r="I155" t="s">
        <v>243</v>
      </c>
      <c r="J155" s="3" t="s">
        <v>122</v>
      </c>
      <c r="K155" s="3" t="s">
        <v>191</v>
      </c>
      <c r="L155">
        <v>29</v>
      </c>
      <c r="M155"/>
      <c r="N155"/>
      <c r="O155"/>
      <c r="P155"/>
      <c r="Q155"/>
      <c r="R155"/>
      <c r="S155"/>
      <c r="T155" s="3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s="3" t="s">
        <v>152</v>
      </c>
      <c r="C156" s="12" t="s">
        <v>39</v>
      </c>
      <c r="D156" s="12" t="s">
        <v>78</v>
      </c>
      <c r="E156" s="12" t="s">
        <v>31</v>
      </c>
      <c r="F156" s="12" t="s">
        <v>27</v>
      </c>
      <c r="G156" s="12" t="s">
        <v>72</v>
      </c>
      <c r="H156">
        <v>1</v>
      </c>
      <c r="I156" t="s">
        <v>243</v>
      </c>
      <c r="J156" s="3" t="s">
        <v>177</v>
      </c>
      <c r="K156" s="3" t="s">
        <v>175</v>
      </c>
      <c r="L156">
        <v>24</v>
      </c>
      <c r="M156"/>
      <c r="N156"/>
      <c r="O156"/>
      <c r="P156"/>
      <c r="Q156"/>
      <c r="R156"/>
      <c r="S156"/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s="3" t="s">
        <v>152</v>
      </c>
      <c r="C157" s="12" t="s">
        <v>39</v>
      </c>
      <c r="D157" s="12" t="s">
        <v>78</v>
      </c>
      <c r="E157" s="12" t="s">
        <v>31</v>
      </c>
      <c r="F157" s="12" t="s">
        <v>27</v>
      </c>
      <c r="G157" s="12" t="s">
        <v>72</v>
      </c>
      <c r="H157">
        <v>1</v>
      </c>
      <c r="I157" t="s">
        <v>243</v>
      </c>
      <c r="J157" s="3" t="s">
        <v>178</v>
      </c>
      <c r="K157" s="3" t="s">
        <v>175</v>
      </c>
      <c r="L157">
        <v>29</v>
      </c>
      <c r="M157"/>
      <c r="N157"/>
      <c r="O157"/>
      <c r="P157"/>
      <c r="Q157"/>
      <c r="R157"/>
      <c r="S157"/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s="3" t="s">
        <v>109</v>
      </c>
      <c r="C158" s="12" t="s">
        <v>40</v>
      </c>
      <c r="D158" s="12" t="s">
        <v>23</v>
      </c>
      <c r="E158" s="12" t="s">
        <v>26</v>
      </c>
      <c r="F158" s="12" t="s">
        <v>27</v>
      </c>
      <c r="G158" s="12" t="s">
        <v>72</v>
      </c>
      <c r="H158">
        <v>1</v>
      </c>
      <c r="I158" t="s">
        <v>243</v>
      </c>
      <c r="J158" s="3" t="s">
        <v>121</v>
      </c>
      <c r="K158" s="3" t="s">
        <v>175</v>
      </c>
      <c r="L158">
        <v>25</v>
      </c>
      <c r="M158"/>
      <c r="N158"/>
      <c r="O158"/>
      <c r="P158"/>
      <c r="Q158"/>
      <c r="R158"/>
      <c r="S158"/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s="3" t="s">
        <v>109</v>
      </c>
      <c r="C159" s="12" t="s">
        <v>40</v>
      </c>
      <c r="D159" s="12" t="s">
        <v>23</v>
      </c>
      <c r="E159" s="12" t="s">
        <v>26</v>
      </c>
      <c r="F159" s="12" t="s">
        <v>27</v>
      </c>
      <c r="G159" s="12" t="s">
        <v>72</v>
      </c>
      <c r="H159">
        <v>1</v>
      </c>
      <c r="I159" t="s">
        <v>243</v>
      </c>
      <c r="J159" s="3" t="s">
        <v>176</v>
      </c>
      <c r="K159" s="3" t="s">
        <v>175</v>
      </c>
      <c r="L159">
        <v>25</v>
      </c>
      <c r="M159"/>
      <c r="N159"/>
      <c r="O159"/>
      <c r="P159"/>
      <c r="Q159"/>
      <c r="R159"/>
      <c r="S159"/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s="3" t="s">
        <v>109</v>
      </c>
      <c r="C160" s="12" t="s">
        <v>40</v>
      </c>
      <c r="D160" s="12" t="s">
        <v>23</v>
      </c>
      <c r="E160" s="12" t="s">
        <v>26</v>
      </c>
      <c r="F160" s="12" t="s">
        <v>27</v>
      </c>
      <c r="G160" s="12" t="s">
        <v>72</v>
      </c>
      <c r="H160">
        <v>1</v>
      </c>
      <c r="I160" t="s">
        <v>243</v>
      </c>
      <c r="J160" s="3" t="s">
        <v>245</v>
      </c>
      <c r="K160" s="3" t="s">
        <v>175</v>
      </c>
      <c r="L160">
        <v>25</v>
      </c>
      <c r="M160"/>
      <c r="N160"/>
      <c r="O160"/>
      <c r="P160"/>
      <c r="Q160"/>
      <c r="R160"/>
      <c r="S160"/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s="3" t="s">
        <v>109</v>
      </c>
      <c r="C161" s="12" t="s">
        <v>40</v>
      </c>
      <c r="D161" s="12" t="s">
        <v>23</v>
      </c>
      <c r="E161" s="12" t="s">
        <v>26</v>
      </c>
      <c r="F161" s="12" t="s">
        <v>27</v>
      </c>
      <c r="G161" s="12" t="s">
        <v>72</v>
      </c>
      <c r="H161">
        <v>1</v>
      </c>
      <c r="I161" t="s">
        <v>243</v>
      </c>
      <c r="J161" s="3" t="s">
        <v>122</v>
      </c>
      <c r="K161" s="3" t="s">
        <v>175</v>
      </c>
      <c r="L161">
        <v>25</v>
      </c>
      <c r="M161"/>
      <c r="N161"/>
      <c r="O161"/>
      <c r="P161"/>
      <c r="Q161"/>
      <c r="R161"/>
      <c r="S161"/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s="3" t="s">
        <v>109</v>
      </c>
      <c r="C162" s="12" t="s">
        <v>40</v>
      </c>
      <c r="D162" s="12" t="s">
        <v>23</v>
      </c>
      <c r="E162" s="12" t="s">
        <v>26</v>
      </c>
      <c r="F162" s="12" t="s">
        <v>27</v>
      </c>
      <c r="G162" s="12" t="s">
        <v>72</v>
      </c>
      <c r="H162">
        <v>1</v>
      </c>
      <c r="I162" t="s">
        <v>243</v>
      </c>
      <c r="J162" s="3" t="s">
        <v>177</v>
      </c>
      <c r="K162" s="3" t="s">
        <v>175</v>
      </c>
      <c r="L162">
        <v>25</v>
      </c>
      <c r="M162"/>
      <c r="N162"/>
      <c r="O162"/>
      <c r="P162"/>
      <c r="Q162"/>
      <c r="R162"/>
      <c r="S162"/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s="3" t="s">
        <v>109</v>
      </c>
      <c r="C163" s="12" t="s">
        <v>40</v>
      </c>
      <c r="D163" s="12" t="s">
        <v>23</v>
      </c>
      <c r="E163" s="12" t="s">
        <v>26</v>
      </c>
      <c r="F163" s="12" t="s">
        <v>27</v>
      </c>
      <c r="G163" s="12" t="s">
        <v>72</v>
      </c>
      <c r="H163">
        <v>1</v>
      </c>
      <c r="I163" t="s">
        <v>243</v>
      </c>
      <c r="J163" s="3" t="s">
        <v>178</v>
      </c>
      <c r="K163" s="3" t="s">
        <v>175</v>
      </c>
      <c r="L163">
        <v>9</v>
      </c>
      <c r="M163"/>
      <c r="N163"/>
      <c r="O163"/>
      <c r="P163"/>
      <c r="Q163"/>
      <c r="R163"/>
      <c r="S163"/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>
        <f>VLOOKUP(Receive[[#This Row],[No用]],SetNo[[No.用]:[vlookup 用]],2,FALSE)</f>
        <v>29</v>
      </c>
      <c r="B164" s="3" t="s">
        <v>151</v>
      </c>
      <c r="C164" s="12" t="s">
        <v>40</v>
      </c>
      <c r="D164" s="12" t="s">
        <v>74</v>
      </c>
      <c r="E164" s="12" t="s">
        <v>26</v>
      </c>
      <c r="F164" s="12" t="s">
        <v>27</v>
      </c>
      <c r="G164" s="12" t="s">
        <v>72</v>
      </c>
      <c r="H164">
        <v>1</v>
      </c>
      <c r="I164" t="s">
        <v>243</v>
      </c>
      <c r="J164" s="3" t="s">
        <v>121</v>
      </c>
      <c r="K164" s="3" t="s">
        <v>175</v>
      </c>
      <c r="L164">
        <v>25</v>
      </c>
      <c r="M164"/>
      <c r="N164"/>
      <c r="O164"/>
      <c r="P164"/>
      <c r="Q164"/>
      <c r="R164"/>
      <c r="S164"/>
      <c r="T164" t="str">
        <f>Receive[[#This Row],[服装]]&amp;Receive[[#This Row],[名前]]&amp;Receive[[#This Row],[レアリティ]]</f>
        <v>制服黒尾鉄朗ICONIC</v>
      </c>
    </row>
    <row r="165" spans="1:20" x14ac:dyDescent="0.3">
      <c r="A165">
        <f>VLOOKUP(Receive[[#This Row],[No用]],SetNo[[No.用]:[vlookup 用]],2,FALSE)</f>
        <v>29</v>
      </c>
      <c r="B165" s="3" t="s">
        <v>151</v>
      </c>
      <c r="C165" s="12" t="s">
        <v>40</v>
      </c>
      <c r="D165" s="12" t="s">
        <v>74</v>
      </c>
      <c r="E165" s="12" t="s">
        <v>26</v>
      </c>
      <c r="F165" s="12" t="s">
        <v>27</v>
      </c>
      <c r="G165" s="12" t="s">
        <v>72</v>
      </c>
      <c r="H165">
        <v>1</v>
      </c>
      <c r="I165" t="s">
        <v>243</v>
      </c>
      <c r="J165" s="3" t="s">
        <v>176</v>
      </c>
      <c r="K165" s="3" t="s">
        <v>175</v>
      </c>
      <c r="L165">
        <v>25</v>
      </c>
      <c r="M165"/>
      <c r="N165"/>
      <c r="O165"/>
      <c r="P165"/>
      <c r="Q165"/>
      <c r="R165"/>
      <c r="S165"/>
      <c r="T165" t="str">
        <f>Receive[[#This Row],[服装]]&amp;Receive[[#This Row],[名前]]&amp;Receive[[#This Row],[レアリティ]]</f>
        <v>制服黒尾鉄朗ICONIC</v>
      </c>
    </row>
    <row r="166" spans="1:20" x14ac:dyDescent="0.3">
      <c r="A166">
        <f>VLOOKUP(Receive[[#This Row],[No用]],SetNo[[No.用]:[vlookup 用]],2,FALSE)</f>
        <v>29</v>
      </c>
      <c r="B166" s="3" t="s">
        <v>151</v>
      </c>
      <c r="C166" s="12" t="s">
        <v>40</v>
      </c>
      <c r="D166" s="12" t="s">
        <v>74</v>
      </c>
      <c r="E166" s="12" t="s">
        <v>26</v>
      </c>
      <c r="F166" s="12" t="s">
        <v>27</v>
      </c>
      <c r="G166" s="12" t="s">
        <v>72</v>
      </c>
      <c r="H166">
        <v>1</v>
      </c>
      <c r="I166" t="s">
        <v>243</v>
      </c>
      <c r="J166" s="3" t="s">
        <v>245</v>
      </c>
      <c r="K166" s="3" t="s">
        <v>175</v>
      </c>
      <c r="L166">
        <v>25</v>
      </c>
      <c r="M166"/>
      <c r="N166"/>
      <c r="O166"/>
      <c r="P166"/>
      <c r="Q166"/>
      <c r="R166"/>
      <c r="S166"/>
      <c r="T166" t="str">
        <f>Receive[[#This Row],[服装]]&amp;Receive[[#This Row],[名前]]&amp;Receive[[#This Row],[レアリティ]]</f>
        <v>制服黒尾鉄朗ICONIC</v>
      </c>
    </row>
    <row r="167" spans="1:20" x14ac:dyDescent="0.3">
      <c r="A167">
        <f>VLOOKUP(Receive[[#This Row],[No用]],SetNo[[No.用]:[vlookup 用]],2,FALSE)</f>
        <v>29</v>
      </c>
      <c r="B167" s="3" t="s">
        <v>151</v>
      </c>
      <c r="C167" s="12" t="s">
        <v>40</v>
      </c>
      <c r="D167" s="12" t="s">
        <v>74</v>
      </c>
      <c r="E167" s="12" t="s">
        <v>26</v>
      </c>
      <c r="F167" s="12" t="s">
        <v>27</v>
      </c>
      <c r="G167" s="12" t="s">
        <v>72</v>
      </c>
      <c r="H167">
        <v>1</v>
      </c>
      <c r="I167" t="s">
        <v>243</v>
      </c>
      <c r="J167" s="3" t="s">
        <v>122</v>
      </c>
      <c r="K167" s="3" t="s">
        <v>175</v>
      </c>
      <c r="L167">
        <v>25</v>
      </c>
      <c r="M167"/>
      <c r="N167"/>
      <c r="O167"/>
      <c r="P167"/>
      <c r="Q167"/>
      <c r="R167"/>
      <c r="S167"/>
      <c r="T167" t="str">
        <f>Receive[[#This Row],[服装]]&amp;Receive[[#This Row],[名前]]&amp;Receive[[#This Row],[レアリティ]]</f>
        <v>制服黒尾鉄朗ICONIC</v>
      </c>
    </row>
    <row r="168" spans="1:20" x14ac:dyDescent="0.3">
      <c r="A168">
        <f>VLOOKUP(Receive[[#This Row],[No用]],SetNo[[No.用]:[vlookup 用]],2,FALSE)</f>
        <v>29</v>
      </c>
      <c r="B168" s="3" t="s">
        <v>151</v>
      </c>
      <c r="C168" s="12" t="s">
        <v>40</v>
      </c>
      <c r="D168" s="12" t="s">
        <v>74</v>
      </c>
      <c r="E168" s="12" t="s">
        <v>26</v>
      </c>
      <c r="F168" s="12" t="s">
        <v>27</v>
      </c>
      <c r="G168" s="12" t="s">
        <v>72</v>
      </c>
      <c r="H168">
        <v>1</v>
      </c>
      <c r="I168" t="s">
        <v>243</v>
      </c>
      <c r="J168" s="3" t="s">
        <v>177</v>
      </c>
      <c r="K168" s="3" t="s">
        <v>175</v>
      </c>
      <c r="L168">
        <v>25</v>
      </c>
      <c r="M168"/>
      <c r="N168"/>
      <c r="O168"/>
      <c r="P168"/>
      <c r="Q168"/>
      <c r="R168"/>
      <c r="S168"/>
      <c r="T168" t="str">
        <f>Receive[[#This Row],[服装]]&amp;Receive[[#This Row],[名前]]&amp;Receive[[#This Row],[レアリティ]]</f>
        <v>制服黒尾鉄朗ICONIC</v>
      </c>
    </row>
    <row r="169" spans="1:20" x14ac:dyDescent="0.3">
      <c r="A169">
        <f>VLOOKUP(Receive[[#This Row],[No用]],SetNo[[No.用]:[vlookup 用]],2,FALSE)</f>
        <v>29</v>
      </c>
      <c r="B169" s="3" t="s">
        <v>151</v>
      </c>
      <c r="C169" s="12" t="s">
        <v>40</v>
      </c>
      <c r="D169" s="12" t="s">
        <v>74</v>
      </c>
      <c r="E169" s="12" t="s">
        <v>26</v>
      </c>
      <c r="F169" s="12" t="s">
        <v>27</v>
      </c>
      <c r="G169" s="12" t="s">
        <v>72</v>
      </c>
      <c r="H169">
        <v>1</v>
      </c>
      <c r="I169" t="s">
        <v>243</v>
      </c>
      <c r="J169" s="3" t="s">
        <v>178</v>
      </c>
      <c r="K169" s="3" t="s">
        <v>175</v>
      </c>
      <c r="L169">
        <v>9</v>
      </c>
      <c r="M169"/>
      <c r="N169"/>
      <c r="O169"/>
      <c r="P169"/>
      <c r="Q169"/>
      <c r="R169"/>
      <c r="S169"/>
      <c r="T169" t="str">
        <f>Receive[[#This Row],[服装]]&amp;Receive[[#This Row],[名前]]&amp;Receive[[#This Row],[レアリティ]]</f>
        <v>制服黒尾鉄朗ICONIC</v>
      </c>
    </row>
    <row r="170" spans="1:20" x14ac:dyDescent="0.3">
      <c r="A170">
        <f>VLOOKUP(Receive[[#This Row],[No用]],SetNo[[No.用]:[vlookup 用]],2,FALSE)</f>
        <v>30</v>
      </c>
      <c r="B170" s="3" t="s">
        <v>152</v>
      </c>
      <c r="C170" s="12" t="s">
        <v>40</v>
      </c>
      <c r="D170" s="12" t="s">
        <v>91</v>
      </c>
      <c r="E170" s="12" t="s">
        <v>26</v>
      </c>
      <c r="F170" s="12" t="s">
        <v>27</v>
      </c>
      <c r="G170" s="12" t="s">
        <v>72</v>
      </c>
      <c r="H170">
        <v>1</v>
      </c>
      <c r="I170" t="s">
        <v>243</v>
      </c>
      <c r="J170" s="3" t="s">
        <v>121</v>
      </c>
      <c r="K170" s="3" t="s">
        <v>191</v>
      </c>
      <c r="L170">
        <v>28</v>
      </c>
      <c r="M170"/>
      <c r="N170"/>
      <c r="O170"/>
      <c r="P170"/>
      <c r="Q170"/>
      <c r="R170"/>
      <c r="S170"/>
      <c r="T170" t="str">
        <f>Receive[[#This Row],[服装]]&amp;Receive[[#This Row],[名前]]&amp;Receive[[#This Row],[レアリティ]]</f>
        <v>夏祭り黒尾鉄朗ICONIC</v>
      </c>
    </row>
    <row r="171" spans="1:20" x14ac:dyDescent="0.3">
      <c r="A171">
        <f>VLOOKUP(Receive[[#This Row],[No用]],SetNo[[No.用]:[vlookup 用]],2,FALSE)</f>
        <v>30</v>
      </c>
      <c r="B171" s="3" t="s">
        <v>152</v>
      </c>
      <c r="C171" s="12" t="s">
        <v>40</v>
      </c>
      <c r="D171" s="12" t="s">
        <v>91</v>
      </c>
      <c r="E171" s="12" t="s">
        <v>26</v>
      </c>
      <c r="F171" s="12" t="s">
        <v>27</v>
      </c>
      <c r="G171" s="12" t="s">
        <v>72</v>
      </c>
      <c r="H171">
        <v>1</v>
      </c>
      <c r="I171" t="s">
        <v>243</v>
      </c>
      <c r="J171" s="3" t="s">
        <v>176</v>
      </c>
      <c r="K171" s="3" t="s">
        <v>175</v>
      </c>
      <c r="L171">
        <v>25</v>
      </c>
      <c r="M171"/>
      <c r="N171"/>
      <c r="O171"/>
      <c r="P171"/>
      <c r="Q171"/>
      <c r="R171"/>
      <c r="S171"/>
      <c r="T171" s="3" t="str">
        <f>Receive[[#This Row],[服装]]&amp;Receive[[#This Row],[名前]]&amp;Receive[[#This Row],[レアリティ]]</f>
        <v>夏祭り黒尾鉄朗ICONIC</v>
      </c>
    </row>
    <row r="172" spans="1:20" x14ac:dyDescent="0.3">
      <c r="A172">
        <f>VLOOKUP(Receive[[#This Row],[No用]],SetNo[[No.用]:[vlookup 用]],2,FALSE)</f>
        <v>30</v>
      </c>
      <c r="B172" s="3" t="s">
        <v>152</v>
      </c>
      <c r="C172" s="12" t="s">
        <v>40</v>
      </c>
      <c r="D172" s="12" t="s">
        <v>91</v>
      </c>
      <c r="E172" s="12" t="s">
        <v>26</v>
      </c>
      <c r="F172" s="12" t="s">
        <v>27</v>
      </c>
      <c r="G172" s="12" t="s">
        <v>72</v>
      </c>
      <c r="H172">
        <v>1</v>
      </c>
      <c r="I172" t="s">
        <v>243</v>
      </c>
      <c r="J172" s="3" t="s">
        <v>245</v>
      </c>
      <c r="K172" s="3" t="s">
        <v>175</v>
      </c>
      <c r="L172">
        <v>25</v>
      </c>
      <c r="M172"/>
      <c r="N172"/>
      <c r="O172"/>
      <c r="P172"/>
      <c r="Q172"/>
      <c r="R172"/>
      <c r="S172"/>
      <c r="T172" s="3" t="str">
        <f>Receive[[#This Row],[服装]]&amp;Receive[[#This Row],[名前]]&amp;Receive[[#This Row],[レアリティ]]</f>
        <v>夏祭り黒尾鉄朗ICONIC</v>
      </c>
    </row>
    <row r="173" spans="1:20" x14ac:dyDescent="0.3">
      <c r="A173">
        <f>VLOOKUP(Receive[[#This Row],[No用]],SetNo[[No.用]:[vlookup 用]],2,FALSE)</f>
        <v>30</v>
      </c>
      <c r="B173" s="3" t="s">
        <v>152</v>
      </c>
      <c r="C173" s="12" t="s">
        <v>40</v>
      </c>
      <c r="D173" s="12" t="s">
        <v>91</v>
      </c>
      <c r="E173" s="12" t="s">
        <v>26</v>
      </c>
      <c r="F173" s="12" t="s">
        <v>27</v>
      </c>
      <c r="G173" s="12" t="s">
        <v>72</v>
      </c>
      <c r="H173">
        <v>1</v>
      </c>
      <c r="I173" t="s">
        <v>243</v>
      </c>
      <c r="J173" s="3" t="s">
        <v>122</v>
      </c>
      <c r="K173" s="3" t="s">
        <v>191</v>
      </c>
      <c r="L173">
        <v>28</v>
      </c>
      <c r="M173"/>
      <c r="N173"/>
      <c r="O173"/>
      <c r="P173"/>
      <c r="Q173"/>
      <c r="R173"/>
      <c r="S173"/>
      <c r="T173" s="3" t="str">
        <f>Receive[[#This Row],[服装]]&amp;Receive[[#This Row],[名前]]&amp;Receive[[#This Row],[レアリティ]]</f>
        <v>夏祭り黒尾鉄朗ICONIC</v>
      </c>
    </row>
    <row r="174" spans="1:20" x14ac:dyDescent="0.3">
      <c r="A174">
        <f>VLOOKUP(Receive[[#This Row],[No用]],SetNo[[No.用]:[vlookup 用]],2,FALSE)</f>
        <v>30</v>
      </c>
      <c r="B174" s="3" t="s">
        <v>152</v>
      </c>
      <c r="C174" s="12" t="s">
        <v>40</v>
      </c>
      <c r="D174" s="12" t="s">
        <v>91</v>
      </c>
      <c r="E174" s="12" t="s">
        <v>26</v>
      </c>
      <c r="F174" s="12" t="s">
        <v>27</v>
      </c>
      <c r="G174" s="12" t="s">
        <v>72</v>
      </c>
      <c r="H174">
        <v>1</v>
      </c>
      <c r="I174" t="s">
        <v>243</v>
      </c>
      <c r="J174" s="3" t="s">
        <v>177</v>
      </c>
      <c r="K174" s="3" t="s">
        <v>175</v>
      </c>
      <c r="L174">
        <v>25</v>
      </c>
      <c r="M174"/>
      <c r="N174"/>
      <c r="O174"/>
      <c r="P174"/>
      <c r="Q174"/>
      <c r="R174"/>
      <c r="S174"/>
      <c r="T174" s="3" t="str">
        <f>Receive[[#This Row],[服装]]&amp;Receive[[#This Row],[名前]]&amp;Receive[[#This Row],[レアリティ]]</f>
        <v>夏祭り黒尾鉄朗ICONIC</v>
      </c>
    </row>
    <row r="175" spans="1:20" x14ac:dyDescent="0.3">
      <c r="A175">
        <f>VLOOKUP(Receive[[#This Row],[No用]],SetNo[[No.用]:[vlookup 用]],2,FALSE)</f>
        <v>30</v>
      </c>
      <c r="B175" s="3" t="s">
        <v>152</v>
      </c>
      <c r="C175" s="12" t="s">
        <v>40</v>
      </c>
      <c r="D175" s="12" t="s">
        <v>91</v>
      </c>
      <c r="E175" s="12" t="s">
        <v>26</v>
      </c>
      <c r="F175" s="12" t="s">
        <v>27</v>
      </c>
      <c r="G175" s="12" t="s">
        <v>72</v>
      </c>
      <c r="H175">
        <v>1</v>
      </c>
      <c r="I175" t="s">
        <v>243</v>
      </c>
      <c r="J175" s="3" t="s">
        <v>178</v>
      </c>
      <c r="K175" s="3" t="s">
        <v>175</v>
      </c>
      <c r="L175">
        <v>9</v>
      </c>
      <c r="M175"/>
      <c r="N175"/>
      <c r="O175"/>
      <c r="P175"/>
      <c r="Q175"/>
      <c r="R175"/>
      <c r="S175"/>
      <c r="T175" s="3" t="str">
        <f>Receive[[#This Row],[服装]]&amp;Receive[[#This Row],[名前]]&amp;Receive[[#This Row],[レアリティ]]</f>
        <v>夏祭り黒尾鉄朗ICONIC</v>
      </c>
    </row>
    <row r="176" spans="1:20" x14ac:dyDescent="0.3">
      <c r="A176">
        <f>VLOOKUP(Receive[[#This Row],[No用]],SetNo[[No.用]:[vlookup 用]],2,FALSE)</f>
        <v>31</v>
      </c>
      <c r="B176" s="3" t="s">
        <v>109</v>
      </c>
      <c r="C176" s="12" t="s">
        <v>41</v>
      </c>
      <c r="D176" s="12" t="s">
        <v>23</v>
      </c>
      <c r="E176" s="12" t="s">
        <v>26</v>
      </c>
      <c r="F176" s="12" t="s">
        <v>27</v>
      </c>
      <c r="G176" s="12" t="s">
        <v>72</v>
      </c>
      <c r="H176">
        <v>1</v>
      </c>
      <c r="I176" t="s">
        <v>243</v>
      </c>
      <c r="J176" s="3" t="s">
        <v>176</v>
      </c>
      <c r="K176" s="3" t="s">
        <v>175</v>
      </c>
      <c r="L176">
        <v>25</v>
      </c>
      <c r="M176"/>
      <c r="N176"/>
      <c r="O176"/>
      <c r="P176"/>
      <c r="Q176"/>
      <c r="R176"/>
      <c r="S176"/>
      <c r="T176" s="3" t="str">
        <f>Receive[[#This Row],[服装]]&amp;Receive[[#This Row],[名前]]&amp;Receive[[#This Row],[レアリティ]]</f>
        <v>ユニフォーム灰羽リエーフICONIC</v>
      </c>
    </row>
    <row r="177" spans="1:20" x14ac:dyDescent="0.3">
      <c r="A177">
        <f>VLOOKUP(Receive[[#This Row],[No用]],SetNo[[No.用]:[vlookup 用]],2,FALSE)</f>
        <v>31</v>
      </c>
      <c r="B177" s="3" t="s">
        <v>109</v>
      </c>
      <c r="C177" s="12" t="s">
        <v>41</v>
      </c>
      <c r="D177" s="12" t="s">
        <v>23</v>
      </c>
      <c r="E177" s="12" t="s">
        <v>26</v>
      </c>
      <c r="F177" s="12" t="s">
        <v>27</v>
      </c>
      <c r="G177" s="12" t="s">
        <v>72</v>
      </c>
      <c r="H177">
        <v>1</v>
      </c>
      <c r="I177" t="s">
        <v>243</v>
      </c>
      <c r="J177" s="3" t="s">
        <v>245</v>
      </c>
      <c r="K177" s="3" t="s">
        <v>175</v>
      </c>
      <c r="L177">
        <v>25</v>
      </c>
      <c r="M177"/>
      <c r="N177"/>
      <c r="O177"/>
      <c r="P177"/>
      <c r="Q177"/>
      <c r="R177"/>
      <c r="S177"/>
      <c r="T177" s="3" t="str">
        <f>Receive[[#This Row],[服装]]&amp;Receive[[#This Row],[名前]]&amp;Receive[[#This Row],[レアリティ]]</f>
        <v>ユニフォーム灰羽リエーフICONIC</v>
      </c>
    </row>
    <row r="178" spans="1:20" x14ac:dyDescent="0.3">
      <c r="A178">
        <f>VLOOKUP(Receive[[#This Row],[No用]],SetNo[[No.用]:[vlookup 用]],2,FALSE)</f>
        <v>31</v>
      </c>
      <c r="B178" s="3" t="s">
        <v>109</v>
      </c>
      <c r="C178" s="12" t="s">
        <v>41</v>
      </c>
      <c r="D178" s="12" t="s">
        <v>23</v>
      </c>
      <c r="E178" s="12" t="s">
        <v>26</v>
      </c>
      <c r="F178" s="12" t="s">
        <v>27</v>
      </c>
      <c r="G178" s="12" t="s">
        <v>72</v>
      </c>
      <c r="H178">
        <v>1</v>
      </c>
      <c r="I178" t="s">
        <v>243</v>
      </c>
      <c r="J178" s="3" t="s">
        <v>122</v>
      </c>
      <c r="K178" s="3" t="s">
        <v>175</v>
      </c>
      <c r="L178">
        <v>25</v>
      </c>
      <c r="M178"/>
      <c r="N178"/>
      <c r="O178"/>
      <c r="P178"/>
      <c r="Q178"/>
      <c r="R178"/>
      <c r="S178"/>
      <c r="T178" s="3" t="str">
        <f>Receive[[#This Row],[服装]]&amp;Receive[[#This Row],[名前]]&amp;Receive[[#This Row],[レアリティ]]</f>
        <v>ユニフォーム灰羽リエーフICONIC</v>
      </c>
    </row>
    <row r="179" spans="1:20" x14ac:dyDescent="0.3">
      <c r="A179">
        <f>VLOOKUP(Receive[[#This Row],[No用]],SetNo[[No.用]:[vlookup 用]],2,FALSE)</f>
        <v>31</v>
      </c>
      <c r="B179" s="3" t="s">
        <v>109</v>
      </c>
      <c r="C179" s="12" t="s">
        <v>41</v>
      </c>
      <c r="D179" s="12" t="s">
        <v>23</v>
      </c>
      <c r="E179" s="12" t="s">
        <v>26</v>
      </c>
      <c r="F179" s="12" t="s">
        <v>27</v>
      </c>
      <c r="G179" s="12" t="s">
        <v>72</v>
      </c>
      <c r="H179">
        <v>1</v>
      </c>
      <c r="I179" t="s">
        <v>243</v>
      </c>
      <c r="J179" s="3" t="s">
        <v>177</v>
      </c>
      <c r="K179" s="3" t="s">
        <v>175</v>
      </c>
      <c r="L179">
        <v>25</v>
      </c>
      <c r="M179"/>
      <c r="N179"/>
      <c r="O179"/>
      <c r="P179"/>
      <c r="Q179"/>
      <c r="R179"/>
      <c r="S179"/>
      <c r="T179" s="3" t="str">
        <f>Receive[[#This Row],[服装]]&amp;Receive[[#This Row],[名前]]&amp;Receive[[#This Row],[レアリティ]]</f>
        <v>ユニフォーム灰羽リエーフICONIC</v>
      </c>
    </row>
    <row r="180" spans="1:20" x14ac:dyDescent="0.3">
      <c r="A180">
        <f>VLOOKUP(Receive[[#This Row],[No用]],SetNo[[No.用]:[vlookup 用]],2,FALSE)</f>
        <v>31</v>
      </c>
      <c r="B180" s="3" t="s">
        <v>109</v>
      </c>
      <c r="C180" s="12" t="s">
        <v>41</v>
      </c>
      <c r="D180" s="12" t="s">
        <v>23</v>
      </c>
      <c r="E180" s="12" t="s">
        <v>26</v>
      </c>
      <c r="F180" s="12" t="s">
        <v>27</v>
      </c>
      <c r="G180" s="12" t="s">
        <v>72</v>
      </c>
      <c r="H180">
        <v>1</v>
      </c>
      <c r="I180" t="s">
        <v>243</v>
      </c>
      <c r="J180" s="3" t="s">
        <v>178</v>
      </c>
      <c r="K180" s="3" t="s">
        <v>175</v>
      </c>
      <c r="L180">
        <v>32</v>
      </c>
      <c r="M180"/>
      <c r="N180"/>
      <c r="O180"/>
      <c r="P180"/>
      <c r="Q180"/>
      <c r="R180"/>
      <c r="S180"/>
      <c r="T180" s="3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s="3" t="s">
        <v>109</v>
      </c>
      <c r="C181" s="12" t="s">
        <v>42</v>
      </c>
      <c r="D181" s="12" t="s">
        <v>24</v>
      </c>
      <c r="E181" s="12" t="s">
        <v>21</v>
      </c>
      <c r="F181" s="12" t="s">
        <v>27</v>
      </c>
      <c r="G181" s="12" t="s">
        <v>72</v>
      </c>
      <c r="H181">
        <v>1</v>
      </c>
      <c r="I181" t="s">
        <v>243</v>
      </c>
      <c r="J181" s="3" t="s">
        <v>121</v>
      </c>
      <c r="K181" s="3" t="s">
        <v>186</v>
      </c>
      <c r="L181">
        <v>34</v>
      </c>
      <c r="M181"/>
      <c r="N181"/>
      <c r="O181"/>
      <c r="P181"/>
      <c r="Q181"/>
      <c r="R181"/>
      <c r="S181"/>
      <c r="T181" s="3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32</v>
      </c>
      <c r="B182" s="3" t="s">
        <v>109</v>
      </c>
      <c r="C182" s="12" t="s">
        <v>42</v>
      </c>
      <c r="D182" s="12" t="s">
        <v>24</v>
      </c>
      <c r="E182" s="12" t="s">
        <v>21</v>
      </c>
      <c r="F182" s="12" t="s">
        <v>27</v>
      </c>
      <c r="G182" s="12" t="s">
        <v>72</v>
      </c>
      <c r="H182">
        <v>1</v>
      </c>
      <c r="I182" t="s">
        <v>243</v>
      </c>
      <c r="J182" s="3" t="s">
        <v>208</v>
      </c>
      <c r="K182" s="3" t="s">
        <v>186</v>
      </c>
      <c r="L182">
        <v>41</v>
      </c>
      <c r="M182"/>
      <c r="N182"/>
      <c r="O182"/>
      <c r="P182"/>
      <c r="Q182"/>
      <c r="R182"/>
      <c r="S182"/>
      <c r="T182" s="3" t="str">
        <f>Receive[[#This Row],[服装]]&amp;Receive[[#This Row],[名前]]&amp;Receive[[#This Row],[レアリティ]]</f>
        <v>ユニフォーム夜久衛輔ICONIC</v>
      </c>
    </row>
    <row r="183" spans="1:20" x14ac:dyDescent="0.3">
      <c r="A183">
        <f>VLOOKUP(Receive[[#This Row],[No用]],SetNo[[No.用]:[vlookup 用]],2,FALSE)</f>
        <v>32</v>
      </c>
      <c r="B183" s="3" t="s">
        <v>109</v>
      </c>
      <c r="C183" s="12" t="s">
        <v>42</v>
      </c>
      <c r="D183" s="12" t="s">
        <v>24</v>
      </c>
      <c r="E183" s="12" t="s">
        <v>21</v>
      </c>
      <c r="F183" s="12" t="s">
        <v>27</v>
      </c>
      <c r="G183" s="12" t="s">
        <v>72</v>
      </c>
      <c r="H183">
        <v>1</v>
      </c>
      <c r="I183" t="s">
        <v>243</v>
      </c>
      <c r="J183" s="3" t="s">
        <v>176</v>
      </c>
      <c r="K183" s="3" t="s">
        <v>175</v>
      </c>
      <c r="L183">
        <v>34</v>
      </c>
      <c r="M183"/>
      <c r="N183"/>
      <c r="O183"/>
      <c r="P183"/>
      <c r="Q183"/>
      <c r="R183"/>
      <c r="S183"/>
      <c r="T183" s="3" t="str">
        <f>Receive[[#This Row],[服装]]&amp;Receive[[#This Row],[名前]]&amp;Receive[[#This Row],[レアリティ]]</f>
        <v>ユニフォーム夜久衛輔ICONIC</v>
      </c>
    </row>
    <row r="184" spans="1:20" x14ac:dyDescent="0.3">
      <c r="A184">
        <f>VLOOKUP(Receive[[#This Row],[No用]],SetNo[[No.用]:[vlookup 用]],2,FALSE)</f>
        <v>32</v>
      </c>
      <c r="B184" s="3" t="s">
        <v>109</v>
      </c>
      <c r="C184" s="12" t="s">
        <v>42</v>
      </c>
      <c r="D184" s="12" t="s">
        <v>24</v>
      </c>
      <c r="E184" s="12" t="s">
        <v>21</v>
      </c>
      <c r="F184" s="12" t="s">
        <v>27</v>
      </c>
      <c r="G184" s="12" t="s">
        <v>72</v>
      </c>
      <c r="H184">
        <v>1</v>
      </c>
      <c r="I184" t="s">
        <v>243</v>
      </c>
      <c r="J184" s="3" t="s">
        <v>245</v>
      </c>
      <c r="K184" s="3" t="s">
        <v>175</v>
      </c>
      <c r="L184">
        <v>34</v>
      </c>
      <c r="M184"/>
      <c r="N184"/>
      <c r="O184"/>
      <c r="P184"/>
      <c r="Q184"/>
      <c r="R184"/>
      <c r="S184"/>
      <c r="T184" s="3" t="str">
        <f>Receive[[#This Row],[服装]]&amp;Receive[[#This Row],[名前]]&amp;Receive[[#This Row],[レアリティ]]</f>
        <v>ユニフォーム夜久衛輔ICONIC</v>
      </c>
    </row>
    <row r="185" spans="1:20" x14ac:dyDescent="0.3">
      <c r="A185">
        <f>VLOOKUP(Receive[[#This Row],[No用]],SetNo[[No.用]:[vlookup 用]],2,FALSE)</f>
        <v>32</v>
      </c>
      <c r="B185" s="3" t="s">
        <v>109</v>
      </c>
      <c r="C185" s="12" t="s">
        <v>42</v>
      </c>
      <c r="D185" s="12" t="s">
        <v>24</v>
      </c>
      <c r="E185" s="12" t="s">
        <v>21</v>
      </c>
      <c r="F185" s="12" t="s">
        <v>27</v>
      </c>
      <c r="G185" s="12" t="s">
        <v>72</v>
      </c>
      <c r="H185">
        <v>1</v>
      </c>
      <c r="I185" t="s">
        <v>243</v>
      </c>
      <c r="J185" s="3" t="s">
        <v>122</v>
      </c>
      <c r="K185" s="3" t="s">
        <v>186</v>
      </c>
      <c r="L185">
        <v>34</v>
      </c>
      <c r="M185"/>
      <c r="N185"/>
      <c r="O185"/>
      <c r="P185"/>
      <c r="Q185"/>
      <c r="R185"/>
      <c r="S185"/>
      <c r="T185" s="3" t="str">
        <f>Receive[[#This Row],[服装]]&amp;Receive[[#This Row],[名前]]&amp;Receive[[#This Row],[レアリティ]]</f>
        <v>ユニフォーム夜久衛輔ICONIC</v>
      </c>
    </row>
    <row r="186" spans="1:20" x14ac:dyDescent="0.3">
      <c r="A186">
        <f>VLOOKUP(Receive[[#This Row],[No用]],SetNo[[No.用]:[vlookup 用]],2,FALSE)</f>
        <v>32</v>
      </c>
      <c r="B186" s="3" t="s">
        <v>109</v>
      </c>
      <c r="C186" s="12" t="s">
        <v>42</v>
      </c>
      <c r="D186" s="12" t="s">
        <v>24</v>
      </c>
      <c r="E186" s="12" t="s">
        <v>21</v>
      </c>
      <c r="F186" s="12" t="s">
        <v>27</v>
      </c>
      <c r="G186" s="12" t="s">
        <v>72</v>
      </c>
      <c r="H186">
        <v>1</v>
      </c>
      <c r="I186" t="s">
        <v>243</v>
      </c>
      <c r="J186" s="3" t="s">
        <v>177</v>
      </c>
      <c r="K186" s="3" t="s">
        <v>175</v>
      </c>
      <c r="L186">
        <v>34</v>
      </c>
      <c r="M186"/>
      <c r="N186"/>
      <c r="O186"/>
      <c r="P186"/>
      <c r="Q186"/>
      <c r="R186"/>
      <c r="S186"/>
      <c r="T186" s="3" t="str">
        <f>Receive[[#This Row],[服装]]&amp;Receive[[#This Row],[名前]]&amp;Receive[[#This Row],[レアリティ]]</f>
        <v>ユニフォーム夜久衛輔ICONIC</v>
      </c>
    </row>
    <row r="187" spans="1:20" x14ac:dyDescent="0.3">
      <c r="A187">
        <f>VLOOKUP(Receive[[#This Row],[No用]],SetNo[[No.用]:[vlookup 用]],2,FALSE)</f>
        <v>32</v>
      </c>
      <c r="B187" s="3" t="s">
        <v>109</v>
      </c>
      <c r="C187" s="12" t="s">
        <v>42</v>
      </c>
      <c r="D187" s="12" t="s">
        <v>24</v>
      </c>
      <c r="E187" s="12" t="s">
        <v>21</v>
      </c>
      <c r="F187" s="12" t="s">
        <v>27</v>
      </c>
      <c r="G187" s="12" t="s">
        <v>72</v>
      </c>
      <c r="H187">
        <v>1</v>
      </c>
      <c r="I187" t="s">
        <v>243</v>
      </c>
      <c r="J187" s="3" t="s">
        <v>178</v>
      </c>
      <c r="K187" s="3" t="s">
        <v>175</v>
      </c>
      <c r="L187">
        <v>32</v>
      </c>
      <c r="M187"/>
      <c r="N187"/>
      <c r="O187"/>
      <c r="P187"/>
      <c r="Q187"/>
      <c r="R187"/>
      <c r="S187"/>
      <c r="T187" s="3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32</v>
      </c>
      <c r="B188" s="3" t="s">
        <v>109</v>
      </c>
      <c r="C188" s="12" t="s">
        <v>42</v>
      </c>
      <c r="D188" s="12" t="s">
        <v>24</v>
      </c>
      <c r="E188" s="12" t="s">
        <v>21</v>
      </c>
      <c r="F188" s="12" t="s">
        <v>27</v>
      </c>
      <c r="G188" s="12" t="s">
        <v>72</v>
      </c>
      <c r="H188">
        <v>1</v>
      </c>
      <c r="I188" t="s">
        <v>243</v>
      </c>
      <c r="J188" s="3" t="s">
        <v>196</v>
      </c>
      <c r="K188" s="3" t="s">
        <v>239</v>
      </c>
      <c r="L188">
        <v>47</v>
      </c>
      <c r="M188"/>
      <c r="N188">
        <v>57</v>
      </c>
      <c r="O188"/>
      <c r="P188"/>
      <c r="Q188"/>
      <c r="R188"/>
      <c r="S188"/>
      <c r="T188" s="3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s="3" t="s">
        <v>109</v>
      </c>
      <c r="C189" s="12" t="s">
        <v>43</v>
      </c>
      <c r="D189" s="12" t="s">
        <v>24</v>
      </c>
      <c r="E189" s="12" t="s">
        <v>25</v>
      </c>
      <c r="F189" s="12" t="s">
        <v>27</v>
      </c>
      <c r="G189" s="12" t="s">
        <v>72</v>
      </c>
      <c r="H189">
        <v>1</v>
      </c>
      <c r="I189" t="s">
        <v>243</v>
      </c>
      <c r="J189" s="3" t="s">
        <v>121</v>
      </c>
      <c r="K189" s="3" t="s">
        <v>175</v>
      </c>
      <c r="L189">
        <v>27</v>
      </c>
      <c r="M189"/>
      <c r="N189"/>
      <c r="O189"/>
      <c r="P189"/>
      <c r="Q189"/>
      <c r="R189"/>
      <c r="S189"/>
      <c r="T189" s="3" t="str">
        <f>Receive[[#This Row],[服装]]&amp;Receive[[#This Row],[名前]]&amp;Receive[[#This Row],[レアリティ]]</f>
        <v>ユニフォーム福永招平ICONIC</v>
      </c>
    </row>
    <row r="190" spans="1:20" x14ac:dyDescent="0.3">
      <c r="A190">
        <f>VLOOKUP(Receive[[#This Row],[No用]],SetNo[[No.用]:[vlookup 用]],2,FALSE)</f>
        <v>33</v>
      </c>
      <c r="B190" s="3" t="s">
        <v>109</v>
      </c>
      <c r="C190" s="12" t="s">
        <v>43</v>
      </c>
      <c r="D190" s="12" t="s">
        <v>24</v>
      </c>
      <c r="E190" s="12" t="s">
        <v>25</v>
      </c>
      <c r="F190" s="12" t="s">
        <v>27</v>
      </c>
      <c r="G190" s="12" t="s">
        <v>72</v>
      </c>
      <c r="H190">
        <v>1</v>
      </c>
      <c r="I190" t="s">
        <v>243</v>
      </c>
      <c r="J190" s="3" t="s">
        <v>176</v>
      </c>
      <c r="K190" s="3" t="s">
        <v>175</v>
      </c>
      <c r="L190">
        <v>27</v>
      </c>
      <c r="M190"/>
      <c r="N190"/>
      <c r="O190"/>
      <c r="P190"/>
      <c r="Q190"/>
      <c r="R190"/>
      <c r="S190"/>
      <c r="T190" s="3" t="str">
        <f>Receive[[#This Row],[服装]]&amp;Receive[[#This Row],[名前]]&amp;Receive[[#This Row],[レアリティ]]</f>
        <v>ユニフォーム福永招平ICONIC</v>
      </c>
    </row>
    <row r="191" spans="1:20" x14ac:dyDescent="0.3">
      <c r="A191">
        <f>VLOOKUP(Receive[[#This Row],[No用]],SetNo[[No.用]:[vlookup 用]],2,FALSE)</f>
        <v>33</v>
      </c>
      <c r="B191" s="3" t="s">
        <v>109</v>
      </c>
      <c r="C191" s="12" t="s">
        <v>43</v>
      </c>
      <c r="D191" s="12" t="s">
        <v>24</v>
      </c>
      <c r="E191" s="12" t="s">
        <v>25</v>
      </c>
      <c r="F191" s="12" t="s">
        <v>27</v>
      </c>
      <c r="G191" s="12" t="s">
        <v>72</v>
      </c>
      <c r="H191">
        <v>1</v>
      </c>
      <c r="I191" t="s">
        <v>243</v>
      </c>
      <c r="J191" s="3" t="s">
        <v>122</v>
      </c>
      <c r="K191" s="3" t="s">
        <v>175</v>
      </c>
      <c r="L191">
        <v>25</v>
      </c>
      <c r="M191"/>
      <c r="N191"/>
      <c r="O191"/>
      <c r="P191"/>
      <c r="Q191"/>
      <c r="R191"/>
      <c r="S191"/>
      <c r="T191" s="3" t="str">
        <f>Receive[[#This Row],[服装]]&amp;Receive[[#This Row],[名前]]&amp;Receive[[#This Row],[レアリティ]]</f>
        <v>ユニフォーム福永招平ICONIC</v>
      </c>
    </row>
    <row r="192" spans="1:20" x14ac:dyDescent="0.3">
      <c r="A192">
        <f>VLOOKUP(Receive[[#This Row],[No用]],SetNo[[No.用]:[vlookup 用]],2,FALSE)</f>
        <v>33</v>
      </c>
      <c r="B192" s="3" t="s">
        <v>109</v>
      </c>
      <c r="C192" s="12" t="s">
        <v>43</v>
      </c>
      <c r="D192" s="12" t="s">
        <v>24</v>
      </c>
      <c r="E192" s="12" t="s">
        <v>25</v>
      </c>
      <c r="F192" s="12" t="s">
        <v>27</v>
      </c>
      <c r="G192" s="12" t="s">
        <v>72</v>
      </c>
      <c r="H192">
        <v>1</v>
      </c>
      <c r="I192" t="s">
        <v>243</v>
      </c>
      <c r="J192" s="3" t="s">
        <v>177</v>
      </c>
      <c r="K192" s="3" t="s">
        <v>175</v>
      </c>
      <c r="L192">
        <v>27</v>
      </c>
      <c r="M192"/>
      <c r="N192"/>
      <c r="O192"/>
      <c r="P192"/>
      <c r="Q192"/>
      <c r="R192"/>
      <c r="S192"/>
      <c r="T192" s="3" t="str">
        <f>Receive[[#This Row],[服装]]&amp;Receive[[#This Row],[名前]]&amp;Receive[[#This Row],[レアリティ]]</f>
        <v>ユニフォーム福永招平ICONIC</v>
      </c>
    </row>
    <row r="193" spans="1:20" x14ac:dyDescent="0.3">
      <c r="A193">
        <f>VLOOKUP(Receive[[#This Row],[No用]],SetNo[[No.用]:[vlookup 用]],2,FALSE)</f>
        <v>33</v>
      </c>
      <c r="B193" s="3" t="s">
        <v>109</v>
      </c>
      <c r="C193" s="12" t="s">
        <v>43</v>
      </c>
      <c r="D193" s="12" t="s">
        <v>24</v>
      </c>
      <c r="E193" s="12" t="s">
        <v>25</v>
      </c>
      <c r="F193" s="12" t="s">
        <v>27</v>
      </c>
      <c r="G193" s="12" t="s">
        <v>72</v>
      </c>
      <c r="H193">
        <v>1</v>
      </c>
      <c r="I193" t="s">
        <v>243</v>
      </c>
      <c r="J193" s="3" t="s">
        <v>178</v>
      </c>
      <c r="K193" s="3" t="s">
        <v>175</v>
      </c>
      <c r="L193">
        <v>32</v>
      </c>
      <c r="M193"/>
      <c r="N193"/>
      <c r="O193"/>
      <c r="P193"/>
      <c r="Q193"/>
      <c r="R193"/>
      <c r="S193"/>
      <c r="T193" s="3" t="str">
        <f>Receive[[#This Row],[服装]]&amp;Receive[[#This Row],[名前]]&amp;Receive[[#This Row],[レアリティ]]</f>
        <v>ユニフォーム福永招平ICONIC</v>
      </c>
    </row>
    <row r="194" spans="1:20" x14ac:dyDescent="0.3">
      <c r="A194">
        <f>VLOOKUP(Receive[[#This Row],[No用]],SetNo[[No.用]:[vlookup 用]],2,FALSE)</f>
        <v>34</v>
      </c>
      <c r="B194" s="3" t="s">
        <v>109</v>
      </c>
      <c r="C194" s="12" t="s">
        <v>44</v>
      </c>
      <c r="D194" s="12" t="s">
        <v>24</v>
      </c>
      <c r="E194" s="12" t="s">
        <v>26</v>
      </c>
      <c r="F194" s="12" t="s">
        <v>27</v>
      </c>
      <c r="G194" s="12" t="s">
        <v>72</v>
      </c>
      <c r="H194">
        <v>1</v>
      </c>
      <c r="I194" t="s">
        <v>243</v>
      </c>
      <c r="J194" s="3" t="s">
        <v>121</v>
      </c>
      <c r="K194" s="3" t="s">
        <v>175</v>
      </c>
      <c r="L194">
        <v>27</v>
      </c>
      <c r="M194"/>
      <c r="N194"/>
      <c r="O194"/>
      <c r="P194"/>
      <c r="Q194"/>
      <c r="R194"/>
      <c r="S194"/>
      <c r="T194" s="3" t="str">
        <f>Receive[[#This Row],[服装]]&amp;Receive[[#This Row],[名前]]&amp;Receive[[#This Row],[レアリティ]]</f>
        <v>ユニフォーム犬岡走ICONIC</v>
      </c>
    </row>
    <row r="195" spans="1:20" x14ac:dyDescent="0.3">
      <c r="A195">
        <f>VLOOKUP(Receive[[#This Row],[No用]],SetNo[[No.用]:[vlookup 用]],2,FALSE)</f>
        <v>34</v>
      </c>
      <c r="B195" s="3" t="s">
        <v>109</v>
      </c>
      <c r="C195" s="12" t="s">
        <v>44</v>
      </c>
      <c r="D195" s="12" t="s">
        <v>24</v>
      </c>
      <c r="E195" s="12" t="s">
        <v>26</v>
      </c>
      <c r="F195" s="12" t="s">
        <v>27</v>
      </c>
      <c r="G195" s="12" t="s">
        <v>72</v>
      </c>
      <c r="H195">
        <v>1</v>
      </c>
      <c r="I195" t="s">
        <v>243</v>
      </c>
      <c r="J195" s="3" t="s">
        <v>176</v>
      </c>
      <c r="K195" s="3" t="s">
        <v>175</v>
      </c>
      <c r="L195">
        <v>27</v>
      </c>
      <c r="M195"/>
      <c r="N195"/>
      <c r="O195"/>
      <c r="P195"/>
      <c r="Q195"/>
      <c r="R195"/>
      <c r="S195"/>
      <c r="T195" s="3" t="str">
        <f>Receive[[#This Row],[服装]]&amp;Receive[[#This Row],[名前]]&amp;Receive[[#This Row],[レアリティ]]</f>
        <v>ユニフォーム犬岡走ICONIC</v>
      </c>
    </row>
    <row r="196" spans="1:20" x14ac:dyDescent="0.3">
      <c r="A196">
        <f>VLOOKUP(Receive[[#This Row],[No用]],SetNo[[No.用]:[vlookup 用]],2,FALSE)</f>
        <v>34</v>
      </c>
      <c r="B196" s="3" t="s">
        <v>109</v>
      </c>
      <c r="C196" s="12" t="s">
        <v>44</v>
      </c>
      <c r="D196" s="12" t="s">
        <v>24</v>
      </c>
      <c r="E196" s="12" t="s">
        <v>26</v>
      </c>
      <c r="F196" s="12" t="s">
        <v>27</v>
      </c>
      <c r="G196" s="12" t="s">
        <v>72</v>
      </c>
      <c r="H196">
        <v>1</v>
      </c>
      <c r="I196" t="s">
        <v>243</v>
      </c>
      <c r="J196" s="3" t="s">
        <v>245</v>
      </c>
      <c r="K196" s="3" t="s">
        <v>175</v>
      </c>
      <c r="L196">
        <v>27</v>
      </c>
      <c r="M196"/>
      <c r="N196"/>
      <c r="O196"/>
      <c r="P196"/>
      <c r="Q196"/>
      <c r="R196"/>
      <c r="S196"/>
      <c r="T196" s="3" t="str">
        <f>Receive[[#This Row],[服装]]&amp;Receive[[#This Row],[名前]]&amp;Receive[[#This Row],[レアリティ]]</f>
        <v>ユニフォーム犬岡走ICONIC</v>
      </c>
    </row>
    <row r="197" spans="1:20" x14ac:dyDescent="0.3">
      <c r="A197">
        <f>VLOOKUP(Receive[[#This Row],[No用]],SetNo[[No.用]:[vlookup 用]],2,FALSE)</f>
        <v>34</v>
      </c>
      <c r="B197" s="3" t="s">
        <v>109</v>
      </c>
      <c r="C197" s="12" t="s">
        <v>44</v>
      </c>
      <c r="D197" s="12" t="s">
        <v>24</v>
      </c>
      <c r="E197" s="12" t="s">
        <v>26</v>
      </c>
      <c r="F197" s="12" t="s">
        <v>27</v>
      </c>
      <c r="G197" s="12" t="s">
        <v>72</v>
      </c>
      <c r="H197">
        <v>1</v>
      </c>
      <c r="I197" t="s">
        <v>243</v>
      </c>
      <c r="J197" s="3" t="s">
        <v>122</v>
      </c>
      <c r="K197" s="3" t="s">
        <v>175</v>
      </c>
      <c r="L197">
        <v>27</v>
      </c>
      <c r="M197"/>
      <c r="N197"/>
      <c r="O197"/>
      <c r="P197"/>
      <c r="Q197"/>
      <c r="R197"/>
      <c r="S197"/>
      <c r="T197" s="3" t="str">
        <f>Receive[[#This Row],[服装]]&amp;Receive[[#This Row],[名前]]&amp;Receive[[#This Row],[レアリティ]]</f>
        <v>ユニフォーム犬岡走ICONIC</v>
      </c>
    </row>
    <row r="198" spans="1:20" x14ac:dyDescent="0.3">
      <c r="A198">
        <f>VLOOKUP(Receive[[#This Row],[No用]],SetNo[[No.用]:[vlookup 用]],2,FALSE)</f>
        <v>34</v>
      </c>
      <c r="B198" s="3" t="s">
        <v>109</v>
      </c>
      <c r="C198" s="12" t="s">
        <v>44</v>
      </c>
      <c r="D198" s="12" t="s">
        <v>24</v>
      </c>
      <c r="E198" s="12" t="s">
        <v>26</v>
      </c>
      <c r="F198" s="12" t="s">
        <v>27</v>
      </c>
      <c r="G198" s="12" t="s">
        <v>72</v>
      </c>
      <c r="H198">
        <v>1</v>
      </c>
      <c r="I198" t="s">
        <v>243</v>
      </c>
      <c r="J198" s="3" t="s">
        <v>177</v>
      </c>
      <c r="K198" s="3" t="s">
        <v>175</v>
      </c>
      <c r="L198">
        <v>27</v>
      </c>
      <c r="M198"/>
      <c r="N198"/>
      <c r="O198"/>
      <c r="P198"/>
      <c r="Q198"/>
      <c r="R198"/>
      <c r="S198"/>
      <c r="T198" s="3" t="str">
        <f>Receive[[#This Row],[服装]]&amp;Receive[[#This Row],[名前]]&amp;Receive[[#This Row],[レアリティ]]</f>
        <v>ユニフォーム犬岡走ICONIC</v>
      </c>
    </row>
    <row r="199" spans="1:20" x14ac:dyDescent="0.3">
      <c r="A199">
        <f>VLOOKUP(Receive[[#This Row],[No用]],SetNo[[No.用]:[vlookup 用]],2,FALSE)</f>
        <v>34</v>
      </c>
      <c r="B199" s="3" t="s">
        <v>109</v>
      </c>
      <c r="C199" s="12" t="s">
        <v>44</v>
      </c>
      <c r="D199" s="12" t="s">
        <v>24</v>
      </c>
      <c r="E199" s="12" t="s">
        <v>26</v>
      </c>
      <c r="F199" s="12" t="s">
        <v>27</v>
      </c>
      <c r="G199" s="12" t="s">
        <v>72</v>
      </c>
      <c r="H199">
        <v>1</v>
      </c>
      <c r="I199" t="s">
        <v>243</v>
      </c>
      <c r="J199" s="3" t="s">
        <v>178</v>
      </c>
      <c r="K199" s="3" t="s">
        <v>175</v>
      </c>
      <c r="L199">
        <v>27</v>
      </c>
      <c r="M199"/>
      <c r="N199"/>
      <c r="O199"/>
      <c r="P199"/>
      <c r="Q199"/>
      <c r="R199"/>
      <c r="S199"/>
      <c r="T199" s="3" t="str">
        <f>Receive[[#This Row],[服装]]&amp;Receive[[#This Row],[名前]]&amp;Receive[[#This Row],[レアリティ]]</f>
        <v>ユニフォーム犬岡走ICONIC</v>
      </c>
    </row>
    <row r="200" spans="1:20" x14ac:dyDescent="0.3">
      <c r="A200">
        <f>VLOOKUP(Receive[[#This Row],[No用]],SetNo[[No.用]:[vlookup 用]],2,FALSE)</f>
        <v>35</v>
      </c>
      <c r="B200" s="3" t="s">
        <v>109</v>
      </c>
      <c r="C200" s="12" t="s">
        <v>45</v>
      </c>
      <c r="D200" s="12" t="s">
        <v>24</v>
      </c>
      <c r="E200" s="12" t="s">
        <v>25</v>
      </c>
      <c r="F200" s="12" t="s">
        <v>27</v>
      </c>
      <c r="G200" s="12" t="s">
        <v>72</v>
      </c>
      <c r="H200">
        <v>1</v>
      </c>
      <c r="I200" t="s">
        <v>243</v>
      </c>
      <c r="J200" s="3" t="s">
        <v>121</v>
      </c>
      <c r="K200" s="3" t="s">
        <v>175</v>
      </c>
      <c r="L200">
        <v>27</v>
      </c>
      <c r="M200"/>
      <c r="N200"/>
      <c r="O200"/>
      <c r="P200"/>
      <c r="Q200"/>
      <c r="R200"/>
      <c r="S200"/>
      <c r="T200" s="3" t="str">
        <f>Receive[[#This Row],[服装]]&amp;Receive[[#This Row],[名前]]&amp;Receive[[#This Row],[レアリティ]]</f>
        <v>ユニフォーム山本猛虎ICONIC</v>
      </c>
    </row>
    <row r="201" spans="1:20" x14ac:dyDescent="0.3">
      <c r="A201">
        <f>VLOOKUP(Receive[[#This Row],[No用]],SetNo[[No.用]:[vlookup 用]],2,FALSE)</f>
        <v>35</v>
      </c>
      <c r="B201" s="3" t="s">
        <v>109</v>
      </c>
      <c r="C201" s="12" t="s">
        <v>45</v>
      </c>
      <c r="D201" s="12" t="s">
        <v>24</v>
      </c>
      <c r="E201" s="12" t="s">
        <v>25</v>
      </c>
      <c r="F201" s="12" t="s">
        <v>27</v>
      </c>
      <c r="G201" s="12" t="s">
        <v>72</v>
      </c>
      <c r="H201">
        <v>1</v>
      </c>
      <c r="I201" t="s">
        <v>243</v>
      </c>
      <c r="J201" s="3" t="s">
        <v>176</v>
      </c>
      <c r="K201" s="3" t="s">
        <v>175</v>
      </c>
      <c r="L201">
        <v>27</v>
      </c>
      <c r="M201"/>
      <c r="N201"/>
      <c r="O201"/>
      <c r="P201"/>
      <c r="Q201"/>
      <c r="R201"/>
      <c r="S201"/>
      <c r="T201" s="3" t="str">
        <f>Receive[[#This Row],[服装]]&amp;Receive[[#This Row],[名前]]&amp;Receive[[#This Row],[レアリティ]]</f>
        <v>ユニフォーム山本猛虎ICONIC</v>
      </c>
    </row>
    <row r="202" spans="1:20" x14ac:dyDescent="0.3">
      <c r="A202">
        <f>VLOOKUP(Receive[[#This Row],[No用]],SetNo[[No.用]:[vlookup 用]],2,FALSE)</f>
        <v>35</v>
      </c>
      <c r="B202" s="3" t="s">
        <v>109</v>
      </c>
      <c r="C202" s="12" t="s">
        <v>45</v>
      </c>
      <c r="D202" s="12" t="s">
        <v>24</v>
      </c>
      <c r="E202" s="12" t="s">
        <v>25</v>
      </c>
      <c r="F202" s="12" t="s">
        <v>27</v>
      </c>
      <c r="G202" s="12" t="s">
        <v>72</v>
      </c>
      <c r="H202">
        <v>1</v>
      </c>
      <c r="I202" t="s">
        <v>243</v>
      </c>
      <c r="J202" s="3" t="s">
        <v>122</v>
      </c>
      <c r="K202" s="3" t="s">
        <v>175</v>
      </c>
      <c r="L202">
        <v>27</v>
      </c>
      <c r="M202"/>
      <c r="N202"/>
      <c r="O202"/>
      <c r="P202"/>
      <c r="Q202"/>
      <c r="R202"/>
      <c r="S202"/>
      <c r="T202" s="3" t="str">
        <f>Receive[[#This Row],[服装]]&amp;Receive[[#This Row],[名前]]&amp;Receive[[#This Row],[レアリティ]]</f>
        <v>ユニフォーム山本猛虎ICONIC</v>
      </c>
    </row>
    <row r="203" spans="1:20" x14ac:dyDescent="0.3">
      <c r="A203">
        <f>VLOOKUP(Receive[[#This Row],[No用]],SetNo[[No.用]:[vlookup 用]],2,FALSE)</f>
        <v>35</v>
      </c>
      <c r="B203" s="3" t="s">
        <v>109</v>
      </c>
      <c r="C203" s="12" t="s">
        <v>45</v>
      </c>
      <c r="D203" s="12" t="s">
        <v>24</v>
      </c>
      <c r="E203" s="12" t="s">
        <v>25</v>
      </c>
      <c r="F203" s="12" t="s">
        <v>27</v>
      </c>
      <c r="G203" s="12" t="s">
        <v>72</v>
      </c>
      <c r="H203">
        <v>1</v>
      </c>
      <c r="I203" t="s">
        <v>243</v>
      </c>
      <c r="J203" s="3" t="s">
        <v>177</v>
      </c>
      <c r="K203" s="3" t="s">
        <v>175</v>
      </c>
      <c r="L203">
        <v>27</v>
      </c>
      <c r="M203"/>
      <c r="N203"/>
      <c r="O203"/>
      <c r="P203"/>
      <c r="Q203"/>
      <c r="R203"/>
      <c r="S203"/>
      <c r="T203" s="3" t="str">
        <f>Receive[[#This Row],[服装]]&amp;Receive[[#This Row],[名前]]&amp;Receive[[#This Row],[レアリティ]]</f>
        <v>ユニフォーム山本猛虎ICONIC</v>
      </c>
    </row>
    <row r="204" spans="1:20" x14ac:dyDescent="0.3">
      <c r="A204">
        <f>VLOOKUP(Receive[[#This Row],[No用]],SetNo[[No.用]:[vlookup 用]],2,FALSE)</f>
        <v>35</v>
      </c>
      <c r="B204" s="3" t="s">
        <v>109</v>
      </c>
      <c r="C204" s="12" t="s">
        <v>45</v>
      </c>
      <c r="D204" s="12" t="s">
        <v>24</v>
      </c>
      <c r="E204" s="12" t="s">
        <v>25</v>
      </c>
      <c r="F204" s="12" t="s">
        <v>27</v>
      </c>
      <c r="G204" s="12" t="s">
        <v>72</v>
      </c>
      <c r="H204">
        <v>1</v>
      </c>
      <c r="I204" t="s">
        <v>243</v>
      </c>
      <c r="J204" s="3" t="s">
        <v>178</v>
      </c>
      <c r="K204" s="3" t="s">
        <v>175</v>
      </c>
      <c r="L204">
        <v>27</v>
      </c>
      <c r="M204"/>
      <c r="N204"/>
      <c r="O204"/>
      <c r="P204"/>
      <c r="Q204"/>
      <c r="R204"/>
      <c r="S204"/>
      <c r="T204" s="3" t="str">
        <f>Receive[[#This Row],[服装]]&amp;Receive[[#This Row],[名前]]&amp;Receive[[#This Row],[レアリティ]]</f>
        <v>ユニフォーム山本猛虎ICONIC</v>
      </c>
    </row>
    <row r="205" spans="1:20" x14ac:dyDescent="0.3">
      <c r="A205">
        <f>VLOOKUP(Receive[[#This Row],[No用]],SetNo[[No.用]:[vlookup 用]],2,FALSE)</f>
        <v>36</v>
      </c>
      <c r="B205" s="3" t="s">
        <v>109</v>
      </c>
      <c r="C205" s="12" t="s">
        <v>46</v>
      </c>
      <c r="D205" s="12" t="s">
        <v>24</v>
      </c>
      <c r="E205" s="12" t="s">
        <v>21</v>
      </c>
      <c r="F205" s="12" t="s">
        <v>27</v>
      </c>
      <c r="G205" s="12" t="s">
        <v>72</v>
      </c>
      <c r="H205">
        <v>1</v>
      </c>
      <c r="I205" t="s">
        <v>243</v>
      </c>
      <c r="J205" s="3" t="s">
        <v>121</v>
      </c>
      <c r="K205" s="3" t="s">
        <v>186</v>
      </c>
      <c r="L205">
        <v>35</v>
      </c>
      <c r="M205"/>
      <c r="N205"/>
      <c r="O205"/>
      <c r="P205"/>
      <c r="Q205"/>
      <c r="R205"/>
      <c r="S205"/>
      <c r="T205" s="3" t="str">
        <f>Receive[[#This Row],[服装]]&amp;Receive[[#This Row],[名前]]&amp;Receive[[#This Row],[レアリティ]]</f>
        <v>ユニフォーム芝山優生ICONIC</v>
      </c>
    </row>
    <row r="206" spans="1:20" x14ac:dyDescent="0.3">
      <c r="A206">
        <f>VLOOKUP(Receive[[#This Row],[No用]],SetNo[[No.用]:[vlookup 用]],2,FALSE)</f>
        <v>36</v>
      </c>
      <c r="B206" s="3" t="s">
        <v>109</v>
      </c>
      <c r="C206" s="12" t="s">
        <v>46</v>
      </c>
      <c r="D206" s="12" t="s">
        <v>24</v>
      </c>
      <c r="E206" s="12" t="s">
        <v>21</v>
      </c>
      <c r="F206" s="12" t="s">
        <v>27</v>
      </c>
      <c r="G206" s="12" t="s">
        <v>72</v>
      </c>
      <c r="H206">
        <v>1</v>
      </c>
      <c r="I206" t="s">
        <v>243</v>
      </c>
      <c r="J206" s="3" t="s">
        <v>208</v>
      </c>
      <c r="K206" s="3" t="s">
        <v>186</v>
      </c>
      <c r="L206">
        <v>44</v>
      </c>
      <c r="M206"/>
      <c r="N206"/>
      <c r="O206"/>
      <c r="P206"/>
      <c r="Q206"/>
      <c r="R206"/>
      <c r="S206"/>
      <c r="T206" s="3" t="str">
        <f>Receive[[#This Row],[服装]]&amp;Receive[[#This Row],[名前]]&amp;Receive[[#This Row],[レアリティ]]</f>
        <v>ユニフォーム芝山優生ICONIC</v>
      </c>
    </row>
    <row r="207" spans="1:20" x14ac:dyDescent="0.3">
      <c r="A207">
        <f>VLOOKUP(Receive[[#This Row],[No用]],SetNo[[No.用]:[vlookup 用]],2,FALSE)</f>
        <v>36</v>
      </c>
      <c r="B207" s="3" t="s">
        <v>109</v>
      </c>
      <c r="C207" s="12" t="s">
        <v>46</v>
      </c>
      <c r="D207" s="12" t="s">
        <v>24</v>
      </c>
      <c r="E207" s="12" t="s">
        <v>21</v>
      </c>
      <c r="F207" s="12" t="s">
        <v>27</v>
      </c>
      <c r="G207" s="12" t="s">
        <v>72</v>
      </c>
      <c r="H207">
        <v>1</v>
      </c>
      <c r="I207" t="s">
        <v>243</v>
      </c>
      <c r="J207" s="3" t="s">
        <v>176</v>
      </c>
      <c r="K207" s="3" t="s">
        <v>175</v>
      </c>
      <c r="L207">
        <v>30</v>
      </c>
      <c r="M207"/>
      <c r="N207"/>
      <c r="O207"/>
      <c r="P207"/>
      <c r="Q207"/>
      <c r="R207"/>
      <c r="S207"/>
      <c r="T207" s="3" t="str">
        <f>Receive[[#This Row],[服装]]&amp;Receive[[#This Row],[名前]]&amp;Receive[[#This Row],[レアリティ]]</f>
        <v>ユニフォーム芝山優生ICONIC</v>
      </c>
    </row>
    <row r="208" spans="1:20" x14ac:dyDescent="0.3">
      <c r="A208">
        <f>VLOOKUP(Receive[[#This Row],[No用]],SetNo[[No.用]:[vlookup 用]],2,FALSE)</f>
        <v>36</v>
      </c>
      <c r="B208" s="3" t="s">
        <v>109</v>
      </c>
      <c r="C208" s="12" t="s">
        <v>46</v>
      </c>
      <c r="D208" s="12" t="s">
        <v>24</v>
      </c>
      <c r="E208" s="12" t="s">
        <v>21</v>
      </c>
      <c r="F208" s="12" t="s">
        <v>27</v>
      </c>
      <c r="G208" s="12" t="s">
        <v>72</v>
      </c>
      <c r="H208">
        <v>1</v>
      </c>
      <c r="I208" t="s">
        <v>243</v>
      </c>
      <c r="J208" s="3" t="s">
        <v>245</v>
      </c>
      <c r="K208" s="3" t="s">
        <v>175</v>
      </c>
      <c r="L208">
        <v>30</v>
      </c>
      <c r="M208"/>
      <c r="N208"/>
      <c r="O208"/>
      <c r="P208"/>
      <c r="Q208"/>
      <c r="R208"/>
      <c r="S208"/>
      <c r="T208" s="3" t="str">
        <f>Receive[[#This Row],[服装]]&amp;Receive[[#This Row],[名前]]&amp;Receive[[#This Row],[レアリティ]]</f>
        <v>ユニフォーム芝山優生ICONIC</v>
      </c>
    </row>
    <row r="209" spans="1:20" x14ac:dyDescent="0.3">
      <c r="A209">
        <f>VLOOKUP(Receive[[#This Row],[No用]],SetNo[[No.用]:[vlookup 用]],2,FALSE)</f>
        <v>36</v>
      </c>
      <c r="B209" s="3" t="s">
        <v>109</v>
      </c>
      <c r="C209" s="12" t="s">
        <v>46</v>
      </c>
      <c r="D209" s="12" t="s">
        <v>24</v>
      </c>
      <c r="E209" s="12" t="s">
        <v>21</v>
      </c>
      <c r="F209" s="12" t="s">
        <v>27</v>
      </c>
      <c r="G209" s="12" t="s">
        <v>72</v>
      </c>
      <c r="H209">
        <v>1</v>
      </c>
      <c r="I209" t="s">
        <v>243</v>
      </c>
      <c r="J209" s="3" t="s">
        <v>122</v>
      </c>
      <c r="K209" s="3" t="s">
        <v>186</v>
      </c>
      <c r="L209">
        <v>35</v>
      </c>
      <c r="M209"/>
      <c r="N209"/>
      <c r="O209"/>
      <c r="P209"/>
      <c r="Q209"/>
      <c r="R209"/>
      <c r="S209"/>
      <c r="T209" s="3" t="str">
        <f>Receive[[#This Row],[服装]]&amp;Receive[[#This Row],[名前]]&amp;Receive[[#This Row],[レアリティ]]</f>
        <v>ユニフォーム芝山優生ICONIC</v>
      </c>
    </row>
    <row r="210" spans="1:20" x14ac:dyDescent="0.3">
      <c r="A210">
        <f>VLOOKUP(Receive[[#This Row],[No用]],SetNo[[No.用]:[vlookup 用]],2,FALSE)</f>
        <v>36</v>
      </c>
      <c r="B210" s="3" t="s">
        <v>109</v>
      </c>
      <c r="C210" s="12" t="s">
        <v>46</v>
      </c>
      <c r="D210" s="12" t="s">
        <v>24</v>
      </c>
      <c r="E210" s="12" t="s">
        <v>21</v>
      </c>
      <c r="F210" s="12" t="s">
        <v>27</v>
      </c>
      <c r="G210" s="12" t="s">
        <v>72</v>
      </c>
      <c r="H210">
        <v>1</v>
      </c>
      <c r="I210" t="s">
        <v>243</v>
      </c>
      <c r="J210" s="3" t="s">
        <v>177</v>
      </c>
      <c r="K210" s="3" t="s">
        <v>175</v>
      </c>
      <c r="L210">
        <v>32</v>
      </c>
      <c r="M210"/>
      <c r="N210"/>
      <c r="O210"/>
      <c r="P210"/>
      <c r="Q210"/>
      <c r="R210"/>
      <c r="S210"/>
      <c r="T210" s="3" t="str">
        <f>Receive[[#This Row],[服装]]&amp;Receive[[#This Row],[名前]]&amp;Receive[[#This Row],[レアリティ]]</f>
        <v>ユニフォーム芝山優生ICONIC</v>
      </c>
    </row>
    <row r="211" spans="1:20" x14ac:dyDescent="0.3">
      <c r="A211">
        <f>VLOOKUP(Receive[[#This Row],[No用]],SetNo[[No.用]:[vlookup 用]],2,FALSE)</f>
        <v>36</v>
      </c>
      <c r="B211" s="3" t="s">
        <v>109</v>
      </c>
      <c r="C211" s="12" t="s">
        <v>46</v>
      </c>
      <c r="D211" s="12" t="s">
        <v>24</v>
      </c>
      <c r="E211" s="12" t="s">
        <v>21</v>
      </c>
      <c r="F211" s="12" t="s">
        <v>27</v>
      </c>
      <c r="G211" s="12" t="s">
        <v>72</v>
      </c>
      <c r="H211">
        <v>1</v>
      </c>
      <c r="I211" t="s">
        <v>243</v>
      </c>
      <c r="J211" s="3" t="s">
        <v>178</v>
      </c>
      <c r="K211" s="3" t="s">
        <v>175</v>
      </c>
      <c r="L211">
        <v>32</v>
      </c>
      <c r="M211"/>
      <c r="N211"/>
      <c r="O211"/>
      <c r="P211"/>
      <c r="Q211"/>
      <c r="R211"/>
      <c r="S211"/>
      <c r="T211" s="3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36</v>
      </c>
      <c r="B212" s="3" t="s">
        <v>109</v>
      </c>
      <c r="C212" s="12" t="s">
        <v>46</v>
      </c>
      <c r="D212" s="12" t="s">
        <v>24</v>
      </c>
      <c r="E212" s="12" t="s">
        <v>21</v>
      </c>
      <c r="F212" s="12" t="s">
        <v>27</v>
      </c>
      <c r="G212" s="12" t="s">
        <v>72</v>
      </c>
      <c r="H212">
        <v>1</v>
      </c>
      <c r="I212" t="s">
        <v>243</v>
      </c>
      <c r="J212" s="3" t="s">
        <v>196</v>
      </c>
      <c r="K212" s="3" t="s">
        <v>239</v>
      </c>
      <c r="L212">
        <v>45</v>
      </c>
      <c r="M212"/>
      <c r="N212">
        <v>55</v>
      </c>
      <c r="O212"/>
      <c r="P212"/>
      <c r="Q212"/>
      <c r="R212"/>
      <c r="S212"/>
      <c r="T212" s="3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s="3" t="s">
        <v>109</v>
      </c>
      <c r="C213" s="12" t="s">
        <v>47</v>
      </c>
      <c r="D213" s="12" t="s">
        <v>24</v>
      </c>
      <c r="E213" s="12" t="s">
        <v>25</v>
      </c>
      <c r="F213" s="12" t="s">
        <v>27</v>
      </c>
      <c r="G213" s="12" t="s">
        <v>72</v>
      </c>
      <c r="H213">
        <v>1</v>
      </c>
      <c r="I213" t="s">
        <v>243</v>
      </c>
      <c r="J213" s="3" t="s">
        <v>121</v>
      </c>
      <c r="K213" s="3" t="s">
        <v>175</v>
      </c>
      <c r="L213">
        <v>27</v>
      </c>
      <c r="M213"/>
      <c r="N213"/>
      <c r="O213"/>
      <c r="P213"/>
      <c r="Q213"/>
      <c r="R213"/>
      <c r="S213"/>
      <c r="T213" s="3" t="str">
        <f>Receive[[#This Row],[服装]]&amp;Receive[[#This Row],[名前]]&amp;Receive[[#This Row],[レアリティ]]</f>
        <v>ユニフォーム海信之ICONIC</v>
      </c>
    </row>
    <row r="214" spans="1:20" x14ac:dyDescent="0.3">
      <c r="A214">
        <f>VLOOKUP(Receive[[#This Row],[No用]],SetNo[[No.用]:[vlookup 用]],2,FALSE)</f>
        <v>37</v>
      </c>
      <c r="B214" s="3" t="s">
        <v>109</v>
      </c>
      <c r="C214" s="12" t="s">
        <v>47</v>
      </c>
      <c r="D214" s="12" t="s">
        <v>24</v>
      </c>
      <c r="E214" s="12" t="s">
        <v>25</v>
      </c>
      <c r="F214" s="12" t="s">
        <v>27</v>
      </c>
      <c r="G214" s="12" t="s">
        <v>72</v>
      </c>
      <c r="H214">
        <v>1</v>
      </c>
      <c r="I214" t="s">
        <v>243</v>
      </c>
      <c r="J214" s="3" t="s">
        <v>176</v>
      </c>
      <c r="K214" s="3" t="s">
        <v>175</v>
      </c>
      <c r="L214">
        <v>27</v>
      </c>
      <c r="M214"/>
      <c r="N214"/>
      <c r="O214"/>
      <c r="P214"/>
      <c r="Q214"/>
      <c r="R214"/>
      <c r="S214"/>
      <c r="T214" s="3" t="str">
        <f>Receive[[#This Row],[服装]]&amp;Receive[[#This Row],[名前]]&amp;Receive[[#This Row],[レアリティ]]</f>
        <v>ユニフォーム海信之ICONIC</v>
      </c>
    </row>
    <row r="215" spans="1:20" x14ac:dyDescent="0.3">
      <c r="A215">
        <f>VLOOKUP(Receive[[#This Row],[No用]],SetNo[[No.用]:[vlookup 用]],2,FALSE)</f>
        <v>37</v>
      </c>
      <c r="B215" s="3" t="s">
        <v>109</v>
      </c>
      <c r="C215" s="12" t="s">
        <v>47</v>
      </c>
      <c r="D215" s="12" t="s">
        <v>24</v>
      </c>
      <c r="E215" s="12" t="s">
        <v>25</v>
      </c>
      <c r="F215" s="12" t="s">
        <v>27</v>
      </c>
      <c r="G215" s="12" t="s">
        <v>72</v>
      </c>
      <c r="H215">
        <v>1</v>
      </c>
      <c r="I215" t="s">
        <v>243</v>
      </c>
      <c r="J215" s="3" t="s">
        <v>245</v>
      </c>
      <c r="K215" s="3" t="s">
        <v>175</v>
      </c>
      <c r="L215">
        <v>27</v>
      </c>
      <c r="M215"/>
      <c r="N215"/>
      <c r="O215"/>
      <c r="P215"/>
      <c r="Q215"/>
      <c r="R215"/>
      <c r="S215"/>
      <c r="T215" s="3" t="str">
        <f>Receive[[#This Row],[服装]]&amp;Receive[[#This Row],[名前]]&amp;Receive[[#This Row],[レアリティ]]</f>
        <v>ユニフォーム海信之ICONIC</v>
      </c>
    </row>
    <row r="216" spans="1:20" x14ac:dyDescent="0.3">
      <c r="A216">
        <f>VLOOKUP(Receive[[#This Row],[No用]],SetNo[[No.用]:[vlookup 用]],2,FALSE)</f>
        <v>37</v>
      </c>
      <c r="B216" s="3" t="s">
        <v>109</v>
      </c>
      <c r="C216" s="12" t="s">
        <v>47</v>
      </c>
      <c r="D216" s="12" t="s">
        <v>24</v>
      </c>
      <c r="E216" s="12" t="s">
        <v>25</v>
      </c>
      <c r="F216" s="12" t="s">
        <v>27</v>
      </c>
      <c r="G216" s="12" t="s">
        <v>72</v>
      </c>
      <c r="H216">
        <v>1</v>
      </c>
      <c r="I216" t="s">
        <v>243</v>
      </c>
      <c r="J216" s="3" t="s">
        <v>122</v>
      </c>
      <c r="K216" s="3" t="s">
        <v>175</v>
      </c>
      <c r="L216">
        <v>27</v>
      </c>
      <c r="M216"/>
      <c r="N216"/>
      <c r="O216"/>
      <c r="P216"/>
      <c r="Q216"/>
      <c r="R216"/>
      <c r="S216"/>
      <c r="T216" s="3" t="str">
        <f>Receive[[#This Row],[服装]]&amp;Receive[[#This Row],[名前]]&amp;Receive[[#This Row],[レアリティ]]</f>
        <v>ユニフォーム海信之ICONIC</v>
      </c>
    </row>
    <row r="217" spans="1:20" x14ac:dyDescent="0.3">
      <c r="A217">
        <f>VLOOKUP(Receive[[#This Row],[No用]],SetNo[[No.用]:[vlookup 用]],2,FALSE)</f>
        <v>37</v>
      </c>
      <c r="B217" s="3" t="s">
        <v>109</v>
      </c>
      <c r="C217" s="12" t="s">
        <v>47</v>
      </c>
      <c r="D217" s="12" t="s">
        <v>24</v>
      </c>
      <c r="E217" s="12" t="s">
        <v>25</v>
      </c>
      <c r="F217" s="12" t="s">
        <v>27</v>
      </c>
      <c r="G217" s="12" t="s">
        <v>72</v>
      </c>
      <c r="H217">
        <v>1</v>
      </c>
      <c r="I217" t="s">
        <v>243</v>
      </c>
      <c r="J217" s="3" t="s">
        <v>177</v>
      </c>
      <c r="K217" s="3" t="s">
        <v>175</v>
      </c>
      <c r="L217">
        <v>27</v>
      </c>
      <c r="M217"/>
      <c r="N217"/>
      <c r="O217"/>
      <c r="P217"/>
      <c r="Q217"/>
      <c r="R217"/>
      <c r="S217"/>
      <c r="T217" s="3" t="str">
        <f>Receive[[#This Row],[服装]]&amp;Receive[[#This Row],[名前]]&amp;Receive[[#This Row],[レアリティ]]</f>
        <v>ユニフォーム海信之ICONIC</v>
      </c>
    </row>
    <row r="218" spans="1:20" x14ac:dyDescent="0.3">
      <c r="A218">
        <f>VLOOKUP(Receive[[#This Row],[No用]],SetNo[[No.用]:[vlookup 用]],2,FALSE)</f>
        <v>37</v>
      </c>
      <c r="B218" s="3" t="s">
        <v>109</v>
      </c>
      <c r="C218" s="12" t="s">
        <v>47</v>
      </c>
      <c r="D218" s="12" t="s">
        <v>24</v>
      </c>
      <c r="E218" s="12" t="s">
        <v>25</v>
      </c>
      <c r="F218" s="12" t="s">
        <v>27</v>
      </c>
      <c r="G218" s="12" t="s">
        <v>72</v>
      </c>
      <c r="H218">
        <v>1</v>
      </c>
      <c r="I218" t="s">
        <v>243</v>
      </c>
      <c r="J218" s="3" t="s">
        <v>178</v>
      </c>
      <c r="K218" s="3" t="s">
        <v>175</v>
      </c>
      <c r="L218">
        <v>27</v>
      </c>
      <c r="M218"/>
      <c r="N218"/>
      <c r="O218"/>
      <c r="P218"/>
      <c r="Q218"/>
      <c r="R218"/>
      <c r="S218"/>
      <c r="T218" s="3" t="str">
        <f>Receive[[#This Row],[服装]]&amp;Receive[[#This Row],[名前]]&amp;Receive[[#This Row],[レアリティ]]</f>
        <v>ユニフォーム海信之ICONIC</v>
      </c>
    </row>
    <row r="219" spans="1:20" x14ac:dyDescent="0.3">
      <c r="A219">
        <f>VLOOKUP(Receive[[#This Row],[No用]],SetNo[[No.用]:[vlookup 用]],2,FALSE)</f>
        <v>38</v>
      </c>
      <c r="B219" s="3" t="s">
        <v>109</v>
      </c>
      <c r="C219" s="12" t="s">
        <v>47</v>
      </c>
      <c r="D219" s="12" t="s">
        <v>91</v>
      </c>
      <c r="E219" s="12" t="s">
        <v>79</v>
      </c>
      <c r="F219" s="12" t="s">
        <v>27</v>
      </c>
      <c r="G219" s="12" t="s">
        <v>153</v>
      </c>
      <c r="H219">
        <v>1</v>
      </c>
      <c r="I219" t="s">
        <v>243</v>
      </c>
      <c r="J219" s="3" t="s">
        <v>121</v>
      </c>
      <c r="K219" s="3" t="s">
        <v>186</v>
      </c>
      <c r="L219">
        <v>33</v>
      </c>
      <c r="M219"/>
      <c r="N219"/>
      <c r="O219"/>
      <c r="P219"/>
      <c r="Q219"/>
      <c r="R219"/>
      <c r="S219"/>
      <c r="T219" s="3" t="str">
        <f>Receive[[#This Row],[服装]]&amp;Receive[[#This Row],[名前]]&amp;Receive[[#This Row],[レアリティ]]</f>
        <v>ユニフォーム海信之YELL</v>
      </c>
    </row>
    <row r="220" spans="1:20" x14ac:dyDescent="0.3">
      <c r="A220">
        <f>VLOOKUP(Receive[[#This Row],[No用]],SetNo[[No.用]:[vlookup 用]],2,FALSE)</f>
        <v>38</v>
      </c>
      <c r="B220" s="3" t="s">
        <v>109</v>
      </c>
      <c r="C220" s="12" t="s">
        <v>47</v>
      </c>
      <c r="D220" s="12" t="s">
        <v>91</v>
      </c>
      <c r="E220" s="12" t="s">
        <v>79</v>
      </c>
      <c r="F220" s="12" t="s">
        <v>27</v>
      </c>
      <c r="G220" s="12" t="s">
        <v>153</v>
      </c>
      <c r="H220">
        <v>1</v>
      </c>
      <c r="I220" t="s">
        <v>243</v>
      </c>
      <c r="J220" s="3" t="s">
        <v>176</v>
      </c>
      <c r="K220" s="3" t="s">
        <v>175</v>
      </c>
      <c r="L220">
        <v>27</v>
      </c>
      <c r="M220"/>
      <c r="N220"/>
      <c r="O220"/>
      <c r="P220"/>
      <c r="Q220"/>
      <c r="R220"/>
      <c r="S220"/>
      <c r="T220" s="3" t="str">
        <f>Receive[[#This Row],[服装]]&amp;Receive[[#This Row],[名前]]&amp;Receive[[#This Row],[レアリティ]]</f>
        <v>ユニフォーム海信之YELL</v>
      </c>
    </row>
    <row r="221" spans="1:20" x14ac:dyDescent="0.3">
      <c r="A221">
        <f>VLOOKUP(Receive[[#This Row],[No用]],SetNo[[No.用]:[vlookup 用]],2,FALSE)</f>
        <v>38</v>
      </c>
      <c r="B221" s="3" t="s">
        <v>109</v>
      </c>
      <c r="C221" s="12" t="s">
        <v>47</v>
      </c>
      <c r="D221" s="12" t="s">
        <v>91</v>
      </c>
      <c r="E221" s="12" t="s">
        <v>79</v>
      </c>
      <c r="F221" s="12" t="s">
        <v>27</v>
      </c>
      <c r="G221" s="12" t="s">
        <v>153</v>
      </c>
      <c r="H221">
        <v>1</v>
      </c>
      <c r="I221" t="s">
        <v>243</v>
      </c>
      <c r="J221" s="3" t="s">
        <v>245</v>
      </c>
      <c r="K221" s="3" t="s">
        <v>175</v>
      </c>
      <c r="L221">
        <v>27</v>
      </c>
      <c r="M221"/>
      <c r="N221"/>
      <c r="O221"/>
      <c r="P221"/>
      <c r="Q221"/>
      <c r="R221"/>
      <c r="S221"/>
      <c r="T221" s="3" t="str">
        <f>Receive[[#This Row],[服装]]&amp;Receive[[#This Row],[名前]]&amp;Receive[[#This Row],[レアリティ]]</f>
        <v>ユニフォーム海信之YELL</v>
      </c>
    </row>
    <row r="222" spans="1:20" x14ac:dyDescent="0.3">
      <c r="A222">
        <f>VLOOKUP(Receive[[#This Row],[No用]],SetNo[[No.用]:[vlookup 用]],2,FALSE)</f>
        <v>38</v>
      </c>
      <c r="B222" s="3" t="s">
        <v>109</v>
      </c>
      <c r="C222" s="12" t="s">
        <v>47</v>
      </c>
      <c r="D222" s="12" t="s">
        <v>91</v>
      </c>
      <c r="E222" s="12" t="s">
        <v>79</v>
      </c>
      <c r="F222" s="12" t="s">
        <v>27</v>
      </c>
      <c r="G222" s="12" t="s">
        <v>153</v>
      </c>
      <c r="H222">
        <v>1</v>
      </c>
      <c r="I222" t="s">
        <v>243</v>
      </c>
      <c r="J222" s="3" t="s">
        <v>122</v>
      </c>
      <c r="K222" s="3" t="s">
        <v>186</v>
      </c>
      <c r="L222">
        <v>33</v>
      </c>
      <c r="M222"/>
      <c r="N222"/>
      <c r="O222"/>
      <c r="P222"/>
      <c r="Q222"/>
      <c r="R222"/>
      <c r="S222"/>
      <c r="T222" s="3" t="str">
        <f>Receive[[#This Row],[服装]]&amp;Receive[[#This Row],[名前]]&amp;Receive[[#This Row],[レアリティ]]</f>
        <v>ユニフォーム海信之YELL</v>
      </c>
    </row>
    <row r="223" spans="1:20" x14ac:dyDescent="0.3">
      <c r="A223">
        <f>VLOOKUP(Receive[[#This Row],[No用]],SetNo[[No.用]:[vlookup 用]],2,FALSE)</f>
        <v>38</v>
      </c>
      <c r="B223" s="3" t="s">
        <v>109</v>
      </c>
      <c r="C223" s="12" t="s">
        <v>47</v>
      </c>
      <c r="D223" s="12" t="s">
        <v>91</v>
      </c>
      <c r="E223" s="12" t="s">
        <v>79</v>
      </c>
      <c r="F223" s="12" t="s">
        <v>27</v>
      </c>
      <c r="G223" s="12" t="s">
        <v>153</v>
      </c>
      <c r="H223">
        <v>1</v>
      </c>
      <c r="I223" t="s">
        <v>243</v>
      </c>
      <c r="J223" s="3" t="s">
        <v>177</v>
      </c>
      <c r="K223" s="3" t="s">
        <v>175</v>
      </c>
      <c r="L223">
        <v>27</v>
      </c>
      <c r="M223"/>
      <c r="N223"/>
      <c r="O223"/>
      <c r="P223"/>
      <c r="Q223"/>
      <c r="R223"/>
      <c r="S223"/>
      <c r="T223" s="3" t="str">
        <f>Receive[[#This Row],[服装]]&amp;Receive[[#This Row],[名前]]&amp;Receive[[#This Row],[レアリティ]]</f>
        <v>ユニフォーム海信之YELL</v>
      </c>
    </row>
    <row r="224" spans="1:20" x14ac:dyDescent="0.3">
      <c r="A224">
        <f>VLOOKUP(Receive[[#This Row],[No用]],SetNo[[No.用]:[vlookup 用]],2,FALSE)</f>
        <v>38</v>
      </c>
      <c r="B224" s="3" t="s">
        <v>109</v>
      </c>
      <c r="C224" s="12" t="s">
        <v>47</v>
      </c>
      <c r="D224" s="12" t="s">
        <v>91</v>
      </c>
      <c r="E224" s="12" t="s">
        <v>79</v>
      </c>
      <c r="F224" s="12" t="s">
        <v>27</v>
      </c>
      <c r="G224" s="12" t="s">
        <v>153</v>
      </c>
      <c r="H224">
        <v>1</v>
      </c>
      <c r="I224" t="s">
        <v>243</v>
      </c>
      <c r="J224" s="3" t="s">
        <v>178</v>
      </c>
      <c r="K224" s="3" t="s">
        <v>175</v>
      </c>
      <c r="L224">
        <v>27</v>
      </c>
      <c r="M224"/>
      <c r="N224"/>
      <c r="O224"/>
      <c r="P224"/>
      <c r="Q224"/>
      <c r="R224"/>
      <c r="S224"/>
      <c r="T224" t="str">
        <f>Receive[[#This Row],[服装]]&amp;Receive[[#This Row],[名前]]&amp;Receive[[#This Row],[レアリティ]]</f>
        <v>ユニフォーム海信之YELL</v>
      </c>
    </row>
    <row r="225" spans="1:20" x14ac:dyDescent="0.3">
      <c r="A225">
        <f>VLOOKUP(Receive[[#This Row],[No用]],SetNo[[No.用]:[vlookup 用]],2,FALSE)</f>
        <v>39</v>
      </c>
      <c r="B225" t="s">
        <v>219</v>
      </c>
      <c r="C225" t="s">
        <v>48</v>
      </c>
      <c r="D225" t="s">
        <v>23</v>
      </c>
      <c r="E225" t="s">
        <v>26</v>
      </c>
      <c r="F225" t="s">
        <v>49</v>
      </c>
      <c r="G225" t="s">
        <v>72</v>
      </c>
      <c r="H225">
        <v>1</v>
      </c>
      <c r="I225" t="s">
        <v>243</v>
      </c>
      <c r="J225" s="3" t="s">
        <v>121</v>
      </c>
      <c r="K225" s="3" t="s">
        <v>175</v>
      </c>
      <c r="L225">
        <v>26</v>
      </c>
      <c r="M225"/>
      <c r="N225"/>
      <c r="O225"/>
      <c r="P225"/>
      <c r="Q225"/>
      <c r="R225"/>
      <c r="S225"/>
      <c r="T225" t="str">
        <f>Receive[[#This Row],[服装]]&amp;Receive[[#This Row],[名前]]&amp;Receive[[#This Row],[レアリティ]]</f>
        <v>ユニフォーム青根高伸ICONIC</v>
      </c>
    </row>
    <row r="226" spans="1:20" x14ac:dyDescent="0.3">
      <c r="A226">
        <f>VLOOKUP(Receive[[#This Row],[No用]],SetNo[[No.用]:[vlookup 用]],2,FALSE)</f>
        <v>39</v>
      </c>
      <c r="B226" t="s">
        <v>219</v>
      </c>
      <c r="C226" t="s">
        <v>48</v>
      </c>
      <c r="D226" t="s">
        <v>23</v>
      </c>
      <c r="E226" t="s">
        <v>26</v>
      </c>
      <c r="F226" t="s">
        <v>49</v>
      </c>
      <c r="G226" t="s">
        <v>72</v>
      </c>
      <c r="H226">
        <v>1</v>
      </c>
      <c r="I226" t="s">
        <v>243</v>
      </c>
      <c r="J226" s="3" t="s">
        <v>208</v>
      </c>
      <c r="K226" s="3" t="s">
        <v>175</v>
      </c>
      <c r="L226">
        <v>26</v>
      </c>
      <c r="M226"/>
      <c r="N226"/>
      <c r="O226"/>
      <c r="P226"/>
      <c r="Q226"/>
      <c r="R226"/>
      <c r="S226"/>
      <c r="T226" t="str">
        <f>Receive[[#This Row],[服装]]&amp;Receive[[#This Row],[名前]]&amp;Receive[[#This Row],[レアリティ]]</f>
        <v>ユニフォーム青根高伸ICONIC</v>
      </c>
    </row>
    <row r="227" spans="1:20" x14ac:dyDescent="0.3">
      <c r="A227">
        <f>VLOOKUP(Receive[[#This Row],[No用]],SetNo[[No.用]:[vlookup 用]],2,FALSE)</f>
        <v>39</v>
      </c>
      <c r="B227" t="s">
        <v>219</v>
      </c>
      <c r="C227" t="s">
        <v>48</v>
      </c>
      <c r="D227" t="s">
        <v>23</v>
      </c>
      <c r="E227" t="s">
        <v>26</v>
      </c>
      <c r="F227" t="s">
        <v>49</v>
      </c>
      <c r="G227" t="s">
        <v>72</v>
      </c>
      <c r="H227">
        <v>1</v>
      </c>
      <c r="I227" t="s">
        <v>243</v>
      </c>
      <c r="J227" s="3" t="s">
        <v>176</v>
      </c>
      <c r="K227" s="3" t="s">
        <v>175</v>
      </c>
      <c r="L227">
        <v>26</v>
      </c>
      <c r="M227"/>
      <c r="N227"/>
      <c r="O227"/>
      <c r="P227"/>
      <c r="Q227"/>
      <c r="R227"/>
      <c r="S227"/>
      <c r="T227" s="3" t="str">
        <f>Receive[[#This Row],[服装]]&amp;Receive[[#This Row],[名前]]&amp;Receive[[#This Row],[レアリティ]]</f>
        <v>ユニフォーム青根高伸ICONIC</v>
      </c>
    </row>
    <row r="228" spans="1:20" x14ac:dyDescent="0.3">
      <c r="A228">
        <f>VLOOKUP(Receive[[#This Row],[No用]],SetNo[[No.用]:[vlookup 用]],2,FALSE)</f>
        <v>39</v>
      </c>
      <c r="B228" t="s">
        <v>219</v>
      </c>
      <c r="C228" t="s">
        <v>48</v>
      </c>
      <c r="D228" t="s">
        <v>23</v>
      </c>
      <c r="E228" t="s">
        <v>26</v>
      </c>
      <c r="F228" t="s">
        <v>49</v>
      </c>
      <c r="G228" t="s">
        <v>72</v>
      </c>
      <c r="H228">
        <v>1</v>
      </c>
      <c r="I228" t="s">
        <v>243</v>
      </c>
      <c r="J228" s="3" t="s">
        <v>122</v>
      </c>
      <c r="K228" s="3" t="s">
        <v>175</v>
      </c>
      <c r="L228">
        <v>26</v>
      </c>
      <c r="M228"/>
      <c r="N228"/>
      <c r="O228"/>
      <c r="P228"/>
      <c r="Q228"/>
      <c r="R228"/>
      <c r="S228"/>
      <c r="T228" s="3" t="str">
        <f>Receive[[#This Row],[服装]]&amp;Receive[[#This Row],[名前]]&amp;Receive[[#This Row],[レアリティ]]</f>
        <v>ユニフォーム青根高伸ICONIC</v>
      </c>
    </row>
    <row r="229" spans="1:20" x14ac:dyDescent="0.3">
      <c r="A229">
        <f>VLOOKUP(Receive[[#This Row],[No用]],SetNo[[No.用]:[vlookup 用]],2,FALSE)</f>
        <v>39</v>
      </c>
      <c r="B229" t="s">
        <v>219</v>
      </c>
      <c r="C229" t="s">
        <v>48</v>
      </c>
      <c r="D229" t="s">
        <v>23</v>
      </c>
      <c r="E229" t="s">
        <v>26</v>
      </c>
      <c r="F229" t="s">
        <v>49</v>
      </c>
      <c r="G229" t="s">
        <v>72</v>
      </c>
      <c r="H229">
        <v>1</v>
      </c>
      <c r="I229" t="s">
        <v>243</v>
      </c>
      <c r="J229" s="3" t="s">
        <v>177</v>
      </c>
      <c r="K229" s="3" t="s">
        <v>175</v>
      </c>
      <c r="L229">
        <v>26</v>
      </c>
      <c r="M229"/>
      <c r="N229"/>
      <c r="O229"/>
      <c r="P229"/>
      <c r="Q229"/>
      <c r="R229"/>
      <c r="S229"/>
      <c r="T229" s="3" t="str">
        <f>Receive[[#This Row],[服装]]&amp;Receive[[#This Row],[名前]]&amp;Receive[[#This Row],[レアリティ]]</f>
        <v>ユニフォーム青根高伸ICONIC</v>
      </c>
    </row>
    <row r="230" spans="1:20" x14ac:dyDescent="0.3">
      <c r="A230">
        <f>VLOOKUP(Receive[[#This Row],[No用]],SetNo[[No.用]:[vlookup 用]],2,FALSE)</f>
        <v>39</v>
      </c>
      <c r="B230" t="s">
        <v>219</v>
      </c>
      <c r="C230" t="s">
        <v>48</v>
      </c>
      <c r="D230" t="s">
        <v>23</v>
      </c>
      <c r="E230" t="s">
        <v>26</v>
      </c>
      <c r="F230" t="s">
        <v>49</v>
      </c>
      <c r="G230" t="s">
        <v>72</v>
      </c>
      <c r="H230">
        <v>1</v>
      </c>
      <c r="I230" t="s">
        <v>243</v>
      </c>
      <c r="J230" s="3" t="s">
        <v>178</v>
      </c>
      <c r="K230" s="3" t="s">
        <v>175</v>
      </c>
      <c r="L230">
        <v>32</v>
      </c>
      <c r="M230"/>
      <c r="N230"/>
      <c r="O230"/>
      <c r="P230"/>
      <c r="Q230"/>
      <c r="R230"/>
      <c r="S230"/>
      <c r="T230" s="3" t="str">
        <f>Receive[[#This Row],[服装]]&amp;Receive[[#This Row],[名前]]&amp;Receive[[#This Row],[レアリティ]]</f>
        <v>ユニフォーム青根高伸ICONIC</v>
      </c>
    </row>
    <row r="231" spans="1:20" x14ac:dyDescent="0.3">
      <c r="A231">
        <f>VLOOKUP(Receive[[#This Row],[No用]],SetNo[[No.用]:[vlookup 用]],2,FALSE)</f>
        <v>39</v>
      </c>
      <c r="B231" t="s">
        <v>219</v>
      </c>
      <c r="C231" t="s">
        <v>48</v>
      </c>
      <c r="D231" t="s">
        <v>23</v>
      </c>
      <c r="E231" t="s">
        <v>26</v>
      </c>
      <c r="F231" t="s">
        <v>49</v>
      </c>
      <c r="G231" t="s">
        <v>72</v>
      </c>
      <c r="H231">
        <v>1</v>
      </c>
      <c r="I231" t="s">
        <v>243</v>
      </c>
      <c r="J231" s="3" t="s">
        <v>121</v>
      </c>
      <c r="K231" s="3" t="s">
        <v>175</v>
      </c>
      <c r="L231">
        <v>26</v>
      </c>
      <c r="M231"/>
      <c r="N231"/>
      <c r="O231"/>
      <c r="P231"/>
      <c r="Q231"/>
      <c r="R231"/>
      <c r="S231"/>
      <c r="T231" s="3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39</v>
      </c>
      <c r="B232" t="s">
        <v>219</v>
      </c>
      <c r="C232" t="s">
        <v>48</v>
      </c>
      <c r="D232" t="s">
        <v>23</v>
      </c>
      <c r="E232" t="s">
        <v>26</v>
      </c>
      <c r="F232" t="s">
        <v>49</v>
      </c>
      <c r="G232" t="s">
        <v>72</v>
      </c>
      <c r="H232">
        <v>1</v>
      </c>
      <c r="I232" t="s">
        <v>243</v>
      </c>
      <c r="J232" s="3" t="s">
        <v>208</v>
      </c>
      <c r="K232" s="3" t="s">
        <v>175</v>
      </c>
      <c r="L232">
        <v>26</v>
      </c>
      <c r="M232"/>
      <c r="N232"/>
      <c r="O232"/>
      <c r="P232"/>
      <c r="Q232"/>
      <c r="R232"/>
      <c r="S232"/>
      <c r="T232" s="3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39</v>
      </c>
      <c r="B233" t="s">
        <v>219</v>
      </c>
      <c r="C233" t="s">
        <v>48</v>
      </c>
      <c r="D233" t="s">
        <v>23</v>
      </c>
      <c r="E233" t="s">
        <v>26</v>
      </c>
      <c r="F233" t="s">
        <v>49</v>
      </c>
      <c r="G233" t="s">
        <v>72</v>
      </c>
      <c r="H233">
        <v>1</v>
      </c>
      <c r="I233" t="s">
        <v>243</v>
      </c>
      <c r="J233" s="3" t="s">
        <v>176</v>
      </c>
      <c r="K233" s="3" t="s">
        <v>175</v>
      </c>
      <c r="L233">
        <v>26</v>
      </c>
      <c r="M233"/>
      <c r="N233"/>
      <c r="O233"/>
      <c r="P233"/>
      <c r="Q233"/>
      <c r="R233"/>
      <c r="S233"/>
      <c r="T233" s="3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39</v>
      </c>
      <c r="B234" t="s">
        <v>219</v>
      </c>
      <c r="C234" t="s">
        <v>48</v>
      </c>
      <c r="D234" t="s">
        <v>23</v>
      </c>
      <c r="E234" t="s">
        <v>26</v>
      </c>
      <c r="F234" t="s">
        <v>49</v>
      </c>
      <c r="G234" t="s">
        <v>72</v>
      </c>
      <c r="H234">
        <v>1</v>
      </c>
      <c r="I234" t="s">
        <v>243</v>
      </c>
      <c r="J234" s="3" t="s">
        <v>122</v>
      </c>
      <c r="K234" s="3" t="s">
        <v>175</v>
      </c>
      <c r="L234">
        <v>26</v>
      </c>
      <c r="M234"/>
      <c r="N234"/>
      <c r="O234"/>
      <c r="P234"/>
      <c r="Q234"/>
      <c r="R234"/>
      <c r="S234"/>
      <c r="T234" s="3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39</v>
      </c>
      <c r="B235" t="s">
        <v>219</v>
      </c>
      <c r="C235" t="s">
        <v>48</v>
      </c>
      <c r="D235" t="s">
        <v>23</v>
      </c>
      <c r="E235" t="s">
        <v>26</v>
      </c>
      <c r="F235" t="s">
        <v>49</v>
      </c>
      <c r="G235" t="s">
        <v>72</v>
      </c>
      <c r="H235">
        <v>1</v>
      </c>
      <c r="I235" t="s">
        <v>243</v>
      </c>
      <c r="J235" s="3" t="s">
        <v>177</v>
      </c>
      <c r="K235" s="3" t="s">
        <v>175</v>
      </c>
      <c r="L235">
        <v>26</v>
      </c>
      <c r="M235"/>
      <c r="N235"/>
      <c r="O235"/>
      <c r="P235"/>
      <c r="Q235"/>
      <c r="R235"/>
      <c r="S235"/>
      <c r="T235" s="3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39</v>
      </c>
      <c r="B236" t="s">
        <v>219</v>
      </c>
      <c r="C236" t="s">
        <v>48</v>
      </c>
      <c r="D236" t="s">
        <v>23</v>
      </c>
      <c r="E236" t="s">
        <v>26</v>
      </c>
      <c r="F236" t="s">
        <v>49</v>
      </c>
      <c r="G236" t="s">
        <v>72</v>
      </c>
      <c r="H236">
        <v>1</v>
      </c>
      <c r="I236" t="s">
        <v>243</v>
      </c>
      <c r="J236" s="3" t="s">
        <v>178</v>
      </c>
      <c r="K236" s="3" t="s">
        <v>175</v>
      </c>
      <c r="L236">
        <v>32</v>
      </c>
      <c r="M236"/>
      <c r="N236"/>
      <c r="O236"/>
      <c r="P236"/>
      <c r="Q236"/>
      <c r="R236"/>
      <c r="S236"/>
      <c r="T236" s="3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151</v>
      </c>
      <c r="C237" t="s">
        <v>48</v>
      </c>
      <c r="D237" t="s">
        <v>23</v>
      </c>
      <c r="E237" t="s">
        <v>26</v>
      </c>
      <c r="F237" t="s">
        <v>49</v>
      </c>
      <c r="G237" t="s">
        <v>72</v>
      </c>
      <c r="H237">
        <v>1</v>
      </c>
      <c r="I237" t="s">
        <v>243</v>
      </c>
      <c r="J237" s="3" t="s">
        <v>121</v>
      </c>
      <c r="K237" s="3" t="s">
        <v>175</v>
      </c>
      <c r="L237">
        <v>26</v>
      </c>
      <c r="M237"/>
      <c r="N237"/>
      <c r="O237"/>
      <c r="P237"/>
      <c r="Q237"/>
      <c r="R237"/>
      <c r="S237"/>
      <c r="T237" s="3" t="str">
        <f>Receive[[#This Row],[服装]]&amp;Receive[[#This Row],[名前]]&amp;Receive[[#This Row],[レアリティ]]</f>
        <v>制服青根高伸ICONIC</v>
      </c>
    </row>
    <row r="238" spans="1:20" x14ac:dyDescent="0.3">
      <c r="A238">
        <f>VLOOKUP(Receive[[#This Row],[No用]],SetNo[[No.用]:[vlookup 用]],2,FALSE)</f>
        <v>40</v>
      </c>
      <c r="B238" t="s">
        <v>151</v>
      </c>
      <c r="C238" t="s">
        <v>48</v>
      </c>
      <c r="D238" t="s">
        <v>23</v>
      </c>
      <c r="E238" t="s">
        <v>26</v>
      </c>
      <c r="F238" t="s">
        <v>49</v>
      </c>
      <c r="G238" t="s">
        <v>72</v>
      </c>
      <c r="H238">
        <v>1</v>
      </c>
      <c r="I238" t="s">
        <v>243</v>
      </c>
      <c r="J238" s="3" t="s">
        <v>208</v>
      </c>
      <c r="K238" s="3" t="s">
        <v>175</v>
      </c>
      <c r="L238">
        <v>26</v>
      </c>
      <c r="M238"/>
      <c r="N238"/>
      <c r="O238"/>
      <c r="P238"/>
      <c r="Q238"/>
      <c r="R238"/>
      <c r="S238"/>
      <c r="T238" s="3" t="str">
        <f>Receive[[#This Row],[服装]]&amp;Receive[[#This Row],[名前]]&amp;Receive[[#This Row],[レアリティ]]</f>
        <v>制服青根高伸ICONIC</v>
      </c>
    </row>
    <row r="239" spans="1:20" x14ac:dyDescent="0.3">
      <c r="A239">
        <f>VLOOKUP(Receive[[#This Row],[No用]],SetNo[[No.用]:[vlookup 用]],2,FALSE)</f>
        <v>40</v>
      </c>
      <c r="B239" t="s">
        <v>151</v>
      </c>
      <c r="C239" t="s">
        <v>48</v>
      </c>
      <c r="D239" t="s">
        <v>23</v>
      </c>
      <c r="E239" t="s">
        <v>26</v>
      </c>
      <c r="F239" t="s">
        <v>49</v>
      </c>
      <c r="G239" t="s">
        <v>72</v>
      </c>
      <c r="H239">
        <v>1</v>
      </c>
      <c r="I239" t="s">
        <v>243</v>
      </c>
      <c r="J239" s="3" t="s">
        <v>176</v>
      </c>
      <c r="K239" s="3" t="s">
        <v>175</v>
      </c>
      <c r="L239">
        <v>26</v>
      </c>
      <c r="M239"/>
      <c r="N239"/>
      <c r="O239"/>
      <c r="P239"/>
      <c r="Q239"/>
      <c r="R239"/>
      <c r="S239"/>
      <c r="T239" s="3" t="str">
        <f>Receive[[#This Row],[服装]]&amp;Receive[[#This Row],[名前]]&amp;Receive[[#This Row],[レアリティ]]</f>
        <v>制服青根高伸ICONIC</v>
      </c>
    </row>
    <row r="240" spans="1:20" x14ac:dyDescent="0.3">
      <c r="A240">
        <f>VLOOKUP(Receive[[#This Row],[No用]],SetNo[[No.用]:[vlookup 用]],2,FALSE)</f>
        <v>40</v>
      </c>
      <c r="B240" t="s">
        <v>151</v>
      </c>
      <c r="C240" t="s">
        <v>48</v>
      </c>
      <c r="D240" t="s">
        <v>23</v>
      </c>
      <c r="E240" t="s">
        <v>26</v>
      </c>
      <c r="F240" t="s">
        <v>49</v>
      </c>
      <c r="G240" t="s">
        <v>72</v>
      </c>
      <c r="H240">
        <v>1</v>
      </c>
      <c r="I240" t="s">
        <v>243</v>
      </c>
      <c r="J240" s="3" t="s">
        <v>122</v>
      </c>
      <c r="K240" s="3" t="s">
        <v>175</v>
      </c>
      <c r="L240">
        <v>26</v>
      </c>
      <c r="M240"/>
      <c r="N240"/>
      <c r="O240"/>
      <c r="P240"/>
      <c r="Q240"/>
      <c r="R240"/>
      <c r="S240"/>
      <c r="T240" s="3" t="str">
        <f>Receive[[#This Row],[服装]]&amp;Receive[[#This Row],[名前]]&amp;Receive[[#This Row],[レアリティ]]</f>
        <v>制服青根高伸ICONIC</v>
      </c>
    </row>
    <row r="241" spans="1:20" x14ac:dyDescent="0.3">
      <c r="A241">
        <f>VLOOKUP(Receive[[#This Row],[No用]],SetNo[[No.用]:[vlookup 用]],2,FALSE)</f>
        <v>40</v>
      </c>
      <c r="B241" t="s">
        <v>151</v>
      </c>
      <c r="C241" t="s">
        <v>48</v>
      </c>
      <c r="D241" t="s">
        <v>23</v>
      </c>
      <c r="E241" t="s">
        <v>26</v>
      </c>
      <c r="F241" t="s">
        <v>49</v>
      </c>
      <c r="G241" t="s">
        <v>72</v>
      </c>
      <c r="H241">
        <v>1</v>
      </c>
      <c r="I241" t="s">
        <v>243</v>
      </c>
      <c r="J241" s="3" t="s">
        <v>177</v>
      </c>
      <c r="K241" s="3" t="s">
        <v>175</v>
      </c>
      <c r="L241">
        <v>26</v>
      </c>
      <c r="M241"/>
      <c r="N241"/>
      <c r="O241"/>
      <c r="P241"/>
      <c r="Q241"/>
      <c r="R241"/>
      <c r="S241"/>
      <c r="T241" s="3" t="str">
        <f>Receive[[#This Row],[服装]]&amp;Receive[[#This Row],[名前]]&amp;Receive[[#This Row],[レアリティ]]</f>
        <v>制服青根高伸ICONIC</v>
      </c>
    </row>
    <row r="242" spans="1:20" x14ac:dyDescent="0.3">
      <c r="A242">
        <f>VLOOKUP(Receive[[#This Row],[No用]],SetNo[[No.用]:[vlookup 用]],2,FALSE)</f>
        <v>40</v>
      </c>
      <c r="B242" t="s">
        <v>151</v>
      </c>
      <c r="C242" t="s">
        <v>48</v>
      </c>
      <c r="D242" t="s">
        <v>23</v>
      </c>
      <c r="E242" t="s">
        <v>26</v>
      </c>
      <c r="F242" t="s">
        <v>49</v>
      </c>
      <c r="G242" t="s">
        <v>72</v>
      </c>
      <c r="H242">
        <v>1</v>
      </c>
      <c r="I242" t="s">
        <v>243</v>
      </c>
      <c r="J242" s="3" t="s">
        <v>178</v>
      </c>
      <c r="K242" s="3" t="s">
        <v>175</v>
      </c>
      <c r="L242">
        <v>32</v>
      </c>
      <c r="M242"/>
      <c r="N242"/>
      <c r="O242"/>
      <c r="P242"/>
      <c r="Q242"/>
      <c r="R242"/>
      <c r="S242"/>
      <c r="T242" s="3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41</v>
      </c>
      <c r="B243" t="s">
        <v>119</v>
      </c>
      <c r="C243" t="s">
        <v>48</v>
      </c>
      <c r="D243" t="s">
        <v>24</v>
      </c>
      <c r="E243" t="s">
        <v>26</v>
      </c>
      <c r="F243" t="s">
        <v>49</v>
      </c>
      <c r="G243" t="s">
        <v>72</v>
      </c>
      <c r="H243">
        <v>1</v>
      </c>
      <c r="I243" t="s">
        <v>243</v>
      </c>
      <c r="J243" s="3" t="s">
        <v>121</v>
      </c>
      <c r="K243" s="3" t="s">
        <v>175</v>
      </c>
      <c r="L243">
        <v>26</v>
      </c>
      <c r="M243"/>
      <c r="N243"/>
      <c r="O243"/>
      <c r="P243"/>
      <c r="Q243"/>
      <c r="R243"/>
      <c r="S243"/>
      <c r="T243" s="3" t="str">
        <f>Receive[[#This Row],[服装]]&amp;Receive[[#This Row],[名前]]&amp;Receive[[#This Row],[レアリティ]]</f>
        <v>プール掃除青根高伸ICONIC</v>
      </c>
    </row>
    <row r="244" spans="1:20" x14ac:dyDescent="0.3">
      <c r="A244">
        <f>VLOOKUP(Receive[[#This Row],[No用]],SetNo[[No.用]:[vlookup 用]],2,FALSE)</f>
        <v>41</v>
      </c>
      <c r="B244" t="s">
        <v>119</v>
      </c>
      <c r="C244" t="s">
        <v>48</v>
      </c>
      <c r="D244" t="s">
        <v>24</v>
      </c>
      <c r="E244" t="s">
        <v>26</v>
      </c>
      <c r="F244" t="s">
        <v>49</v>
      </c>
      <c r="G244" t="s">
        <v>72</v>
      </c>
      <c r="H244">
        <v>1</v>
      </c>
      <c r="I244" t="s">
        <v>243</v>
      </c>
      <c r="J244" s="3" t="s">
        <v>208</v>
      </c>
      <c r="K244" s="3" t="s">
        <v>175</v>
      </c>
      <c r="L244">
        <v>26</v>
      </c>
      <c r="M244"/>
      <c r="N244"/>
      <c r="O244"/>
      <c r="P244"/>
      <c r="Q244"/>
      <c r="R244"/>
      <c r="S244"/>
      <c r="T244" s="3" t="str">
        <f>Receive[[#This Row],[服装]]&amp;Receive[[#This Row],[名前]]&amp;Receive[[#This Row],[レアリティ]]</f>
        <v>プール掃除青根高伸ICONIC</v>
      </c>
    </row>
    <row r="245" spans="1:20" x14ac:dyDescent="0.3">
      <c r="A245">
        <f>VLOOKUP(Receive[[#This Row],[No用]],SetNo[[No.用]:[vlookup 用]],2,FALSE)</f>
        <v>41</v>
      </c>
      <c r="B245" t="s">
        <v>119</v>
      </c>
      <c r="C245" t="s">
        <v>48</v>
      </c>
      <c r="D245" t="s">
        <v>24</v>
      </c>
      <c r="E245" t="s">
        <v>26</v>
      </c>
      <c r="F245" t="s">
        <v>49</v>
      </c>
      <c r="G245" t="s">
        <v>72</v>
      </c>
      <c r="H245">
        <v>1</v>
      </c>
      <c r="I245" t="s">
        <v>243</v>
      </c>
      <c r="J245" s="3" t="s">
        <v>176</v>
      </c>
      <c r="K245" s="3" t="s">
        <v>175</v>
      </c>
      <c r="L245">
        <v>26</v>
      </c>
      <c r="M245"/>
      <c r="N245"/>
      <c r="O245"/>
      <c r="P245"/>
      <c r="Q245"/>
      <c r="R245"/>
      <c r="S245"/>
      <c r="T245" s="3" t="str">
        <f>Receive[[#This Row],[服装]]&amp;Receive[[#This Row],[名前]]&amp;Receive[[#This Row],[レアリティ]]</f>
        <v>プール掃除青根高伸ICONIC</v>
      </c>
    </row>
    <row r="246" spans="1:20" x14ac:dyDescent="0.3">
      <c r="A246">
        <f>VLOOKUP(Receive[[#This Row],[No用]],SetNo[[No.用]:[vlookup 用]],2,FALSE)</f>
        <v>41</v>
      </c>
      <c r="B246" t="s">
        <v>119</v>
      </c>
      <c r="C246" t="s">
        <v>48</v>
      </c>
      <c r="D246" t="s">
        <v>24</v>
      </c>
      <c r="E246" t="s">
        <v>26</v>
      </c>
      <c r="F246" t="s">
        <v>49</v>
      </c>
      <c r="G246" t="s">
        <v>72</v>
      </c>
      <c r="H246">
        <v>1</v>
      </c>
      <c r="I246" t="s">
        <v>243</v>
      </c>
      <c r="J246" s="3" t="s">
        <v>122</v>
      </c>
      <c r="K246" s="3" t="s">
        <v>175</v>
      </c>
      <c r="L246">
        <v>26</v>
      </c>
      <c r="M246"/>
      <c r="N246"/>
      <c r="O246"/>
      <c r="P246"/>
      <c r="Q246"/>
      <c r="R246"/>
      <c r="S246"/>
      <c r="T246" s="3" t="str">
        <f>Receive[[#This Row],[服装]]&amp;Receive[[#This Row],[名前]]&amp;Receive[[#This Row],[レアリティ]]</f>
        <v>プール掃除青根高伸ICONIC</v>
      </c>
    </row>
    <row r="247" spans="1:20" x14ac:dyDescent="0.3">
      <c r="A247">
        <f>VLOOKUP(Receive[[#This Row],[No用]],SetNo[[No.用]:[vlookup 用]],2,FALSE)</f>
        <v>41</v>
      </c>
      <c r="B247" t="s">
        <v>119</v>
      </c>
      <c r="C247" t="s">
        <v>48</v>
      </c>
      <c r="D247" t="s">
        <v>24</v>
      </c>
      <c r="E247" t="s">
        <v>26</v>
      </c>
      <c r="F247" t="s">
        <v>49</v>
      </c>
      <c r="G247" t="s">
        <v>72</v>
      </c>
      <c r="H247">
        <v>1</v>
      </c>
      <c r="I247" t="s">
        <v>243</v>
      </c>
      <c r="J247" s="3" t="s">
        <v>177</v>
      </c>
      <c r="K247" s="3" t="s">
        <v>175</v>
      </c>
      <c r="L247">
        <v>26</v>
      </c>
      <c r="M247"/>
      <c r="N247"/>
      <c r="O247"/>
      <c r="P247"/>
      <c r="Q247"/>
      <c r="R247"/>
      <c r="S247"/>
      <c r="T247" s="3" t="str">
        <f>Receive[[#This Row],[服装]]&amp;Receive[[#This Row],[名前]]&amp;Receive[[#This Row],[レアリティ]]</f>
        <v>プール掃除青根高伸ICONIC</v>
      </c>
    </row>
    <row r="248" spans="1:20" x14ac:dyDescent="0.3">
      <c r="A248">
        <f>VLOOKUP(Receive[[#This Row],[No用]],SetNo[[No.用]:[vlookup 用]],2,FALSE)</f>
        <v>41</v>
      </c>
      <c r="B248" t="s">
        <v>119</v>
      </c>
      <c r="C248" t="s">
        <v>48</v>
      </c>
      <c r="D248" t="s">
        <v>24</v>
      </c>
      <c r="E248" t="s">
        <v>26</v>
      </c>
      <c r="F248" t="s">
        <v>49</v>
      </c>
      <c r="G248" t="s">
        <v>72</v>
      </c>
      <c r="H248">
        <v>1</v>
      </c>
      <c r="I248" t="s">
        <v>243</v>
      </c>
      <c r="J248" s="3" t="s">
        <v>178</v>
      </c>
      <c r="K248" s="3" t="s">
        <v>175</v>
      </c>
      <c r="L248">
        <v>32</v>
      </c>
      <c r="M248"/>
      <c r="N248"/>
      <c r="O248"/>
      <c r="P248"/>
      <c r="Q248"/>
      <c r="R248"/>
      <c r="S248"/>
      <c r="T248" s="3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42</v>
      </c>
      <c r="B249" t="s">
        <v>219</v>
      </c>
      <c r="C249" t="s">
        <v>50</v>
      </c>
      <c r="D249" t="s">
        <v>28</v>
      </c>
      <c r="E249" t="s">
        <v>25</v>
      </c>
      <c r="F249" t="s">
        <v>49</v>
      </c>
      <c r="G249" t="s">
        <v>72</v>
      </c>
      <c r="H249">
        <v>1</v>
      </c>
      <c r="I249" t="s">
        <v>243</v>
      </c>
      <c r="J249" s="3" t="s">
        <v>121</v>
      </c>
      <c r="K249" s="3" t="s">
        <v>175</v>
      </c>
      <c r="L249">
        <v>26</v>
      </c>
      <c r="M249"/>
      <c r="N249"/>
      <c r="O249"/>
      <c r="P249"/>
      <c r="Q249"/>
      <c r="R249"/>
      <c r="S249"/>
      <c r="T249" s="3" t="str">
        <f>Receive[[#This Row],[服装]]&amp;Receive[[#This Row],[名前]]&amp;Receive[[#This Row],[レアリティ]]</f>
        <v>ユニフォーム二口堅治ICONIC</v>
      </c>
    </row>
    <row r="250" spans="1:20" x14ac:dyDescent="0.3">
      <c r="A250">
        <f>VLOOKUP(Receive[[#This Row],[No用]],SetNo[[No.用]:[vlookup 用]],2,FALSE)</f>
        <v>42</v>
      </c>
      <c r="B250" t="s">
        <v>219</v>
      </c>
      <c r="C250" t="s">
        <v>50</v>
      </c>
      <c r="D250" t="s">
        <v>28</v>
      </c>
      <c r="E250" t="s">
        <v>25</v>
      </c>
      <c r="F250" t="s">
        <v>49</v>
      </c>
      <c r="G250" t="s">
        <v>72</v>
      </c>
      <c r="H250">
        <v>1</v>
      </c>
      <c r="I250" t="s">
        <v>243</v>
      </c>
      <c r="J250" s="3" t="s">
        <v>208</v>
      </c>
      <c r="K250" s="3" t="s">
        <v>175</v>
      </c>
      <c r="L250">
        <v>26</v>
      </c>
      <c r="M250"/>
      <c r="N250"/>
      <c r="O250"/>
      <c r="P250"/>
      <c r="Q250"/>
      <c r="R250"/>
      <c r="S250"/>
      <c r="T250" s="3" t="str">
        <f>Receive[[#This Row],[服装]]&amp;Receive[[#This Row],[名前]]&amp;Receive[[#This Row],[レアリティ]]</f>
        <v>ユニフォーム二口堅治ICONIC</v>
      </c>
    </row>
    <row r="251" spans="1:20" x14ac:dyDescent="0.3">
      <c r="A251">
        <f>VLOOKUP(Receive[[#This Row],[No用]],SetNo[[No.用]:[vlookup 用]],2,FALSE)</f>
        <v>42</v>
      </c>
      <c r="B251" t="s">
        <v>219</v>
      </c>
      <c r="C251" t="s">
        <v>50</v>
      </c>
      <c r="D251" t="s">
        <v>28</v>
      </c>
      <c r="E251" t="s">
        <v>25</v>
      </c>
      <c r="F251" t="s">
        <v>49</v>
      </c>
      <c r="G251" t="s">
        <v>72</v>
      </c>
      <c r="H251">
        <v>1</v>
      </c>
      <c r="I251" t="s">
        <v>243</v>
      </c>
      <c r="J251" s="3" t="s">
        <v>245</v>
      </c>
      <c r="K251" s="3" t="s">
        <v>175</v>
      </c>
      <c r="L251">
        <v>26</v>
      </c>
      <c r="M251"/>
      <c r="N251"/>
      <c r="O251"/>
      <c r="P251"/>
      <c r="Q251"/>
      <c r="R251"/>
      <c r="S251"/>
      <c r="T251" s="3" t="str">
        <f>Receive[[#This Row],[服装]]&amp;Receive[[#This Row],[名前]]&amp;Receive[[#This Row],[レアリティ]]</f>
        <v>ユニフォーム二口堅治ICONIC</v>
      </c>
    </row>
    <row r="252" spans="1:20" x14ac:dyDescent="0.3">
      <c r="A252">
        <f>VLOOKUP(Receive[[#This Row],[No用]],SetNo[[No.用]:[vlookup 用]],2,FALSE)</f>
        <v>42</v>
      </c>
      <c r="B252" t="s">
        <v>219</v>
      </c>
      <c r="C252" t="s">
        <v>50</v>
      </c>
      <c r="D252" t="s">
        <v>28</v>
      </c>
      <c r="E252" t="s">
        <v>25</v>
      </c>
      <c r="F252" t="s">
        <v>49</v>
      </c>
      <c r="G252" t="s">
        <v>72</v>
      </c>
      <c r="H252">
        <v>1</v>
      </c>
      <c r="I252" t="s">
        <v>243</v>
      </c>
      <c r="J252" s="3" t="s">
        <v>122</v>
      </c>
      <c r="K252" s="3" t="s">
        <v>175</v>
      </c>
      <c r="L252">
        <v>26</v>
      </c>
      <c r="M252"/>
      <c r="N252"/>
      <c r="O252"/>
      <c r="P252"/>
      <c r="Q252"/>
      <c r="R252"/>
      <c r="S252"/>
      <c r="T252" s="3" t="str">
        <f>Receive[[#This Row],[服装]]&amp;Receive[[#This Row],[名前]]&amp;Receive[[#This Row],[レアリティ]]</f>
        <v>ユニフォーム二口堅治ICONIC</v>
      </c>
    </row>
    <row r="253" spans="1:20" x14ac:dyDescent="0.3">
      <c r="A253">
        <f>VLOOKUP(Receive[[#This Row],[No用]],SetNo[[No.用]:[vlookup 用]],2,FALSE)</f>
        <v>42</v>
      </c>
      <c r="B253" t="s">
        <v>219</v>
      </c>
      <c r="C253" t="s">
        <v>50</v>
      </c>
      <c r="D253" t="s">
        <v>28</v>
      </c>
      <c r="E253" t="s">
        <v>25</v>
      </c>
      <c r="F253" t="s">
        <v>49</v>
      </c>
      <c r="G253" t="s">
        <v>72</v>
      </c>
      <c r="H253">
        <v>1</v>
      </c>
      <c r="I253" t="s">
        <v>243</v>
      </c>
      <c r="J253" s="3" t="s">
        <v>177</v>
      </c>
      <c r="K253" s="3" t="s">
        <v>175</v>
      </c>
      <c r="L253">
        <v>26</v>
      </c>
      <c r="M253"/>
      <c r="N253"/>
      <c r="O253"/>
      <c r="P253"/>
      <c r="Q253"/>
      <c r="R253"/>
      <c r="S253"/>
      <c r="T253" s="3" t="str">
        <f>Receive[[#This Row],[服装]]&amp;Receive[[#This Row],[名前]]&amp;Receive[[#This Row],[レアリティ]]</f>
        <v>ユニフォーム二口堅治ICONIC</v>
      </c>
    </row>
    <row r="254" spans="1:20" x14ac:dyDescent="0.3">
      <c r="A254">
        <f>VLOOKUP(Receive[[#This Row],[No用]],SetNo[[No.用]:[vlookup 用]],2,FALSE)</f>
        <v>42</v>
      </c>
      <c r="B254" t="s">
        <v>219</v>
      </c>
      <c r="C254" t="s">
        <v>50</v>
      </c>
      <c r="D254" t="s">
        <v>28</v>
      </c>
      <c r="E254" t="s">
        <v>25</v>
      </c>
      <c r="F254" t="s">
        <v>49</v>
      </c>
      <c r="G254" t="s">
        <v>72</v>
      </c>
      <c r="H254">
        <v>1</v>
      </c>
      <c r="I254" t="s">
        <v>243</v>
      </c>
      <c r="J254" s="3" t="s">
        <v>178</v>
      </c>
      <c r="K254" s="3" t="s">
        <v>175</v>
      </c>
      <c r="L254">
        <v>26</v>
      </c>
      <c r="M254"/>
      <c r="N254"/>
      <c r="O254"/>
      <c r="P254"/>
      <c r="Q254"/>
      <c r="R254"/>
      <c r="S254"/>
      <c r="T254" s="3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43</v>
      </c>
      <c r="B255" t="s">
        <v>151</v>
      </c>
      <c r="C255" t="s">
        <v>50</v>
      </c>
      <c r="D255" t="s">
        <v>28</v>
      </c>
      <c r="E255" t="s">
        <v>25</v>
      </c>
      <c r="F255" t="s">
        <v>49</v>
      </c>
      <c r="G255" t="s">
        <v>72</v>
      </c>
      <c r="H255">
        <v>1</v>
      </c>
      <c r="I255" t="s">
        <v>243</v>
      </c>
      <c r="J255" s="3" t="s">
        <v>121</v>
      </c>
      <c r="K255" s="3" t="s">
        <v>175</v>
      </c>
      <c r="L255">
        <v>26</v>
      </c>
      <c r="M255"/>
      <c r="N255"/>
      <c r="O255"/>
      <c r="P255"/>
      <c r="Q255"/>
      <c r="R255"/>
      <c r="S255"/>
      <c r="T255" s="3" t="str">
        <f>Receive[[#This Row],[服装]]&amp;Receive[[#This Row],[名前]]&amp;Receive[[#This Row],[レアリティ]]</f>
        <v>制服二口堅治ICONIC</v>
      </c>
    </row>
    <row r="256" spans="1:20" x14ac:dyDescent="0.3">
      <c r="A256">
        <f>VLOOKUP(Receive[[#This Row],[No用]],SetNo[[No.用]:[vlookup 用]],2,FALSE)</f>
        <v>43</v>
      </c>
      <c r="B256" t="s">
        <v>151</v>
      </c>
      <c r="C256" t="s">
        <v>50</v>
      </c>
      <c r="D256" t="s">
        <v>28</v>
      </c>
      <c r="E256" t="s">
        <v>25</v>
      </c>
      <c r="F256" t="s">
        <v>49</v>
      </c>
      <c r="G256" t="s">
        <v>72</v>
      </c>
      <c r="H256">
        <v>1</v>
      </c>
      <c r="I256" t="s">
        <v>243</v>
      </c>
      <c r="J256" s="3" t="s">
        <v>208</v>
      </c>
      <c r="K256" s="3" t="s">
        <v>175</v>
      </c>
      <c r="L256">
        <v>26</v>
      </c>
      <c r="M256"/>
      <c r="N256"/>
      <c r="O256"/>
      <c r="P256"/>
      <c r="Q256"/>
      <c r="R256"/>
      <c r="S256"/>
      <c r="T256" s="3" t="str">
        <f>Receive[[#This Row],[服装]]&amp;Receive[[#This Row],[名前]]&amp;Receive[[#This Row],[レアリティ]]</f>
        <v>制服二口堅治ICONIC</v>
      </c>
    </row>
    <row r="257" spans="1:20" x14ac:dyDescent="0.3">
      <c r="A257">
        <f>VLOOKUP(Receive[[#This Row],[No用]],SetNo[[No.用]:[vlookup 用]],2,FALSE)</f>
        <v>43</v>
      </c>
      <c r="B257" t="s">
        <v>151</v>
      </c>
      <c r="C257" t="s">
        <v>50</v>
      </c>
      <c r="D257" t="s">
        <v>28</v>
      </c>
      <c r="E257" t="s">
        <v>25</v>
      </c>
      <c r="F257" t="s">
        <v>49</v>
      </c>
      <c r="G257" t="s">
        <v>72</v>
      </c>
      <c r="H257">
        <v>1</v>
      </c>
      <c r="I257" t="s">
        <v>243</v>
      </c>
      <c r="J257" s="3" t="s">
        <v>245</v>
      </c>
      <c r="K257" s="3" t="s">
        <v>175</v>
      </c>
      <c r="L257">
        <v>26</v>
      </c>
      <c r="M257"/>
      <c r="N257"/>
      <c r="O257"/>
      <c r="P257"/>
      <c r="Q257"/>
      <c r="R257"/>
      <c r="S257"/>
      <c r="T257" s="3" t="str">
        <f>Receive[[#This Row],[服装]]&amp;Receive[[#This Row],[名前]]&amp;Receive[[#This Row],[レアリティ]]</f>
        <v>制服二口堅治ICONIC</v>
      </c>
    </row>
    <row r="258" spans="1:20" x14ac:dyDescent="0.3">
      <c r="A258">
        <f>VLOOKUP(Receive[[#This Row],[No用]],SetNo[[No.用]:[vlookup 用]],2,FALSE)</f>
        <v>43</v>
      </c>
      <c r="B258" t="s">
        <v>151</v>
      </c>
      <c r="C258" t="s">
        <v>50</v>
      </c>
      <c r="D258" t="s">
        <v>28</v>
      </c>
      <c r="E258" t="s">
        <v>25</v>
      </c>
      <c r="F258" t="s">
        <v>49</v>
      </c>
      <c r="G258" t="s">
        <v>72</v>
      </c>
      <c r="H258">
        <v>1</v>
      </c>
      <c r="I258" t="s">
        <v>243</v>
      </c>
      <c r="J258" s="3" t="s">
        <v>122</v>
      </c>
      <c r="K258" s="3" t="s">
        <v>175</v>
      </c>
      <c r="L258">
        <v>26</v>
      </c>
      <c r="M258"/>
      <c r="N258"/>
      <c r="O258"/>
      <c r="P258"/>
      <c r="Q258"/>
      <c r="R258"/>
      <c r="S258"/>
      <c r="T258" s="3" t="str">
        <f>Receive[[#This Row],[服装]]&amp;Receive[[#This Row],[名前]]&amp;Receive[[#This Row],[レアリティ]]</f>
        <v>制服二口堅治ICONIC</v>
      </c>
    </row>
    <row r="259" spans="1:20" x14ac:dyDescent="0.3">
      <c r="A259">
        <f>VLOOKUP(Receive[[#This Row],[No用]],SetNo[[No.用]:[vlookup 用]],2,FALSE)</f>
        <v>43</v>
      </c>
      <c r="B259" t="s">
        <v>151</v>
      </c>
      <c r="C259" t="s">
        <v>50</v>
      </c>
      <c r="D259" t="s">
        <v>28</v>
      </c>
      <c r="E259" t="s">
        <v>25</v>
      </c>
      <c r="F259" t="s">
        <v>49</v>
      </c>
      <c r="G259" t="s">
        <v>72</v>
      </c>
      <c r="H259">
        <v>1</v>
      </c>
      <c r="I259" t="s">
        <v>243</v>
      </c>
      <c r="J259" s="3" t="s">
        <v>177</v>
      </c>
      <c r="K259" s="3" t="s">
        <v>175</v>
      </c>
      <c r="L259">
        <v>26</v>
      </c>
      <c r="M259"/>
      <c r="N259"/>
      <c r="O259"/>
      <c r="P259"/>
      <c r="Q259"/>
      <c r="R259"/>
      <c r="S259"/>
      <c r="T259" s="3" t="str">
        <f>Receive[[#This Row],[服装]]&amp;Receive[[#This Row],[名前]]&amp;Receive[[#This Row],[レアリティ]]</f>
        <v>制服二口堅治ICONIC</v>
      </c>
    </row>
    <row r="260" spans="1:20" x14ac:dyDescent="0.3">
      <c r="A260">
        <f>VLOOKUP(Receive[[#This Row],[No用]],SetNo[[No.用]:[vlookup 用]],2,FALSE)</f>
        <v>43</v>
      </c>
      <c r="B260" t="s">
        <v>151</v>
      </c>
      <c r="C260" t="s">
        <v>50</v>
      </c>
      <c r="D260" t="s">
        <v>28</v>
      </c>
      <c r="E260" t="s">
        <v>25</v>
      </c>
      <c r="F260" t="s">
        <v>49</v>
      </c>
      <c r="G260" t="s">
        <v>72</v>
      </c>
      <c r="H260">
        <v>1</v>
      </c>
      <c r="I260" t="s">
        <v>243</v>
      </c>
      <c r="J260" s="3" t="s">
        <v>178</v>
      </c>
      <c r="K260" s="3" t="s">
        <v>175</v>
      </c>
      <c r="L260">
        <v>26</v>
      </c>
      <c r="M260"/>
      <c r="N260"/>
      <c r="O260"/>
      <c r="P260"/>
      <c r="Q260"/>
      <c r="R260"/>
      <c r="S260"/>
      <c r="T260" s="3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44</v>
      </c>
      <c r="B261" t="s">
        <v>119</v>
      </c>
      <c r="C261" t="s">
        <v>50</v>
      </c>
      <c r="D261" t="s">
        <v>23</v>
      </c>
      <c r="E261" t="s">
        <v>25</v>
      </c>
      <c r="F261" t="s">
        <v>49</v>
      </c>
      <c r="G261" t="s">
        <v>72</v>
      </c>
      <c r="H261">
        <v>1</v>
      </c>
      <c r="I261" t="s">
        <v>243</v>
      </c>
      <c r="J261" s="3" t="s">
        <v>121</v>
      </c>
      <c r="K261" s="3" t="s">
        <v>191</v>
      </c>
      <c r="L261">
        <v>30</v>
      </c>
      <c r="M261"/>
      <c r="N261"/>
      <c r="O261"/>
      <c r="P261"/>
      <c r="Q261"/>
      <c r="R261"/>
      <c r="S261"/>
      <c r="T261" s="3" t="str">
        <f>Receive[[#This Row],[服装]]&amp;Receive[[#This Row],[名前]]&amp;Receive[[#This Row],[レアリティ]]</f>
        <v>プール掃除二口堅治ICONIC</v>
      </c>
    </row>
    <row r="262" spans="1:20" x14ac:dyDescent="0.3">
      <c r="A262">
        <f>VLOOKUP(Receive[[#This Row],[No用]],SetNo[[No.用]:[vlookup 用]],2,FALSE)</f>
        <v>44</v>
      </c>
      <c r="B262" t="s">
        <v>119</v>
      </c>
      <c r="C262" t="s">
        <v>50</v>
      </c>
      <c r="D262" t="s">
        <v>23</v>
      </c>
      <c r="E262" t="s">
        <v>25</v>
      </c>
      <c r="F262" t="s">
        <v>49</v>
      </c>
      <c r="G262" t="s">
        <v>72</v>
      </c>
      <c r="H262">
        <v>1</v>
      </c>
      <c r="I262" t="s">
        <v>243</v>
      </c>
      <c r="J262" s="3" t="s">
        <v>208</v>
      </c>
      <c r="K262" s="3" t="s">
        <v>175</v>
      </c>
      <c r="L262">
        <v>27</v>
      </c>
      <c r="M262"/>
      <c r="N262"/>
      <c r="O262"/>
      <c r="P262"/>
      <c r="Q262"/>
      <c r="R262"/>
      <c r="S262"/>
      <c r="T262" s="3" t="str">
        <f>Receive[[#This Row],[服装]]&amp;Receive[[#This Row],[名前]]&amp;Receive[[#This Row],[レアリティ]]</f>
        <v>プール掃除二口堅治ICONIC</v>
      </c>
    </row>
    <row r="263" spans="1:20" x14ac:dyDescent="0.3">
      <c r="A263">
        <f>VLOOKUP(Receive[[#This Row],[No用]],SetNo[[No.用]:[vlookup 用]],2,FALSE)</f>
        <v>44</v>
      </c>
      <c r="B263" t="s">
        <v>119</v>
      </c>
      <c r="C263" t="s">
        <v>50</v>
      </c>
      <c r="D263" t="s">
        <v>23</v>
      </c>
      <c r="E263" t="s">
        <v>25</v>
      </c>
      <c r="F263" t="s">
        <v>49</v>
      </c>
      <c r="G263" t="s">
        <v>72</v>
      </c>
      <c r="H263">
        <v>1</v>
      </c>
      <c r="I263" t="s">
        <v>243</v>
      </c>
      <c r="J263" s="3" t="s">
        <v>176</v>
      </c>
      <c r="K263" s="3" t="s">
        <v>175</v>
      </c>
      <c r="L263" s="3">
        <v>26</v>
      </c>
      <c r="M263"/>
      <c r="N263"/>
      <c r="O263"/>
      <c r="P263"/>
      <c r="Q263"/>
      <c r="R263"/>
      <c r="S263"/>
      <c r="T263" s="3" t="str">
        <f>Receive[[#This Row],[服装]]&amp;Receive[[#This Row],[名前]]&amp;Receive[[#This Row],[レアリティ]]</f>
        <v>プール掃除二口堅治ICONIC</v>
      </c>
    </row>
    <row r="264" spans="1:20" x14ac:dyDescent="0.3">
      <c r="A264">
        <f>VLOOKUP(Receive[[#This Row],[No用]],SetNo[[No.用]:[vlookup 用]],2,FALSE)</f>
        <v>44</v>
      </c>
      <c r="B264" t="s">
        <v>119</v>
      </c>
      <c r="C264" t="s">
        <v>50</v>
      </c>
      <c r="D264" t="s">
        <v>23</v>
      </c>
      <c r="E264" t="s">
        <v>25</v>
      </c>
      <c r="F264" t="s">
        <v>49</v>
      </c>
      <c r="G264" t="s">
        <v>72</v>
      </c>
      <c r="H264">
        <v>1</v>
      </c>
      <c r="I264" t="s">
        <v>243</v>
      </c>
      <c r="J264" s="3" t="s">
        <v>245</v>
      </c>
      <c r="K264" s="3" t="s">
        <v>175</v>
      </c>
      <c r="L264">
        <v>26</v>
      </c>
      <c r="M264"/>
      <c r="N264"/>
      <c r="O264"/>
      <c r="P264"/>
      <c r="Q264"/>
      <c r="R264"/>
      <c r="S264"/>
      <c r="T264" s="3" t="str">
        <f>Receive[[#This Row],[服装]]&amp;Receive[[#This Row],[名前]]&amp;Receive[[#This Row],[レアリティ]]</f>
        <v>プール掃除二口堅治ICONIC</v>
      </c>
    </row>
    <row r="265" spans="1:20" x14ac:dyDescent="0.3">
      <c r="A265">
        <f>VLOOKUP(Receive[[#This Row],[No用]],SetNo[[No.用]:[vlookup 用]],2,FALSE)</f>
        <v>44</v>
      </c>
      <c r="B265" t="s">
        <v>119</v>
      </c>
      <c r="C265" t="s">
        <v>50</v>
      </c>
      <c r="D265" t="s">
        <v>23</v>
      </c>
      <c r="E265" t="s">
        <v>25</v>
      </c>
      <c r="F265" t="s">
        <v>49</v>
      </c>
      <c r="G265" t="s">
        <v>72</v>
      </c>
      <c r="H265">
        <v>1</v>
      </c>
      <c r="I265" t="s">
        <v>243</v>
      </c>
      <c r="J265" s="3" t="s">
        <v>122</v>
      </c>
      <c r="K265" s="3" t="s">
        <v>191</v>
      </c>
      <c r="L265">
        <v>30</v>
      </c>
      <c r="M265"/>
      <c r="N265"/>
      <c r="O265"/>
      <c r="P265"/>
      <c r="Q265"/>
      <c r="R265"/>
      <c r="S265"/>
      <c r="T265" s="3" t="str">
        <f>Receive[[#This Row],[服装]]&amp;Receive[[#This Row],[名前]]&amp;Receive[[#This Row],[レアリティ]]</f>
        <v>プール掃除二口堅治ICONIC</v>
      </c>
    </row>
    <row r="266" spans="1:20" x14ac:dyDescent="0.3">
      <c r="A266">
        <f>VLOOKUP(Receive[[#This Row],[No用]],SetNo[[No.用]:[vlookup 用]],2,FALSE)</f>
        <v>44</v>
      </c>
      <c r="B266" t="s">
        <v>119</v>
      </c>
      <c r="C266" t="s">
        <v>50</v>
      </c>
      <c r="D266" t="s">
        <v>23</v>
      </c>
      <c r="E266" t="s">
        <v>25</v>
      </c>
      <c r="F266" t="s">
        <v>49</v>
      </c>
      <c r="G266" t="s">
        <v>72</v>
      </c>
      <c r="H266">
        <v>1</v>
      </c>
      <c r="I266" t="s">
        <v>243</v>
      </c>
      <c r="J266" s="3" t="s">
        <v>177</v>
      </c>
      <c r="K266" s="3" t="s">
        <v>175</v>
      </c>
      <c r="L266">
        <v>26</v>
      </c>
      <c r="M266"/>
      <c r="N266"/>
      <c r="O266"/>
      <c r="P266"/>
      <c r="Q266"/>
      <c r="R266"/>
      <c r="S266"/>
      <c r="T266" s="3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44</v>
      </c>
      <c r="B267" t="s">
        <v>119</v>
      </c>
      <c r="C267" t="s">
        <v>50</v>
      </c>
      <c r="D267" t="s">
        <v>23</v>
      </c>
      <c r="E267" t="s">
        <v>25</v>
      </c>
      <c r="F267" t="s">
        <v>49</v>
      </c>
      <c r="G267" t="s">
        <v>72</v>
      </c>
      <c r="H267">
        <v>1</v>
      </c>
      <c r="I267" t="s">
        <v>243</v>
      </c>
      <c r="J267" s="3" t="s">
        <v>178</v>
      </c>
      <c r="K267" s="3" t="s">
        <v>175</v>
      </c>
      <c r="L267">
        <v>26</v>
      </c>
      <c r="M267"/>
      <c r="N267"/>
      <c r="O267"/>
      <c r="P267"/>
      <c r="Q267"/>
      <c r="R267"/>
      <c r="S267"/>
      <c r="T267" s="3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44</v>
      </c>
      <c r="B268" t="s">
        <v>119</v>
      </c>
      <c r="C268" t="s">
        <v>50</v>
      </c>
      <c r="D268" t="s">
        <v>23</v>
      </c>
      <c r="E268" t="s">
        <v>25</v>
      </c>
      <c r="F268" t="s">
        <v>49</v>
      </c>
      <c r="G268" t="s">
        <v>72</v>
      </c>
      <c r="H268">
        <v>1</v>
      </c>
      <c r="I268" t="s">
        <v>243</v>
      </c>
      <c r="J268" s="3" t="s">
        <v>196</v>
      </c>
      <c r="K268" s="3" t="s">
        <v>239</v>
      </c>
      <c r="L268">
        <v>43</v>
      </c>
      <c r="M268"/>
      <c r="N268">
        <v>53</v>
      </c>
      <c r="O268"/>
      <c r="P268"/>
      <c r="Q268"/>
      <c r="R268"/>
      <c r="S268"/>
      <c r="T268" s="3" t="str">
        <f>Receive[[#This Row],[服装]]&amp;Receive[[#This Row],[名前]]&amp;Receive[[#This Row],[レアリティ]]</f>
        <v>プール掃除二口堅治ICONIC</v>
      </c>
    </row>
    <row r="269" spans="1:20" x14ac:dyDescent="0.3">
      <c r="A269" t="str">
        <f>VLOOKUP(Receive[[#This Row],[No用]],SetNo[[No.用]:[vlookup 用]],2,FALSE)</f>
        <v/>
      </c>
      <c r="H269">
        <v>1</v>
      </c>
      <c r="I269" t="s">
        <v>243</v>
      </c>
      <c r="J269"/>
      <c r="K269"/>
      <c r="L269"/>
      <c r="M269"/>
      <c r="N269"/>
      <c r="O269"/>
      <c r="P269"/>
      <c r="Q269"/>
      <c r="R269"/>
      <c r="S269"/>
      <c r="T269" t="str">
        <f>Receive[[#This Row],[服装]]&amp;Receive[[#This Row],[名前]]&amp;Receive[[#This Row],[レアリティ]]</f>
        <v/>
      </c>
    </row>
    <row r="270" spans="1:20" x14ac:dyDescent="0.3">
      <c r="A270" t="str">
        <f>VLOOKUP(Receive[[#This Row],[No用]],SetNo[[No.用]:[vlookup 用]],2,FALSE)</f>
        <v/>
      </c>
      <c r="H270">
        <v>1</v>
      </c>
      <c r="I270" t="s">
        <v>243</v>
      </c>
      <c r="J270"/>
      <c r="K270"/>
      <c r="L270"/>
      <c r="M270"/>
      <c r="N270"/>
      <c r="O270"/>
      <c r="P270"/>
      <c r="Q270"/>
      <c r="R270"/>
      <c r="S270"/>
      <c r="T270" t="str">
        <f>Receive[[#This Row],[服装]]&amp;Receive[[#This Row],[名前]]&amp;Receive[[#This Row],[レアリティ]]</f>
        <v/>
      </c>
    </row>
    <row r="271" spans="1:20" x14ac:dyDescent="0.3">
      <c r="A271" t="str">
        <f>VLOOKUP(Receive[[#This Row],[No用]],SetNo[[No.用]:[vlookup 用]],2,FALSE)</f>
        <v/>
      </c>
      <c r="H271">
        <v>1</v>
      </c>
      <c r="I271" t="s">
        <v>243</v>
      </c>
      <c r="J271"/>
      <c r="K271"/>
      <c r="L271"/>
      <c r="M271"/>
      <c r="N271"/>
      <c r="O271"/>
      <c r="P271"/>
      <c r="Q271"/>
      <c r="R271"/>
      <c r="S271"/>
      <c r="T271" t="str">
        <f>Receive[[#This Row],[服装]]&amp;Receive[[#This Row],[名前]]&amp;Receive[[#This Row],[レアリティ]]</f>
        <v/>
      </c>
    </row>
    <row r="272" spans="1:20" x14ac:dyDescent="0.3">
      <c r="A272" t="str">
        <f>VLOOKUP(Receive[[#This Row],[No用]],SetNo[[No.用]:[vlookup 用]],2,FALSE)</f>
        <v/>
      </c>
      <c r="H272">
        <v>1</v>
      </c>
      <c r="I272" t="s">
        <v>243</v>
      </c>
      <c r="J272"/>
      <c r="K272"/>
      <c r="L272"/>
      <c r="M272"/>
      <c r="N272"/>
      <c r="O272"/>
      <c r="P272"/>
      <c r="Q272"/>
      <c r="R272"/>
      <c r="S272"/>
      <c r="T272" t="str">
        <f>Receive[[#This Row],[服装]]&amp;Receive[[#This Row],[名前]]&amp;Receive[[#This Row],[レアリティ]]</f>
        <v/>
      </c>
    </row>
    <row r="273" spans="1:20" x14ac:dyDescent="0.3">
      <c r="A273" t="str">
        <f>VLOOKUP(Receive[[#This Row],[No用]],SetNo[[No.用]:[vlookup 用]],2,FALSE)</f>
        <v/>
      </c>
      <c r="H273">
        <v>1</v>
      </c>
      <c r="I273" t="s">
        <v>243</v>
      </c>
      <c r="J273"/>
      <c r="K273"/>
      <c r="L273"/>
      <c r="M273"/>
      <c r="N273"/>
      <c r="O273"/>
      <c r="P273"/>
      <c r="Q273"/>
      <c r="R273"/>
      <c r="S273"/>
      <c r="T273" t="str">
        <f>Receive[[#This Row],[服装]]&amp;Receive[[#This Row],[名前]]&amp;Receive[[#This Row],[レアリティ]]</f>
        <v/>
      </c>
    </row>
    <row r="274" spans="1:20" x14ac:dyDescent="0.3">
      <c r="A274" t="str">
        <f>VLOOKUP(Receive[[#This Row],[No用]],SetNo[[No.用]:[vlookup 用]],2,FALSE)</f>
        <v/>
      </c>
      <c r="H274">
        <v>1</v>
      </c>
      <c r="I274" t="s">
        <v>243</v>
      </c>
      <c r="J274"/>
      <c r="K274"/>
      <c r="L274"/>
      <c r="M274"/>
      <c r="N274"/>
      <c r="O274"/>
      <c r="P274"/>
      <c r="Q274"/>
      <c r="R274"/>
      <c r="S274"/>
      <c r="T274" t="str">
        <f>Receive[[#This Row],[服装]]&amp;Receive[[#This Row],[名前]]&amp;Receive[[#This Row],[レアリティ]]</f>
        <v/>
      </c>
    </row>
    <row r="275" spans="1:20" x14ac:dyDescent="0.3">
      <c r="A275">
        <f>VLOOKUP(Receive[[#This Row],[No用]],SetNo[[No.用]:[vlookup 用]],2,FALSE)</f>
        <v>45</v>
      </c>
      <c r="B275" t="s">
        <v>219</v>
      </c>
      <c r="C275" t="s">
        <v>51</v>
      </c>
      <c r="D275" t="s">
        <v>23</v>
      </c>
      <c r="E275" t="s">
        <v>31</v>
      </c>
      <c r="F275" t="s">
        <v>49</v>
      </c>
      <c r="G275" t="s">
        <v>72</v>
      </c>
      <c r="H275">
        <v>1</v>
      </c>
      <c r="I275" t="s">
        <v>243</v>
      </c>
      <c r="J275"/>
      <c r="K275"/>
      <c r="L275"/>
      <c r="M275"/>
      <c r="N275"/>
      <c r="O275"/>
      <c r="P275"/>
      <c r="Q275"/>
      <c r="R275"/>
      <c r="S275"/>
      <c r="T275" t="str">
        <f>Receive[[#This Row],[服装]]&amp;Receive[[#This Row],[名前]]&amp;Receive[[#This Row],[レアリティ]]</f>
        <v>ユニフォーム小金川貫至ICONIC</v>
      </c>
    </row>
    <row r="276" spans="1:20" x14ac:dyDescent="0.3">
      <c r="A276">
        <f>VLOOKUP(Receive[[#This Row],[No用]],SetNo[[No.用]:[vlookup 用]],2,FALSE)</f>
        <v>46</v>
      </c>
      <c r="B276" t="s">
        <v>151</v>
      </c>
      <c r="C276" t="s">
        <v>51</v>
      </c>
      <c r="D276" t="s">
        <v>23</v>
      </c>
      <c r="E276" t="s">
        <v>31</v>
      </c>
      <c r="F276" t="s">
        <v>49</v>
      </c>
      <c r="G276" t="s">
        <v>72</v>
      </c>
      <c r="H276">
        <v>1</v>
      </c>
      <c r="I276" t="s">
        <v>243</v>
      </c>
      <c r="J276"/>
      <c r="K276"/>
      <c r="L276"/>
      <c r="M276"/>
      <c r="N276"/>
      <c r="O276"/>
      <c r="P276"/>
      <c r="Q276"/>
      <c r="R276"/>
      <c r="S276"/>
      <c r="T276" t="str">
        <f>Receive[[#This Row],[服装]]&amp;Receive[[#This Row],[名前]]&amp;Receive[[#This Row],[レアリティ]]</f>
        <v>制服小金川貫至ICONIC</v>
      </c>
    </row>
    <row r="277" spans="1:20" x14ac:dyDescent="0.3">
      <c r="A277">
        <f>VLOOKUP(Receive[[#This Row],[No用]],SetNo[[No.用]:[vlookup 用]],2,FALSE)</f>
        <v>47</v>
      </c>
      <c r="B277" t="s">
        <v>219</v>
      </c>
      <c r="C277" t="s">
        <v>52</v>
      </c>
      <c r="D277" t="s">
        <v>23</v>
      </c>
      <c r="E277" t="s">
        <v>25</v>
      </c>
      <c r="F277" t="s">
        <v>49</v>
      </c>
      <c r="G277" t="s">
        <v>72</v>
      </c>
      <c r="H277">
        <v>1</v>
      </c>
      <c r="I277" t="s">
        <v>243</v>
      </c>
      <c r="J277"/>
      <c r="K277"/>
      <c r="L277"/>
      <c r="M277"/>
      <c r="N277"/>
      <c r="O277"/>
      <c r="P277"/>
      <c r="Q277"/>
      <c r="R277"/>
      <c r="S277"/>
      <c r="T277" t="str">
        <f>Receive[[#This Row],[服装]]&amp;Receive[[#This Row],[名前]]&amp;Receive[[#This Row],[レアリティ]]</f>
        <v>ユニフォーム小原豊ICONIC</v>
      </c>
    </row>
    <row r="278" spans="1:20" x14ac:dyDescent="0.3">
      <c r="A278">
        <f>VLOOKUP(Receive[[#This Row],[No用]],SetNo[[No.用]:[vlookup 用]],2,FALSE)</f>
        <v>48</v>
      </c>
      <c r="B278" t="s">
        <v>219</v>
      </c>
      <c r="C278" t="s">
        <v>53</v>
      </c>
      <c r="D278" t="s">
        <v>23</v>
      </c>
      <c r="E278" t="s">
        <v>25</v>
      </c>
      <c r="F278" t="s">
        <v>49</v>
      </c>
      <c r="G278" t="s">
        <v>72</v>
      </c>
      <c r="H278">
        <v>1</v>
      </c>
      <c r="I278" t="s">
        <v>243</v>
      </c>
      <c r="J278"/>
      <c r="K278"/>
      <c r="L278"/>
      <c r="M278"/>
      <c r="N278"/>
      <c r="O278"/>
      <c r="P278"/>
      <c r="Q278"/>
      <c r="R278"/>
      <c r="S278"/>
      <c r="T278" s="3" t="str">
        <f>Receive[[#This Row],[服装]]&amp;Receive[[#This Row],[名前]]&amp;Receive[[#This Row],[レアリティ]]</f>
        <v>ユニフォーム女川太郎ICONIC</v>
      </c>
    </row>
    <row r="279" spans="1:20" x14ac:dyDescent="0.3">
      <c r="A279">
        <f>VLOOKUP(Receive[[#This Row],[No用]],SetNo[[No.用]:[vlookup 用]],2,FALSE)</f>
        <v>49</v>
      </c>
      <c r="B279" t="s">
        <v>219</v>
      </c>
      <c r="C279" t="s">
        <v>54</v>
      </c>
      <c r="D279" t="s">
        <v>23</v>
      </c>
      <c r="E279" t="s">
        <v>21</v>
      </c>
      <c r="F279" t="s">
        <v>49</v>
      </c>
      <c r="G279" t="s">
        <v>72</v>
      </c>
      <c r="H279">
        <v>1</v>
      </c>
      <c r="I279" t="s">
        <v>243</v>
      </c>
      <c r="J279"/>
      <c r="K279"/>
      <c r="L279"/>
      <c r="M279"/>
      <c r="N279"/>
      <c r="O279"/>
      <c r="P279"/>
      <c r="Q279"/>
      <c r="R279"/>
      <c r="S279"/>
      <c r="T279" s="3" t="str">
        <f>Receive[[#This Row],[服装]]&amp;Receive[[#This Row],[名前]]&amp;Receive[[#This Row],[レアリティ]]</f>
        <v>ユニフォーム作並浩輔ICONIC</v>
      </c>
    </row>
    <row r="280" spans="1:20" x14ac:dyDescent="0.3">
      <c r="A280">
        <f>VLOOKUP(Receive[[#This Row],[No用]],SetNo[[No.用]:[vlookup 用]],2,FALSE)</f>
        <v>50</v>
      </c>
      <c r="B280" t="s">
        <v>219</v>
      </c>
      <c r="C280" t="s">
        <v>55</v>
      </c>
      <c r="D280" t="s">
        <v>23</v>
      </c>
      <c r="E280" t="s">
        <v>26</v>
      </c>
      <c r="F280" t="s">
        <v>49</v>
      </c>
      <c r="G280" t="s">
        <v>72</v>
      </c>
      <c r="H280">
        <v>1</v>
      </c>
      <c r="I280" t="s">
        <v>243</v>
      </c>
      <c r="J280"/>
      <c r="K280"/>
      <c r="L280"/>
      <c r="M280"/>
      <c r="N280"/>
      <c r="O280"/>
      <c r="P280"/>
      <c r="Q280"/>
      <c r="R280"/>
      <c r="S280"/>
      <c r="T280" s="3" t="str">
        <f>Receive[[#This Row],[服装]]&amp;Receive[[#This Row],[名前]]&amp;Receive[[#This Row],[レアリティ]]</f>
        <v>ユニフォーム吹上仁悟ICONIC</v>
      </c>
    </row>
    <row r="281" spans="1:20" x14ac:dyDescent="0.3">
      <c r="A281">
        <f>VLOOKUP(Receive[[#This Row],[No用]],SetNo[[No.用]:[vlookup 用]],2,FALSE)</f>
        <v>51</v>
      </c>
      <c r="B281" t="s">
        <v>219</v>
      </c>
      <c r="C281" t="s">
        <v>30</v>
      </c>
      <c r="D281" t="s">
        <v>23</v>
      </c>
      <c r="E281" t="s">
        <v>31</v>
      </c>
      <c r="F281" t="s">
        <v>20</v>
      </c>
      <c r="G281" t="s">
        <v>72</v>
      </c>
      <c r="H281">
        <v>1</v>
      </c>
      <c r="I281" t="s">
        <v>243</v>
      </c>
      <c r="J281"/>
      <c r="K281"/>
      <c r="L281"/>
      <c r="M281"/>
      <c r="N281"/>
      <c r="O281"/>
      <c r="P281"/>
      <c r="Q281"/>
      <c r="R281"/>
      <c r="S281"/>
      <c r="T281" s="3" t="str">
        <f>Receive[[#This Row],[服装]]&amp;Receive[[#This Row],[名前]]&amp;Receive[[#This Row],[レアリティ]]</f>
        <v>ユニフォーム及川徹ICONIC</v>
      </c>
    </row>
    <row r="282" spans="1:20" x14ac:dyDescent="0.3">
      <c r="A282">
        <f>VLOOKUP(Receive[[#This Row],[No用]],SetNo[[No.用]:[vlookup 用]],2,FALSE)</f>
        <v>52</v>
      </c>
      <c r="B282" t="s">
        <v>119</v>
      </c>
      <c r="C282" t="s">
        <v>30</v>
      </c>
      <c r="D282" t="s">
        <v>24</v>
      </c>
      <c r="E282" t="s">
        <v>31</v>
      </c>
      <c r="F282" t="s">
        <v>20</v>
      </c>
      <c r="G282" t="s">
        <v>72</v>
      </c>
      <c r="H282">
        <v>1</v>
      </c>
      <c r="I282" t="s">
        <v>243</v>
      </c>
      <c r="J282"/>
      <c r="K282"/>
      <c r="L282"/>
      <c r="M282"/>
      <c r="N282"/>
      <c r="O282"/>
      <c r="P282"/>
      <c r="Q282"/>
      <c r="R282"/>
      <c r="S282"/>
      <c r="T282" s="3" t="str">
        <f>Receive[[#This Row],[服装]]&amp;Receive[[#This Row],[名前]]&amp;Receive[[#This Row],[レアリティ]]</f>
        <v>プール掃除及川徹ICONIC</v>
      </c>
    </row>
    <row r="283" spans="1:20" x14ac:dyDescent="0.3">
      <c r="A283">
        <f>VLOOKUP(Receive[[#This Row],[No用]],SetNo[[No.用]:[vlookup 用]],2,FALSE)</f>
        <v>53</v>
      </c>
      <c r="B283" t="s">
        <v>219</v>
      </c>
      <c r="C283" t="s">
        <v>32</v>
      </c>
      <c r="D283" t="s">
        <v>28</v>
      </c>
      <c r="E283" t="s">
        <v>25</v>
      </c>
      <c r="F283" t="s">
        <v>20</v>
      </c>
      <c r="G283" t="s">
        <v>72</v>
      </c>
      <c r="H283">
        <v>1</v>
      </c>
      <c r="I283" t="s">
        <v>243</v>
      </c>
      <c r="J283"/>
      <c r="K283"/>
      <c r="L283"/>
      <c r="M283"/>
      <c r="N283"/>
      <c r="O283"/>
      <c r="P283"/>
      <c r="Q283"/>
      <c r="R283"/>
      <c r="S283"/>
      <c r="T283" s="3" t="str">
        <f>Receive[[#This Row],[服装]]&amp;Receive[[#This Row],[名前]]&amp;Receive[[#This Row],[レアリティ]]</f>
        <v>ユニフォーム岩泉一ICONIC</v>
      </c>
    </row>
    <row r="284" spans="1:20" x14ac:dyDescent="0.3">
      <c r="A284">
        <f>VLOOKUP(Receive[[#This Row],[No用]],SetNo[[No.用]:[vlookup 用]],2,FALSE)</f>
        <v>54</v>
      </c>
      <c r="B284" t="s">
        <v>119</v>
      </c>
      <c r="C284" t="s">
        <v>32</v>
      </c>
      <c r="D284" t="s">
        <v>23</v>
      </c>
      <c r="E284" t="s">
        <v>25</v>
      </c>
      <c r="F284" t="s">
        <v>20</v>
      </c>
      <c r="G284" t="s">
        <v>72</v>
      </c>
      <c r="H284">
        <v>1</v>
      </c>
      <c r="I284" t="s">
        <v>243</v>
      </c>
      <c r="J284"/>
      <c r="K284"/>
      <c r="L284"/>
      <c r="M284"/>
      <c r="N284"/>
      <c r="O284"/>
      <c r="P284"/>
      <c r="Q284"/>
      <c r="R284"/>
      <c r="S284"/>
      <c r="T284" s="3" t="str">
        <f>Receive[[#This Row],[服装]]&amp;Receive[[#This Row],[名前]]&amp;Receive[[#This Row],[レアリティ]]</f>
        <v>プール掃除岩泉一ICONIC</v>
      </c>
    </row>
    <row r="285" spans="1:20" x14ac:dyDescent="0.3">
      <c r="A285">
        <f>VLOOKUP(Receive[[#This Row],[No用]],SetNo[[No.用]:[vlookup 用]],2,FALSE)</f>
        <v>55</v>
      </c>
      <c r="B285" t="s">
        <v>219</v>
      </c>
      <c r="C285" t="s">
        <v>33</v>
      </c>
      <c r="D285" t="s">
        <v>24</v>
      </c>
      <c r="E285" t="s">
        <v>26</v>
      </c>
      <c r="F285" t="s">
        <v>20</v>
      </c>
      <c r="G285" t="s">
        <v>72</v>
      </c>
      <c r="H285">
        <v>1</v>
      </c>
      <c r="I285" t="s">
        <v>243</v>
      </c>
      <c r="J285"/>
      <c r="K285"/>
      <c r="L285"/>
      <c r="M285"/>
      <c r="N285"/>
      <c r="O285"/>
      <c r="P285"/>
      <c r="Q285"/>
      <c r="R285"/>
      <c r="S285"/>
      <c r="T285" s="3" t="str">
        <f>Receive[[#This Row],[服装]]&amp;Receive[[#This Row],[名前]]&amp;Receive[[#This Row],[レアリティ]]</f>
        <v>ユニフォーム金田一勇太郎ICONIC</v>
      </c>
    </row>
    <row r="286" spans="1:20" x14ac:dyDescent="0.3">
      <c r="A286">
        <f>VLOOKUP(Receive[[#This Row],[No用]],SetNo[[No.用]:[vlookup 用]],2,FALSE)</f>
        <v>56</v>
      </c>
      <c r="B286" t="s">
        <v>219</v>
      </c>
      <c r="C286" t="s">
        <v>34</v>
      </c>
      <c r="D286" t="s">
        <v>28</v>
      </c>
      <c r="E286" t="s">
        <v>25</v>
      </c>
      <c r="F286" t="s">
        <v>20</v>
      </c>
      <c r="G286" t="s">
        <v>72</v>
      </c>
      <c r="H286">
        <v>1</v>
      </c>
      <c r="I286" t="s">
        <v>243</v>
      </c>
      <c r="J286"/>
      <c r="K286"/>
      <c r="L286"/>
      <c r="M286"/>
      <c r="N286"/>
      <c r="O286"/>
      <c r="P286"/>
      <c r="Q286"/>
      <c r="R286"/>
      <c r="S286"/>
      <c r="T286" s="3" t="str">
        <f>Receive[[#This Row],[服装]]&amp;Receive[[#This Row],[名前]]&amp;Receive[[#This Row],[レアリティ]]</f>
        <v>ユニフォーム京谷賢太郎ICONIC</v>
      </c>
    </row>
    <row r="287" spans="1:20" x14ac:dyDescent="0.3">
      <c r="A287">
        <f>VLOOKUP(Receive[[#This Row],[No用]],SetNo[[No.用]:[vlookup 用]],2,FALSE)</f>
        <v>57</v>
      </c>
      <c r="B287" t="s">
        <v>219</v>
      </c>
      <c r="C287" t="s">
        <v>35</v>
      </c>
      <c r="D287" t="s">
        <v>23</v>
      </c>
      <c r="E287" t="s">
        <v>25</v>
      </c>
      <c r="F287" t="s">
        <v>20</v>
      </c>
      <c r="G287" t="s">
        <v>72</v>
      </c>
      <c r="H287">
        <v>1</v>
      </c>
      <c r="I287" t="s">
        <v>243</v>
      </c>
      <c r="J287"/>
      <c r="K287"/>
      <c r="L287"/>
      <c r="M287"/>
      <c r="N287"/>
      <c r="O287"/>
      <c r="P287"/>
      <c r="Q287"/>
      <c r="R287"/>
      <c r="S287"/>
      <c r="T287" s="3" t="str">
        <f>Receive[[#This Row],[服装]]&amp;Receive[[#This Row],[名前]]&amp;Receive[[#This Row],[レアリティ]]</f>
        <v>ユニフォーム国見英ICONIC</v>
      </c>
    </row>
    <row r="288" spans="1:20" x14ac:dyDescent="0.3">
      <c r="A288">
        <f>VLOOKUP(Receive[[#This Row],[No用]],SetNo[[No.用]:[vlookup 用]],2,FALSE)</f>
        <v>58</v>
      </c>
      <c r="B288" t="s">
        <v>219</v>
      </c>
      <c r="C288" t="s">
        <v>36</v>
      </c>
      <c r="D288" t="s">
        <v>23</v>
      </c>
      <c r="E288" t="s">
        <v>21</v>
      </c>
      <c r="F288" t="s">
        <v>20</v>
      </c>
      <c r="G288" t="s">
        <v>72</v>
      </c>
      <c r="H288">
        <v>1</v>
      </c>
      <c r="I288" t="s">
        <v>243</v>
      </c>
      <c r="J288"/>
      <c r="K288"/>
      <c r="L288"/>
      <c r="M288"/>
      <c r="N288"/>
      <c r="O288"/>
      <c r="P288"/>
      <c r="Q288"/>
      <c r="R288"/>
      <c r="S288"/>
      <c r="T288" s="3" t="str">
        <f>Receive[[#This Row],[服装]]&amp;Receive[[#This Row],[名前]]&amp;Receive[[#This Row],[レアリティ]]</f>
        <v>ユニフォーム渡親治ICONIC</v>
      </c>
    </row>
    <row r="289" spans="1:20" x14ac:dyDescent="0.3">
      <c r="A289">
        <f>VLOOKUP(Receive[[#This Row],[No用]],SetNo[[No.用]:[vlookup 用]],2,FALSE)</f>
        <v>59</v>
      </c>
      <c r="B289" t="s">
        <v>219</v>
      </c>
      <c r="C289" t="s">
        <v>37</v>
      </c>
      <c r="D289" t="s">
        <v>23</v>
      </c>
      <c r="E289" t="s">
        <v>26</v>
      </c>
      <c r="F289" t="s">
        <v>20</v>
      </c>
      <c r="G289" t="s">
        <v>72</v>
      </c>
      <c r="H289">
        <v>1</v>
      </c>
      <c r="I289" t="s">
        <v>243</v>
      </c>
      <c r="J289"/>
      <c r="K289"/>
      <c r="L289"/>
      <c r="M289"/>
      <c r="N289"/>
      <c r="O289"/>
      <c r="P289"/>
      <c r="Q289"/>
      <c r="R289"/>
      <c r="S289"/>
      <c r="T289" s="3" t="str">
        <f>Receive[[#This Row],[服装]]&amp;Receive[[#This Row],[名前]]&amp;Receive[[#This Row],[レアリティ]]</f>
        <v>ユニフォーム松川一静ICONIC</v>
      </c>
    </row>
    <row r="290" spans="1:20" x14ac:dyDescent="0.3">
      <c r="A290">
        <f>VLOOKUP(Receive[[#This Row],[No用]],SetNo[[No.用]:[vlookup 用]],2,FALSE)</f>
        <v>60</v>
      </c>
      <c r="B290" t="s">
        <v>219</v>
      </c>
      <c r="C290" t="s">
        <v>38</v>
      </c>
      <c r="D290" t="s">
        <v>23</v>
      </c>
      <c r="E290" t="s">
        <v>25</v>
      </c>
      <c r="F290" t="s">
        <v>20</v>
      </c>
      <c r="G290" t="s">
        <v>72</v>
      </c>
      <c r="H290">
        <v>1</v>
      </c>
      <c r="I290" t="s">
        <v>243</v>
      </c>
      <c r="J290"/>
      <c r="K290"/>
      <c r="L290"/>
      <c r="M290"/>
      <c r="N290"/>
      <c r="O290"/>
      <c r="P290"/>
      <c r="Q290"/>
      <c r="R290"/>
      <c r="S290"/>
      <c r="T290" s="3" t="str">
        <f>Receive[[#This Row],[服装]]&amp;Receive[[#This Row],[名前]]&amp;Receive[[#This Row],[レアリティ]]</f>
        <v>ユニフォーム花巻貴大ICONIC</v>
      </c>
    </row>
    <row r="291" spans="1:20" x14ac:dyDescent="0.3">
      <c r="A291" t="str">
        <f>VLOOKUP(Receive[[#This Row],[No用]],SetNo[[No.用]:[vlookup 用]],2,FALSE)</f>
        <v/>
      </c>
      <c r="B291"/>
      <c r="C291"/>
      <c r="D291"/>
      <c r="E291"/>
      <c r="F291"/>
      <c r="G291"/>
      <c r="H291">
        <v>1</v>
      </c>
      <c r="I291" t="s">
        <v>243</v>
      </c>
      <c r="J291"/>
      <c r="K291"/>
      <c r="L291"/>
      <c r="M291"/>
      <c r="N291"/>
      <c r="O291"/>
      <c r="P291"/>
      <c r="Q291"/>
      <c r="R291"/>
      <c r="S291"/>
      <c r="T291" s="3" t="str">
        <f>Receive[[#This Row],[服装]]&amp;Receive[[#This Row],[名前]]&amp;Receive[[#This Row],[レアリティ]]</f>
        <v/>
      </c>
    </row>
    <row r="292" spans="1:20" x14ac:dyDescent="0.3">
      <c r="A292" t="str">
        <f>VLOOKUP(Receive[[#This Row],[No用]],SetNo[[No.用]:[vlookup 用]],2,FALSE)</f>
        <v/>
      </c>
      <c r="B292"/>
      <c r="C292"/>
      <c r="D292"/>
      <c r="E292"/>
      <c r="F292"/>
      <c r="G292"/>
      <c r="H292">
        <v>1</v>
      </c>
      <c r="I292" t="s">
        <v>243</v>
      </c>
      <c r="J292"/>
      <c r="K292"/>
      <c r="L292"/>
      <c r="M292"/>
      <c r="N292"/>
      <c r="O292"/>
      <c r="P292"/>
      <c r="Q292"/>
      <c r="R292"/>
      <c r="S292"/>
      <c r="T292" t="str">
        <f>Receive[[#This Row],[服装]]&amp;Receive[[#This Row],[名前]]&amp;Receive[[#This Row],[レアリティ]]</f>
        <v/>
      </c>
    </row>
    <row r="293" spans="1:20" x14ac:dyDescent="0.3">
      <c r="A293" t="str">
        <f>VLOOKUP(Receive[[#This Row],[No用]],SetNo[[No.用]:[vlookup 用]],2,FALSE)</f>
        <v/>
      </c>
      <c r="B293"/>
      <c r="C293"/>
      <c r="D293"/>
      <c r="E293"/>
      <c r="F293"/>
      <c r="G293"/>
      <c r="H293">
        <v>1</v>
      </c>
      <c r="I293" t="s">
        <v>243</v>
      </c>
      <c r="J293"/>
      <c r="K293"/>
      <c r="L293"/>
      <c r="M293"/>
      <c r="N293"/>
      <c r="O293"/>
      <c r="P293"/>
      <c r="Q293"/>
      <c r="R293"/>
      <c r="S293"/>
      <c r="T293" t="str">
        <f>Receive[[#This Row],[服装]]&amp;Receive[[#This Row],[名前]]&amp;Receive[[#This Row],[レアリティ]]</f>
        <v/>
      </c>
    </row>
    <row r="294" spans="1:20" x14ac:dyDescent="0.3">
      <c r="A294" t="str">
        <f>VLOOKUP(Receive[[#This Row],[No用]],SetNo[[No.用]:[vlookup 用]],2,FALSE)</f>
        <v/>
      </c>
      <c r="B294"/>
      <c r="C294"/>
      <c r="D294"/>
      <c r="E294"/>
      <c r="F294"/>
      <c r="G294"/>
      <c r="H294">
        <v>1</v>
      </c>
      <c r="I294" t="s">
        <v>243</v>
      </c>
      <c r="J294"/>
      <c r="K294"/>
      <c r="L294"/>
      <c r="M294"/>
      <c r="N294"/>
      <c r="O294"/>
      <c r="P294"/>
      <c r="Q294"/>
      <c r="R294"/>
      <c r="S294"/>
      <c r="T294" t="str">
        <f>Receive[[#This Row],[服装]]&amp;Receive[[#This Row],[名前]]&amp;Receive[[#This Row],[レアリティ]]</f>
        <v/>
      </c>
    </row>
    <row r="295" spans="1:20" x14ac:dyDescent="0.3">
      <c r="A295" t="str">
        <f>VLOOKUP(Receive[[#This Row],[No用]],SetNo[[No.用]:[vlookup 用]],2,FALSE)</f>
        <v/>
      </c>
      <c r="B295"/>
      <c r="C295"/>
      <c r="D295"/>
      <c r="E295"/>
      <c r="F295"/>
      <c r="G295"/>
      <c r="H295">
        <v>1</v>
      </c>
      <c r="I295" t="s">
        <v>243</v>
      </c>
      <c r="J295"/>
      <c r="K295"/>
      <c r="L295"/>
      <c r="M295"/>
      <c r="N295"/>
      <c r="O295"/>
      <c r="P295"/>
      <c r="Q295"/>
      <c r="R295"/>
      <c r="S295"/>
      <c r="T295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49"/>
  <sheetViews>
    <sheetView topLeftCell="A84" workbookViewId="0">
      <selection activeCell="L133" sqref="L133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3.77734375" style="4" bestFit="1" customWidth="1"/>
    <col min="17" max="17" width="12.109375" style="4" bestFit="1" customWidth="1"/>
    <col min="18" max="18" width="15.6640625" style="4" bestFit="1" customWidth="1"/>
    <col min="19" max="19" width="13.6640625" style="4" bestFit="1" customWidth="1"/>
    <col min="20" max="20" width="23.21875" style="4" hidden="1" customWidth="1"/>
    <col min="21" max="21" width="3.33203125" style="4" customWidth="1"/>
    <col min="22" max="16384" width="8.88671875" style="4"/>
  </cols>
  <sheetData>
    <row r="1" spans="1:20" s="20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VLOOKUP(Toss[[#This Row],[No用]],SetNo[[No.用]:[vlookup 用]],2,FALSE)</f>
        <v>1</v>
      </c>
      <c r="B2" t="s">
        <v>219</v>
      </c>
      <c r="C2" s="3" t="s">
        <v>139</v>
      </c>
      <c r="D2" t="s">
        <v>28</v>
      </c>
      <c r="E2" t="s">
        <v>26</v>
      </c>
      <c r="F2" t="s">
        <v>138</v>
      </c>
      <c r="G2" t="s">
        <v>72</v>
      </c>
      <c r="H2">
        <v>1</v>
      </c>
      <c r="I2" t="s">
        <v>246</v>
      </c>
      <c r="J2" t="s">
        <v>179</v>
      </c>
      <c r="K2" t="s">
        <v>175</v>
      </c>
      <c r="L2">
        <v>20</v>
      </c>
      <c r="M2"/>
      <c r="N2"/>
      <c r="O2"/>
      <c r="P2"/>
      <c r="Q2"/>
      <c r="R2"/>
      <c r="S2"/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219</v>
      </c>
      <c r="C3" t="s">
        <v>139</v>
      </c>
      <c r="D3" t="s">
        <v>28</v>
      </c>
      <c r="E3" t="s">
        <v>26</v>
      </c>
      <c r="F3" t="s">
        <v>138</v>
      </c>
      <c r="G3" t="s">
        <v>72</v>
      </c>
      <c r="H3">
        <v>1</v>
      </c>
      <c r="I3" t="s">
        <v>246</v>
      </c>
      <c r="J3" t="s">
        <v>180</v>
      </c>
      <c r="K3" t="s">
        <v>175</v>
      </c>
      <c r="L3">
        <v>24</v>
      </c>
      <c r="M3"/>
      <c r="N3"/>
      <c r="O3"/>
      <c r="P3"/>
      <c r="Q3"/>
      <c r="R3"/>
      <c r="S3"/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151</v>
      </c>
      <c r="C4" t="s">
        <v>139</v>
      </c>
      <c r="D4" t="s">
        <v>28</v>
      </c>
      <c r="E4" t="s">
        <v>26</v>
      </c>
      <c r="F4" t="s">
        <v>138</v>
      </c>
      <c r="G4" t="s">
        <v>72</v>
      </c>
      <c r="H4">
        <v>1</v>
      </c>
      <c r="I4" t="s">
        <v>246</v>
      </c>
      <c r="J4" t="s">
        <v>179</v>
      </c>
      <c r="K4" t="s">
        <v>175</v>
      </c>
      <c r="L4">
        <v>20</v>
      </c>
      <c r="M4"/>
      <c r="N4"/>
      <c r="O4"/>
      <c r="P4"/>
      <c r="Q4"/>
      <c r="R4"/>
      <c r="S4"/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151</v>
      </c>
      <c r="C5" t="s">
        <v>139</v>
      </c>
      <c r="D5" t="s">
        <v>28</v>
      </c>
      <c r="E5" t="s">
        <v>26</v>
      </c>
      <c r="F5" t="s">
        <v>138</v>
      </c>
      <c r="G5" t="s">
        <v>72</v>
      </c>
      <c r="H5">
        <v>1</v>
      </c>
      <c r="I5" t="s">
        <v>246</v>
      </c>
      <c r="J5" t="s">
        <v>180</v>
      </c>
      <c r="K5" t="s">
        <v>175</v>
      </c>
      <c r="L5">
        <v>24</v>
      </c>
      <c r="M5"/>
      <c r="N5"/>
      <c r="O5"/>
      <c r="P5"/>
      <c r="Q5"/>
      <c r="R5"/>
      <c r="S5"/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152</v>
      </c>
      <c r="C6" t="s">
        <v>139</v>
      </c>
      <c r="D6" t="s">
        <v>23</v>
      </c>
      <c r="E6" t="s">
        <v>26</v>
      </c>
      <c r="F6" t="s">
        <v>138</v>
      </c>
      <c r="G6" t="s">
        <v>72</v>
      </c>
      <c r="H6">
        <v>1</v>
      </c>
      <c r="I6" t="s">
        <v>246</v>
      </c>
      <c r="J6" t="s">
        <v>179</v>
      </c>
      <c r="K6" t="s">
        <v>175</v>
      </c>
      <c r="L6">
        <v>20</v>
      </c>
      <c r="M6"/>
      <c r="N6"/>
      <c r="O6"/>
      <c r="P6"/>
      <c r="Q6"/>
      <c r="R6"/>
      <c r="S6"/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152</v>
      </c>
      <c r="C7" t="s">
        <v>139</v>
      </c>
      <c r="D7" t="s">
        <v>23</v>
      </c>
      <c r="E7" t="s">
        <v>26</v>
      </c>
      <c r="F7" t="s">
        <v>138</v>
      </c>
      <c r="G7" t="s">
        <v>72</v>
      </c>
      <c r="H7">
        <v>1</v>
      </c>
      <c r="I7" t="s">
        <v>246</v>
      </c>
      <c r="J7" t="s">
        <v>180</v>
      </c>
      <c r="K7" t="s">
        <v>175</v>
      </c>
      <c r="L7">
        <v>24</v>
      </c>
      <c r="M7"/>
      <c r="N7"/>
      <c r="O7"/>
      <c r="P7"/>
      <c r="Q7"/>
      <c r="R7"/>
      <c r="S7"/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219</v>
      </c>
      <c r="C8" t="s">
        <v>140</v>
      </c>
      <c r="D8" t="s">
        <v>28</v>
      </c>
      <c r="E8" t="s">
        <v>31</v>
      </c>
      <c r="F8" t="s">
        <v>138</v>
      </c>
      <c r="G8" t="s">
        <v>72</v>
      </c>
      <c r="H8">
        <v>1</v>
      </c>
      <c r="I8" t="s">
        <v>246</v>
      </c>
      <c r="J8" t="s">
        <v>179</v>
      </c>
      <c r="K8" t="s">
        <v>175</v>
      </c>
      <c r="L8">
        <v>31</v>
      </c>
      <c r="M8"/>
      <c r="N8"/>
      <c r="O8"/>
      <c r="P8"/>
      <c r="Q8"/>
      <c r="R8"/>
      <c r="S8"/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219</v>
      </c>
      <c r="C9" t="s">
        <v>140</v>
      </c>
      <c r="D9" t="s">
        <v>28</v>
      </c>
      <c r="E9" t="s">
        <v>31</v>
      </c>
      <c r="F9" t="s">
        <v>138</v>
      </c>
      <c r="G9" t="s">
        <v>72</v>
      </c>
      <c r="H9">
        <v>1</v>
      </c>
      <c r="I9" t="s">
        <v>246</v>
      </c>
      <c r="J9" t="s">
        <v>182</v>
      </c>
      <c r="K9" t="s">
        <v>186</v>
      </c>
      <c r="L9">
        <v>33</v>
      </c>
      <c r="M9"/>
      <c r="N9"/>
      <c r="O9"/>
      <c r="P9"/>
      <c r="Q9"/>
      <c r="R9"/>
      <c r="S9"/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219</v>
      </c>
      <c r="C10" t="s">
        <v>140</v>
      </c>
      <c r="D10" t="s">
        <v>28</v>
      </c>
      <c r="E10" t="s">
        <v>31</v>
      </c>
      <c r="F10" t="s">
        <v>138</v>
      </c>
      <c r="G10" t="s">
        <v>72</v>
      </c>
      <c r="H10">
        <v>1</v>
      </c>
      <c r="I10" t="s">
        <v>246</v>
      </c>
      <c r="J10" t="s">
        <v>194</v>
      </c>
      <c r="K10" t="s">
        <v>186</v>
      </c>
      <c r="L10">
        <v>35</v>
      </c>
      <c r="M10"/>
      <c r="N10"/>
      <c r="O10"/>
      <c r="P10"/>
      <c r="Q10">
        <v>5</v>
      </c>
      <c r="R10"/>
      <c r="S10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219</v>
      </c>
      <c r="C11" t="s">
        <v>140</v>
      </c>
      <c r="D11" t="s">
        <v>28</v>
      </c>
      <c r="E11" t="s">
        <v>31</v>
      </c>
      <c r="F11" t="s">
        <v>138</v>
      </c>
      <c r="G11" t="s">
        <v>72</v>
      </c>
      <c r="H11">
        <v>1</v>
      </c>
      <c r="I11" t="s">
        <v>246</v>
      </c>
      <c r="J11" t="s">
        <v>185</v>
      </c>
      <c r="K11" t="s">
        <v>175</v>
      </c>
      <c r="L11">
        <v>31</v>
      </c>
      <c r="M11"/>
      <c r="N11"/>
      <c r="O11"/>
      <c r="P11"/>
      <c r="Q11"/>
      <c r="R11"/>
      <c r="S11"/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219</v>
      </c>
      <c r="C12" t="s">
        <v>140</v>
      </c>
      <c r="D12" t="s">
        <v>28</v>
      </c>
      <c r="E12" t="s">
        <v>31</v>
      </c>
      <c r="F12" t="s">
        <v>138</v>
      </c>
      <c r="G12" t="s">
        <v>72</v>
      </c>
      <c r="H12">
        <v>1</v>
      </c>
      <c r="I12" t="s">
        <v>246</v>
      </c>
      <c r="J12" t="s">
        <v>247</v>
      </c>
      <c r="K12" t="s">
        <v>175</v>
      </c>
      <c r="L12">
        <v>31</v>
      </c>
      <c r="M12"/>
      <c r="N12"/>
      <c r="O12"/>
      <c r="P12"/>
      <c r="Q12"/>
      <c r="R12"/>
      <c r="S12"/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219</v>
      </c>
      <c r="C13" t="s">
        <v>140</v>
      </c>
      <c r="D13" t="s">
        <v>28</v>
      </c>
      <c r="E13" t="s">
        <v>31</v>
      </c>
      <c r="F13" t="s">
        <v>138</v>
      </c>
      <c r="G13" t="s">
        <v>72</v>
      </c>
      <c r="H13">
        <v>1</v>
      </c>
      <c r="I13" t="s">
        <v>246</v>
      </c>
      <c r="J13" t="s">
        <v>182</v>
      </c>
      <c r="K13" t="s">
        <v>239</v>
      </c>
      <c r="L13">
        <v>54</v>
      </c>
      <c r="M13">
        <v>5</v>
      </c>
      <c r="N13">
        <v>61</v>
      </c>
      <c r="O13">
        <v>7</v>
      </c>
      <c r="P13" s="3" t="s">
        <v>244</v>
      </c>
      <c r="Q13"/>
      <c r="R13"/>
      <c r="S13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219</v>
      </c>
      <c r="C14" t="s">
        <v>140</v>
      </c>
      <c r="D14" t="s">
        <v>28</v>
      </c>
      <c r="E14" t="s">
        <v>31</v>
      </c>
      <c r="F14" t="s">
        <v>138</v>
      </c>
      <c r="G14" t="s">
        <v>72</v>
      </c>
      <c r="H14">
        <v>1</v>
      </c>
      <c r="I14" t="s">
        <v>246</v>
      </c>
      <c r="J14" t="s">
        <v>195</v>
      </c>
      <c r="K14" t="s">
        <v>239</v>
      </c>
      <c r="L14">
        <v>51</v>
      </c>
      <c r="M14">
        <v>5</v>
      </c>
      <c r="N14">
        <v>56</v>
      </c>
      <c r="O14">
        <v>7</v>
      </c>
      <c r="P14"/>
      <c r="Q14"/>
      <c r="R14"/>
      <c r="S14"/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151</v>
      </c>
      <c r="C15" t="s">
        <v>140</v>
      </c>
      <c r="D15" t="s">
        <v>28</v>
      </c>
      <c r="E15" t="s">
        <v>31</v>
      </c>
      <c r="F15" t="s">
        <v>138</v>
      </c>
      <c r="G15" t="s">
        <v>72</v>
      </c>
      <c r="H15">
        <v>1</v>
      </c>
      <c r="I15" t="s">
        <v>246</v>
      </c>
      <c r="J15" t="s">
        <v>179</v>
      </c>
      <c r="K15" t="s">
        <v>175</v>
      </c>
      <c r="L15">
        <v>31</v>
      </c>
      <c r="M15"/>
      <c r="N15"/>
      <c r="O15"/>
      <c r="P15"/>
      <c r="Q15"/>
      <c r="R15"/>
      <c r="S15"/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151</v>
      </c>
      <c r="C16" t="s">
        <v>140</v>
      </c>
      <c r="D16" t="s">
        <v>28</v>
      </c>
      <c r="E16" t="s">
        <v>31</v>
      </c>
      <c r="F16" t="s">
        <v>138</v>
      </c>
      <c r="G16" t="s">
        <v>72</v>
      </c>
      <c r="H16">
        <v>1</v>
      </c>
      <c r="I16" t="s">
        <v>246</v>
      </c>
      <c r="J16" t="s">
        <v>182</v>
      </c>
      <c r="K16" t="s">
        <v>186</v>
      </c>
      <c r="L16">
        <v>33</v>
      </c>
      <c r="M16"/>
      <c r="N16"/>
      <c r="O16"/>
      <c r="P16"/>
      <c r="Q16"/>
      <c r="R16"/>
      <c r="S16"/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151</v>
      </c>
      <c r="C17" t="s">
        <v>140</v>
      </c>
      <c r="D17" t="s">
        <v>28</v>
      </c>
      <c r="E17" t="s">
        <v>31</v>
      </c>
      <c r="F17" t="s">
        <v>138</v>
      </c>
      <c r="G17" t="s">
        <v>72</v>
      </c>
      <c r="H17">
        <v>1</v>
      </c>
      <c r="I17" t="s">
        <v>246</v>
      </c>
      <c r="J17" t="s">
        <v>194</v>
      </c>
      <c r="K17" t="s">
        <v>186</v>
      </c>
      <c r="L17">
        <v>35</v>
      </c>
      <c r="M17"/>
      <c r="N17"/>
      <c r="O17"/>
      <c r="P17"/>
      <c r="Q17">
        <v>5</v>
      </c>
      <c r="R17"/>
      <c r="S17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151</v>
      </c>
      <c r="C18" t="s">
        <v>140</v>
      </c>
      <c r="D18" t="s">
        <v>28</v>
      </c>
      <c r="E18" t="s">
        <v>31</v>
      </c>
      <c r="F18" t="s">
        <v>138</v>
      </c>
      <c r="G18" t="s">
        <v>72</v>
      </c>
      <c r="H18">
        <v>1</v>
      </c>
      <c r="I18" t="s">
        <v>246</v>
      </c>
      <c r="J18" t="s">
        <v>248</v>
      </c>
      <c r="K18" t="s">
        <v>191</v>
      </c>
      <c r="L18">
        <v>31</v>
      </c>
      <c r="M18"/>
      <c r="N18"/>
      <c r="O18"/>
      <c r="P18"/>
      <c r="Q18"/>
      <c r="R18"/>
      <c r="S18"/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151</v>
      </c>
      <c r="C19" t="s">
        <v>140</v>
      </c>
      <c r="D19" t="s">
        <v>28</v>
      </c>
      <c r="E19" t="s">
        <v>31</v>
      </c>
      <c r="F19" t="s">
        <v>138</v>
      </c>
      <c r="G19" t="s">
        <v>72</v>
      </c>
      <c r="H19">
        <v>1</v>
      </c>
      <c r="I19" t="s">
        <v>246</v>
      </c>
      <c r="J19" t="s">
        <v>185</v>
      </c>
      <c r="K19" t="s">
        <v>175</v>
      </c>
      <c r="L19">
        <v>31</v>
      </c>
      <c r="M19"/>
      <c r="N19"/>
      <c r="O19"/>
      <c r="P19"/>
      <c r="Q19"/>
      <c r="R19"/>
      <c r="S19"/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151</v>
      </c>
      <c r="C20" t="s">
        <v>140</v>
      </c>
      <c r="D20" t="s">
        <v>28</v>
      </c>
      <c r="E20" t="s">
        <v>31</v>
      </c>
      <c r="F20" t="s">
        <v>138</v>
      </c>
      <c r="G20" t="s">
        <v>72</v>
      </c>
      <c r="H20">
        <v>1</v>
      </c>
      <c r="I20" t="s">
        <v>246</v>
      </c>
      <c r="J20" t="s">
        <v>247</v>
      </c>
      <c r="K20" t="s">
        <v>191</v>
      </c>
      <c r="L20">
        <v>33</v>
      </c>
      <c r="M20"/>
      <c r="N20"/>
      <c r="O20"/>
      <c r="P20"/>
      <c r="Q20"/>
      <c r="R20"/>
      <c r="S20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151</v>
      </c>
      <c r="C21" t="s">
        <v>140</v>
      </c>
      <c r="D21" t="s">
        <v>28</v>
      </c>
      <c r="E21" t="s">
        <v>31</v>
      </c>
      <c r="F21" t="s">
        <v>138</v>
      </c>
      <c r="G21" t="s">
        <v>72</v>
      </c>
      <c r="H21">
        <v>1</v>
      </c>
      <c r="I21" t="s">
        <v>246</v>
      </c>
      <c r="J21" t="s">
        <v>182</v>
      </c>
      <c r="K21" t="s">
        <v>239</v>
      </c>
      <c r="L21">
        <v>54</v>
      </c>
      <c r="M21">
        <v>5</v>
      </c>
      <c r="N21">
        <v>61</v>
      </c>
      <c r="O21">
        <v>7</v>
      </c>
      <c r="P21" s="3" t="s">
        <v>244</v>
      </c>
      <c r="Q21"/>
      <c r="R21"/>
      <c r="S21"/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151</v>
      </c>
      <c r="C22" t="s">
        <v>140</v>
      </c>
      <c r="D22" t="s">
        <v>28</v>
      </c>
      <c r="E22" t="s">
        <v>31</v>
      </c>
      <c r="F22" t="s">
        <v>138</v>
      </c>
      <c r="G22" t="s">
        <v>72</v>
      </c>
      <c r="H22">
        <v>1</v>
      </c>
      <c r="I22" t="s">
        <v>246</v>
      </c>
      <c r="J22" t="s">
        <v>196</v>
      </c>
      <c r="K22" t="s">
        <v>239</v>
      </c>
      <c r="L22">
        <v>51</v>
      </c>
      <c r="M22">
        <v>5</v>
      </c>
      <c r="N22">
        <v>56</v>
      </c>
      <c r="O22">
        <v>7</v>
      </c>
      <c r="P22"/>
      <c r="Q22"/>
      <c r="R22"/>
      <c r="S22"/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152</v>
      </c>
      <c r="C23" t="s">
        <v>140</v>
      </c>
      <c r="D23" t="s">
        <v>23</v>
      </c>
      <c r="E23" t="s">
        <v>31</v>
      </c>
      <c r="F23" t="s">
        <v>138</v>
      </c>
      <c r="G23" t="s">
        <v>72</v>
      </c>
      <c r="H23">
        <v>1</v>
      </c>
      <c r="I23" t="s">
        <v>246</v>
      </c>
      <c r="J23" t="s">
        <v>179</v>
      </c>
      <c r="K23" t="s">
        <v>175</v>
      </c>
      <c r="L23">
        <v>31</v>
      </c>
      <c r="M23"/>
      <c r="N23"/>
      <c r="O23"/>
      <c r="P23"/>
      <c r="Q23"/>
      <c r="R23"/>
      <c r="S23"/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152</v>
      </c>
      <c r="C24" t="s">
        <v>140</v>
      </c>
      <c r="D24" t="s">
        <v>23</v>
      </c>
      <c r="E24" t="s">
        <v>31</v>
      </c>
      <c r="F24" t="s">
        <v>138</v>
      </c>
      <c r="G24" t="s">
        <v>72</v>
      </c>
      <c r="H24">
        <v>1</v>
      </c>
      <c r="I24" t="s">
        <v>246</v>
      </c>
      <c r="J24" t="s">
        <v>182</v>
      </c>
      <c r="K24" t="s">
        <v>186</v>
      </c>
      <c r="L24">
        <v>33</v>
      </c>
      <c r="M24"/>
      <c r="N24"/>
      <c r="O24"/>
      <c r="P24"/>
      <c r="Q24"/>
      <c r="R24"/>
      <c r="S24"/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152</v>
      </c>
      <c r="C25" t="s">
        <v>140</v>
      </c>
      <c r="D25" t="s">
        <v>23</v>
      </c>
      <c r="E25" t="s">
        <v>31</v>
      </c>
      <c r="F25" t="s">
        <v>138</v>
      </c>
      <c r="G25" t="s">
        <v>72</v>
      </c>
      <c r="H25">
        <v>1</v>
      </c>
      <c r="I25" t="s">
        <v>246</v>
      </c>
      <c r="J25" t="s">
        <v>194</v>
      </c>
      <c r="K25" t="s">
        <v>186</v>
      </c>
      <c r="L25">
        <v>35</v>
      </c>
      <c r="M25"/>
      <c r="N25"/>
      <c r="O25"/>
      <c r="P25"/>
      <c r="Q25">
        <v>5</v>
      </c>
      <c r="R25"/>
      <c r="S25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152</v>
      </c>
      <c r="C26" t="s">
        <v>140</v>
      </c>
      <c r="D26" t="s">
        <v>23</v>
      </c>
      <c r="E26" t="s">
        <v>31</v>
      </c>
      <c r="F26" t="s">
        <v>138</v>
      </c>
      <c r="G26" t="s">
        <v>72</v>
      </c>
      <c r="H26">
        <v>1</v>
      </c>
      <c r="I26" t="s">
        <v>246</v>
      </c>
      <c r="J26" t="s">
        <v>248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152</v>
      </c>
      <c r="C27" t="s">
        <v>140</v>
      </c>
      <c r="D27" t="s">
        <v>23</v>
      </c>
      <c r="E27" t="s">
        <v>31</v>
      </c>
      <c r="F27" t="s">
        <v>138</v>
      </c>
      <c r="G27" t="s">
        <v>72</v>
      </c>
      <c r="H27">
        <v>1</v>
      </c>
      <c r="I27" t="s">
        <v>246</v>
      </c>
      <c r="J27" t="s">
        <v>185</v>
      </c>
      <c r="K27" t="s">
        <v>175</v>
      </c>
      <c r="L27">
        <v>31</v>
      </c>
      <c r="M27"/>
      <c r="N27"/>
      <c r="O27"/>
      <c r="P27"/>
      <c r="Q27"/>
      <c r="R27"/>
      <c r="S27"/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152</v>
      </c>
      <c r="C28" t="s">
        <v>140</v>
      </c>
      <c r="D28" t="s">
        <v>23</v>
      </c>
      <c r="E28" t="s">
        <v>31</v>
      </c>
      <c r="F28" t="s">
        <v>138</v>
      </c>
      <c r="G28" t="s">
        <v>72</v>
      </c>
      <c r="H28">
        <v>1</v>
      </c>
      <c r="I28" t="s">
        <v>246</v>
      </c>
      <c r="J28" t="s">
        <v>247</v>
      </c>
      <c r="K28" t="s">
        <v>175</v>
      </c>
      <c r="L28">
        <v>31</v>
      </c>
      <c r="M28"/>
      <c r="N28"/>
      <c r="O28"/>
      <c r="P28"/>
      <c r="Q28"/>
      <c r="R28"/>
      <c r="S28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152</v>
      </c>
      <c r="C29" t="s">
        <v>140</v>
      </c>
      <c r="D29" t="s">
        <v>23</v>
      </c>
      <c r="E29" t="s">
        <v>31</v>
      </c>
      <c r="F29" t="s">
        <v>138</v>
      </c>
      <c r="G29" t="s">
        <v>72</v>
      </c>
      <c r="H29">
        <v>1</v>
      </c>
      <c r="I29" t="s">
        <v>246</v>
      </c>
      <c r="J29" t="s">
        <v>182</v>
      </c>
      <c r="K29" t="s">
        <v>239</v>
      </c>
      <c r="L29">
        <v>51</v>
      </c>
      <c r="M29">
        <v>5</v>
      </c>
      <c r="N29">
        <v>56</v>
      </c>
      <c r="O29">
        <v>7</v>
      </c>
      <c r="P29" s="3" t="s">
        <v>244</v>
      </c>
      <c r="Q29"/>
      <c r="R29"/>
      <c r="S29"/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219</v>
      </c>
      <c r="C30" t="s">
        <v>141</v>
      </c>
      <c r="D30" t="s">
        <v>28</v>
      </c>
      <c r="E30" t="s">
        <v>26</v>
      </c>
      <c r="F30" t="s">
        <v>138</v>
      </c>
      <c r="G30" t="s">
        <v>72</v>
      </c>
      <c r="H30">
        <v>1</v>
      </c>
      <c r="I30" t="s">
        <v>246</v>
      </c>
      <c r="J30" t="s">
        <v>179</v>
      </c>
      <c r="K30" t="s">
        <v>175</v>
      </c>
      <c r="L30">
        <v>22</v>
      </c>
      <c r="M30"/>
      <c r="N30"/>
      <c r="O30"/>
      <c r="P30"/>
      <c r="Q30"/>
      <c r="R30"/>
      <c r="S30"/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219</v>
      </c>
      <c r="C31" t="s">
        <v>141</v>
      </c>
      <c r="D31" t="s">
        <v>28</v>
      </c>
      <c r="E31" t="s">
        <v>26</v>
      </c>
      <c r="F31" t="s">
        <v>138</v>
      </c>
      <c r="G31" t="s">
        <v>72</v>
      </c>
      <c r="H31">
        <v>1</v>
      </c>
      <c r="I31" t="s">
        <v>246</v>
      </c>
      <c r="J31" t="s">
        <v>180</v>
      </c>
      <c r="K31" t="s">
        <v>175</v>
      </c>
      <c r="L31">
        <v>23</v>
      </c>
      <c r="M31"/>
      <c r="N31"/>
      <c r="O31"/>
      <c r="P31"/>
      <c r="Q31"/>
      <c r="R31"/>
      <c r="S31"/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118</v>
      </c>
      <c r="C32" t="s">
        <v>141</v>
      </c>
      <c r="D32" t="s">
        <v>23</v>
      </c>
      <c r="E32" t="s">
        <v>26</v>
      </c>
      <c r="F32" t="s">
        <v>138</v>
      </c>
      <c r="G32" t="s">
        <v>72</v>
      </c>
      <c r="H32">
        <v>1</v>
      </c>
      <c r="I32" t="s">
        <v>246</v>
      </c>
      <c r="J32" t="s">
        <v>179</v>
      </c>
      <c r="K32" t="s">
        <v>175</v>
      </c>
      <c r="L32">
        <v>22</v>
      </c>
      <c r="M32"/>
      <c r="N32"/>
      <c r="O32"/>
      <c r="P32"/>
      <c r="Q32"/>
      <c r="R32"/>
      <c r="S32"/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118</v>
      </c>
      <c r="C33" t="s">
        <v>141</v>
      </c>
      <c r="D33" t="s">
        <v>23</v>
      </c>
      <c r="E33" t="s">
        <v>26</v>
      </c>
      <c r="F33" t="s">
        <v>138</v>
      </c>
      <c r="G33" t="s">
        <v>72</v>
      </c>
      <c r="H33">
        <v>1</v>
      </c>
      <c r="I33" t="s">
        <v>246</v>
      </c>
      <c r="J33" t="s">
        <v>180</v>
      </c>
      <c r="K33" t="s">
        <v>175</v>
      </c>
      <c r="L33">
        <v>23</v>
      </c>
      <c r="M33"/>
      <c r="N33"/>
      <c r="O33"/>
      <c r="P33"/>
      <c r="Q33"/>
      <c r="R33"/>
      <c r="S33"/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219</v>
      </c>
      <c r="C34" t="s">
        <v>142</v>
      </c>
      <c r="D34" t="s">
        <v>24</v>
      </c>
      <c r="E34" t="s">
        <v>26</v>
      </c>
      <c r="F34" t="s">
        <v>138</v>
      </c>
      <c r="G34" t="s">
        <v>72</v>
      </c>
      <c r="H34">
        <v>1</v>
      </c>
      <c r="I34" t="s">
        <v>246</v>
      </c>
      <c r="J34" t="s">
        <v>179</v>
      </c>
      <c r="K34" t="s">
        <v>175</v>
      </c>
      <c r="L34">
        <v>21</v>
      </c>
      <c r="M34"/>
      <c r="N34"/>
      <c r="O34"/>
      <c r="P34"/>
      <c r="Q34"/>
      <c r="R34"/>
      <c r="S34"/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219</v>
      </c>
      <c r="C35" t="s">
        <v>142</v>
      </c>
      <c r="D35" t="s">
        <v>24</v>
      </c>
      <c r="E35" t="s">
        <v>26</v>
      </c>
      <c r="F35" t="s">
        <v>138</v>
      </c>
      <c r="G35" t="s">
        <v>72</v>
      </c>
      <c r="H35">
        <v>1</v>
      </c>
      <c r="I35" t="s">
        <v>246</v>
      </c>
      <c r="J35" t="s">
        <v>182</v>
      </c>
      <c r="K35" t="s">
        <v>175</v>
      </c>
      <c r="L35">
        <v>22</v>
      </c>
      <c r="M35"/>
      <c r="N35"/>
      <c r="O35"/>
      <c r="P35"/>
      <c r="Q35"/>
      <c r="R35"/>
      <c r="S35"/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219</v>
      </c>
      <c r="C36" t="s">
        <v>142</v>
      </c>
      <c r="D36" t="s">
        <v>24</v>
      </c>
      <c r="E36" t="s">
        <v>26</v>
      </c>
      <c r="F36" t="s">
        <v>138</v>
      </c>
      <c r="G36" t="s">
        <v>72</v>
      </c>
      <c r="H36">
        <v>1</v>
      </c>
      <c r="I36" t="s">
        <v>246</v>
      </c>
      <c r="J36" t="s">
        <v>180</v>
      </c>
      <c r="K36" t="s">
        <v>175</v>
      </c>
      <c r="L36">
        <v>21</v>
      </c>
      <c r="M36"/>
      <c r="N36"/>
      <c r="O36"/>
      <c r="P36"/>
      <c r="Q36"/>
      <c r="R36"/>
      <c r="S36"/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118</v>
      </c>
      <c r="C37" t="s">
        <v>142</v>
      </c>
      <c r="D37" t="s">
        <v>28</v>
      </c>
      <c r="E37" t="s">
        <v>26</v>
      </c>
      <c r="F37" t="s">
        <v>138</v>
      </c>
      <c r="G37" t="s">
        <v>72</v>
      </c>
      <c r="H37">
        <v>1</v>
      </c>
      <c r="I37" t="s">
        <v>246</v>
      </c>
      <c r="J37" t="s">
        <v>179</v>
      </c>
      <c r="K37" t="s">
        <v>175</v>
      </c>
      <c r="L37">
        <v>21</v>
      </c>
      <c r="M37"/>
      <c r="N37"/>
      <c r="O37"/>
      <c r="P37"/>
      <c r="Q37"/>
      <c r="R37"/>
      <c r="S37"/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118</v>
      </c>
      <c r="C38" t="s">
        <v>142</v>
      </c>
      <c r="D38" t="s">
        <v>28</v>
      </c>
      <c r="E38" t="s">
        <v>26</v>
      </c>
      <c r="F38" t="s">
        <v>138</v>
      </c>
      <c r="G38" t="s">
        <v>72</v>
      </c>
      <c r="H38">
        <v>1</v>
      </c>
      <c r="I38" t="s">
        <v>246</v>
      </c>
      <c r="J38" t="s">
        <v>182</v>
      </c>
      <c r="K38" t="s">
        <v>175</v>
      </c>
      <c r="L38">
        <v>22</v>
      </c>
      <c r="M38"/>
      <c r="N38"/>
      <c r="O38"/>
      <c r="P38"/>
      <c r="Q38"/>
      <c r="R38"/>
      <c r="S38"/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118</v>
      </c>
      <c r="C39" t="s">
        <v>142</v>
      </c>
      <c r="D39" t="s">
        <v>28</v>
      </c>
      <c r="E39" t="s">
        <v>26</v>
      </c>
      <c r="F39" t="s">
        <v>138</v>
      </c>
      <c r="G39" t="s">
        <v>72</v>
      </c>
      <c r="H39">
        <v>1</v>
      </c>
      <c r="I39" t="s">
        <v>246</v>
      </c>
      <c r="J39" t="s">
        <v>180</v>
      </c>
      <c r="K39" t="s">
        <v>175</v>
      </c>
      <c r="L39">
        <v>21</v>
      </c>
      <c r="M39"/>
      <c r="N39"/>
      <c r="O39"/>
      <c r="P39"/>
      <c r="Q39"/>
      <c r="R39"/>
      <c r="S39"/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219</v>
      </c>
      <c r="C40" t="s">
        <v>143</v>
      </c>
      <c r="D40" t="s">
        <v>28</v>
      </c>
      <c r="E40" t="s">
        <v>21</v>
      </c>
      <c r="F40" t="s">
        <v>138</v>
      </c>
      <c r="G40" t="s">
        <v>72</v>
      </c>
      <c r="H40">
        <v>1</v>
      </c>
      <c r="I40" t="s">
        <v>246</v>
      </c>
      <c r="J40" t="s">
        <v>179</v>
      </c>
      <c r="K40" t="s">
        <v>175</v>
      </c>
      <c r="L40">
        <v>27</v>
      </c>
      <c r="M40"/>
      <c r="N40"/>
      <c r="O40"/>
      <c r="P40"/>
      <c r="Q40"/>
      <c r="R40"/>
      <c r="S40"/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151</v>
      </c>
      <c r="C41" t="s">
        <v>143</v>
      </c>
      <c r="D41" t="s">
        <v>23</v>
      </c>
      <c r="E41" t="s">
        <v>21</v>
      </c>
      <c r="F41" t="s">
        <v>138</v>
      </c>
      <c r="G41" t="s">
        <v>72</v>
      </c>
      <c r="H41">
        <v>1</v>
      </c>
      <c r="I41" t="s">
        <v>246</v>
      </c>
      <c r="J41" t="s">
        <v>179</v>
      </c>
      <c r="K41" t="s">
        <v>175</v>
      </c>
      <c r="L41">
        <v>27</v>
      </c>
      <c r="M41"/>
      <c r="N41"/>
      <c r="O41"/>
      <c r="P41"/>
      <c r="Q41"/>
      <c r="R41"/>
      <c r="S41"/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219</v>
      </c>
      <c r="C42" t="s">
        <v>144</v>
      </c>
      <c r="D42" t="s">
        <v>24</v>
      </c>
      <c r="E42" t="s">
        <v>25</v>
      </c>
      <c r="F42" t="s">
        <v>138</v>
      </c>
      <c r="G42" t="s">
        <v>72</v>
      </c>
      <c r="H42">
        <v>1</v>
      </c>
      <c r="I42" t="s">
        <v>246</v>
      </c>
      <c r="J42" s="3" t="s">
        <v>179</v>
      </c>
      <c r="K42" t="s">
        <v>175</v>
      </c>
      <c r="L42">
        <v>21</v>
      </c>
      <c r="M42"/>
      <c r="N42"/>
      <c r="O42"/>
      <c r="P42"/>
      <c r="Q42"/>
      <c r="R42"/>
      <c r="S42"/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219</v>
      </c>
      <c r="C43" t="s">
        <v>144</v>
      </c>
      <c r="D43" t="s">
        <v>24</v>
      </c>
      <c r="E43" t="s">
        <v>25</v>
      </c>
      <c r="F43" t="s">
        <v>138</v>
      </c>
      <c r="G43" t="s">
        <v>72</v>
      </c>
      <c r="H43">
        <v>1</v>
      </c>
      <c r="I43" t="s">
        <v>246</v>
      </c>
      <c r="J43" s="3" t="s">
        <v>180</v>
      </c>
      <c r="K43" t="s">
        <v>175</v>
      </c>
      <c r="L43">
        <v>27</v>
      </c>
      <c r="M43"/>
      <c r="N43"/>
      <c r="O43"/>
      <c r="P43"/>
      <c r="Q43"/>
      <c r="R43"/>
      <c r="S43"/>
      <c r="T43" s="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151</v>
      </c>
      <c r="C44" t="s">
        <v>144</v>
      </c>
      <c r="D44" t="s">
        <v>28</v>
      </c>
      <c r="E44" t="s">
        <v>25</v>
      </c>
      <c r="F44" t="s">
        <v>138</v>
      </c>
      <c r="G44" t="s">
        <v>72</v>
      </c>
      <c r="H44">
        <v>1</v>
      </c>
      <c r="I44" t="s">
        <v>246</v>
      </c>
      <c r="J44" s="3" t="s">
        <v>179</v>
      </c>
      <c r="K44" s="3" t="s">
        <v>175</v>
      </c>
      <c r="L44">
        <v>21</v>
      </c>
      <c r="M44"/>
      <c r="N44"/>
      <c r="O44"/>
      <c r="P44"/>
      <c r="Q44"/>
      <c r="R44"/>
      <c r="S44"/>
      <c r="T44" s="3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151</v>
      </c>
      <c r="C45" t="s">
        <v>144</v>
      </c>
      <c r="D45" t="s">
        <v>28</v>
      </c>
      <c r="E45" t="s">
        <v>25</v>
      </c>
      <c r="F45" t="s">
        <v>138</v>
      </c>
      <c r="G45" t="s">
        <v>72</v>
      </c>
      <c r="H45">
        <v>1</v>
      </c>
      <c r="I45" t="s">
        <v>246</v>
      </c>
      <c r="J45" s="3" t="s">
        <v>180</v>
      </c>
      <c r="K45" s="3" t="s">
        <v>191</v>
      </c>
      <c r="L45">
        <v>30</v>
      </c>
      <c r="M45"/>
      <c r="N45"/>
      <c r="O45"/>
      <c r="P45"/>
      <c r="Q45"/>
      <c r="R45"/>
      <c r="S45"/>
      <c r="T45" s="3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219</v>
      </c>
      <c r="C46" t="s">
        <v>145</v>
      </c>
      <c r="D46" t="s">
        <v>28</v>
      </c>
      <c r="E46" t="s">
        <v>25</v>
      </c>
      <c r="F46" t="s">
        <v>138</v>
      </c>
      <c r="G46" t="s">
        <v>72</v>
      </c>
      <c r="H46">
        <v>1</v>
      </c>
      <c r="I46" t="s">
        <v>246</v>
      </c>
      <c r="J46" s="3" t="s">
        <v>179</v>
      </c>
      <c r="K46" s="3" t="s">
        <v>175</v>
      </c>
      <c r="L46">
        <v>22</v>
      </c>
      <c r="M46"/>
      <c r="N46"/>
      <c r="O46"/>
      <c r="P46"/>
      <c r="Q46"/>
      <c r="R46"/>
      <c r="S46"/>
      <c r="T46" s="3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219</v>
      </c>
      <c r="C47" t="s">
        <v>145</v>
      </c>
      <c r="D47" t="s">
        <v>28</v>
      </c>
      <c r="E47" t="s">
        <v>25</v>
      </c>
      <c r="F47" t="s">
        <v>138</v>
      </c>
      <c r="G47" t="s">
        <v>72</v>
      </c>
      <c r="H47">
        <v>1</v>
      </c>
      <c r="I47" t="s">
        <v>246</v>
      </c>
      <c r="J47" s="3" t="s">
        <v>180</v>
      </c>
      <c r="K47" s="3" t="s">
        <v>175</v>
      </c>
      <c r="L47">
        <v>23</v>
      </c>
      <c r="M47"/>
      <c r="N47"/>
      <c r="O47"/>
      <c r="P47"/>
      <c r="Q47"/>
      <c r="R47"/>
      <c r="S47"/>
      <c r="T47" s="3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119</v>
      </c>
      <c r="C48" t="s">
        <v>145</v>
      </c>
      <c r="D48" t="s">
        <v>23</v>
      </c>
      <c r="E48" t="s">
        <v>25</v>
      </c>
      <c r="F48" t="s">
        <v>138</v>
      </c>
      <c r="G48" t="s">
        <v>72</v>
      </c>
      <c r="H48">
        <v>1</v>
      </c>
      <c r="I48" t="s">
        <v>246</v>
      </c>
      <c r="J48" s="3" t="s">
        <v>179</v>
      </c>
      <c r="K48" s="3" t="s">
        <v>175</v>
      </c>
      <c r="L48">
        <v>22</v>
      </c>
      <c r="M48"/>
      <c r="N48"/>
      <c r="O48"/>
      <c r="P48"/>
      <c r="Q48"/>
      <c r="R48"/>
      <c r="S48"/>
      <c r="T48" s="3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119</v>
      </c>
      <c r="C49" t="s">
        <v>145</v>
      </c>
      <c r="D49" t="s">
        <v>23</v>
      </c>
      <c r="E49" t="s">
        <v>25</v>
      </c>
      <c r="F49" t="s">
        <v>138</v>
      </c>
      <c r="G49" t="s">
        <v>72</v>
      </c>
      <c r="H49">
        <v>1</v>
      </c>
      <c r="I49" t="s">
        <v>246</v>
      </c>
      <c r="J49" s="3" t="s">
        <v>180</v>
      </c>
      <c r="K49" s="3" t="s">
        <v>175</v>
      </c>
      <c r="L49">
        <v>23</v>
      </c>
      <c r="M49"/>
      <c r="N49"/>
      <c r="O49"/>
      <c r="P49"/>
      <c r="Q49"/>
      <c r="R49"/>
      <c r="S49"/>
      <c r="T49" s="3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219</v>
      </c>
      <c r="C50" t="s">
        <v>146</v>
      </c>
      <c r="D50" t="s">
        <v>24</v>
      </c>
      <c r="E50" t="s">
        <v>31</v>
      </c>
      <c r="F50" t="s">
        <v>138</v>
      </c>
      <c r="G50" t="s">
        <v>72</v>
      </c>
      <c r="H50">
        <v>1</v>
      </c>
      <c r="I50" t="s">
        <v>246</v>
      </c>
      <c r="J50" s="3" t="s">
        <v>179</v>
      </c>
      <c r="K50" s="3" t="s">
        <v>186</v>
      </c>
      <c r="L50">
        <v>32</v>
      </c>
      <c r="M50"/>
      <c r="N50"/>
      <c r="O50"/>
      <c r="P50"/>
      <c r="Q50"/>
      <c r="R50"/>
      <c r="S50"/>
      <c r="T50" s="3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219</v>
      </c>
      <c r="C51" t="s">
        <v>146</v>
      </c>
      <c r="D51" t="s">
        <v>24</v>
      </c>
      <c r="E51" t="s">
        <v>31</v>
      </c>
      <c r="F51" t="s">
        <v>138</v>
      </c>
      <c r="G51" t="s">
        <v>72</v>
      </c>
      <c r="H51">
        <v>1</v>
      </c>
      <c r="I51" t="s">
        <v>246</v>
      </c>
      <c r="J51" s="3" t="s">
        <v>182</v>
      </c>
      <c r="K51" s="3" t="s">
        <v>175</v>
      </c>
      <c r="L51">
        <v>29</v>
      </c>
      <c r="M51"/>
      <c r="N51"/>
      <c r="O51"/>
      <c r="P51"/>
      <c r="Q51"/>
      <c r="R51"/>
      <c r="S51"/>
      <c r="T51" s="3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219</v>
      </c>
      <c r="C52" t="s">
        <v>146</v>
      </c>
      <c r="D52" t="s">
        <v>24</v>
      </c>
      <c r="E52" t="s">
        <v>31</v>
      </c>
      <c r="F52" t="s">
        <v>138</v>
      </c>
      <c r="G52" t="s">
        <v>72</v>
      </c>
      <c r="H52">
        <v>1</v>
      </c>
      <c r="I52" t="s">
        <v>246</v>
      </c>
      <c r="J52" s="3" t="s">
        <v>248</v>
      </c>
      <c r="K52" s="3" t="s">
        <v>186</v>
      </c>
      <c r="L52">
        <v>35</v>
      </c>
      <c r="M52"/>
      <c r="N52"/>
      <c r="O52"/>
      <c r="P52"/>
      <c r="Q52"/>
      <c r="R52"/>
      <c r="S52"/>
      <c r="T52" s="3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219</v>
      </c>
      <c r="C53" t="s">
        <v>146</v>
      </c>
      <c r="D53" t="s">
        <v>24</v>
      </c>
      <c r="E53" t="s">
        <v>31</v>
      </c>
      <c r="F53" t="s">
        <v>138</v>
      </c>
      <c r="G53" t="s">
        <v>72</v>
      </c>
      <c r="H53">
        <v>1</v>
      </c>
      <c r="I53" t="s">
        <v>246</v>
      </c>
      <c r="J53" s="3" t="s">
        <v>185</v>
      </c>
      <c r="K53" s="3" t="s">
        <v>175</v>
      </c>
      <c r="L53">
        <v>24</v>
      </c>
      <c r="M53"/>
      <c r="N53"/>
      <c r="O53"/>
      <c r="P53"/>
      <c r="Q53"/>
      <c r="R53"/>
      <c r="S53"/>
      <c r="T53" s="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219</v>
      </c>
      <c r="C54" t="s">
        <v>146</v>
      </c>
      <c r="D54" t="s">
        <v>24</v>
      </c>
      <c r="E54" t="s">
        <v>31</v>
      </c>
      <c r="F54" t="s">
        <v>138</v>
      </c>
      <c r="G54" t="s">
        <v>72</v>
      </c>
      <c r="H54">
        <v>1</v>
      </c>
      <c r="I54" t="s">
        <v>246</v>
      </c>
      <c r="J54" s="3" t="s">
        <v>247</v>
      </c>
      <c r="K54" s="3" t="s">
        <v>175</v>
      </c>
      <c r="L54">
        <v>24</v>
      </c>
      <c r="M54"/>
      <c r="N54"/>
      <c r="O54"/>
      <c r="P54"/>
      <c r="Q54"/>
      <c r="R54"/>
      <c r="S54"/>
      <c r="T54" s="3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219</v>
      </c>
      <c r="C55" t="s">
        <v>146</v>
      </c>
      <c r="D55" t="s">
        <v>24</v>
      </c>
      <c r="E55" t="s">
        <v>31</v>
      </c>
      <c r="F55" t="s">
        <v>138</v>
      </c>
      <c r="G55" t="s">
        <v>72</v>
      </c>
      <c r="H55">
        <v>1</v>
      </c>
      <c r="I55" t="s">
        <v>246</v>
      </c>
      <c r="J55" s="3" t="s">
        <v>196</v>
      </c>
      <c r="K55" s="3" t="s">
        <v>239</v>
      </c>
      <c r="L55">
        <v>37</v>
      </c>
      <c r="M55"/>
      <c r="N55">
        <v>47</v>
      </c>
      <c r="O55"/>
      <c r="P55"/>
      <c r="Q55"/>
      <c r="R55"/>
      <c r="S55"/>
      <c r="T55" s="3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119</v>
      </c>
      <c r="C56" t="s">
        <v>146</v>
      </c>
      <c r="D56" t="s">
        <v>28</v>
      </c>
      <c r="E56" t="s">
        <v>31</v>
      </c>
      <c r="F56" t="s">
        <v>138</v>
      </c>
      <c r="G56" t="s">
        <v>72</v>
      </c>
      <c r="H56">
        <v>1</v>
      </c>
      <c r="I56" t="s">
        <v>246</v>
      </c>
      <c r="J56" s="3" t="s">
        <v>179</v>
      </c>
      <c r="K56" s="3" t="s">
        <v>186</v>
      </c>
      <c r="L56">
        <v>32</v>
      </c>
      <c r="M56"/>
      <c r="N56"/>
      <c r="O56"/>
      <c r="P56"/>
      <c r="Q56"/>
      <c r="R56"/>
      <c r="S56"/>
      <c r="T56" s="3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119</v>
      </c>
      <c r="C57" t="s">
        <v>146</v>
      </c>
      <c r="D57" t="s">
        <v>28</v>
      </c>
      <c r="E57" t="s">
        <v>31</v>
      </c>
      <c r="F57" t="s">
        <v>138</v>
      </c>
      <c r="G57" t="s">
        <v>72</v>
      </c>
      <c r="H57">
        <v>1</v>
      </c>
      <c r="I57" t="s">
        <v>246</v>
      </c>
      <c r="J57" s="3" t="s">
        <v>182</v>
      </c>
      <c r="K57" s="3" t="s">
        <v>175</v>
      </c>
      <c r="L57">
        <v>29</v>
      </c>
      <c r="M57"/>
      <c r="N57"/>
      <c r="O57"/>
      <c r="P57"/>
      <c r="Q57"/>
      <c r="R57"/>
      <c r="S57"/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119</v>
      </c>
      <c r="C58" t="s">
        <v>146</v>
      </c>
      <c r="D58" t="s">
        <v>28</v>
      </c>
      <c r="E58" t="s">
        <v>31</v>
      </c>
      <c r="F58" t="s">
        <v>138</v>
      </c>
      <c r="G58" t="s">
        <v>72</v>
      </c>
      <c r="H58">
        <v>1</v>
      </c>
      <c r="I58" t="s">
        <v>246</v>
      </c>
      <c r="J58" s="3" t="s">
        <v>248</v>
      </c>
      <c r="K58" s="3" t="s">
        <v>186</v>
      </c>
      <c r="L58">
        <v>35</v>
      </c>
      <c r="M58"/>
      <c r="N58"/>
      <c r="O58"/>
      <c r="P58"/>
      <c r="Q58"/>
      <c r="R58"/>
      <c r="S58"/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119</v>
      </c>
      <c r="C59" t="s">
        <v>146</v>
      </c>
      <c r="D59" t="s">
        <v>28</v>
      </c>
      <c r="E59" t="s">
        <v>31</v>
      </c>
      <c r="F59" t="s">
        <v>138</v>
      </c>
      <c r="G59" t="s">
        <v>72</v>
      </c>
      <c r="H59">
        <v>1</v>
      </c>
      <c r="I59" t="s">
        <v>246</v>
      </c>
      <c r="J59" s="3" t="s">
        <v>185</v>
      </c>
      <c r="K59" s="3" t="s">
        <v>191</v>
      </c>
      <c r="L59">
        <v>27</v>
      </c>
      <c r="M59"/>
      <c r="N59"/>
      <c r="O59"/>
      <c r="P59"/>
      <c r="Q59"/>
      <c r="R59"/>
      <c r="S59"/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119</v>
      </c>
      <c r="C60" t="s">
        <v>146</v>
      </c>
      <c r="D60" t="s">
        <v>28</v>
      </c>
      <c r="E60" t="s">
        <v>31</v>
      </c>
      <c r="F60" t="s">
        <v>138</v>
      </c>
      <c r="G60" t="s">
        <v>72</v>
      </c>
      <c r="H60">
        <v>1</v>
      </c>
      <c r="I60" t="s">
        <v>246</v>
      </c>
      <c r="J60" s="3" t="s">
        <v>247</v>
      </c>
      <c r="K60" s="3" t="s">
        <v>175</v>
      </c>
      <c r="L60">
        <v>24</v>
      </c>
      <c r="M60"/>
      <c r="N60"/>
      <c r="O60"/>
      <c r="P60"/>
      <c r="Q60"/>
      <c r="R60"/>
      <c r="S60"/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119</v>
      </c>
      <c r="C61" t="s">
        <v>146</v>
      </c>
      <c r="D61" t="s">
        <v>28</v>
      </c>
      <c r="E61" t="s">
        <v>31</v>
      </c>
      <c r="F61" t="s">
        <v>138</v>
      </c>
      <c r="G61" t="s">
        <v>72</v>
      </c>
      <c r="H61">
        <v>1</v>
      </c>
      <c r="I61" t="s">
        <v>246</v>
      </c>
      <c r="J61" s="3" t="s">
        <v>196</v>
      </c>
      <c r="K61" s="3" t="s">
        <v>239</v>
      </c>
      <c r="L61">
        <v>37</v>
      </c>
      <c r="M61"/>
      <c r="N61">
        <v>47</v>
      </c>
      <c r="O61"/>
      <c r="P61"/>
      <c r="Q61"/>
      <c r="R61"/>
      <c r="S61"/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219</v>
      </c>
      <c r="C62" t="s">
        <v>147</v>
      </c>
      <c r="D62" t="s">
        <v>28</v>
      </c>
      <c r="E62" t="s">
        <v>25</v>
      </c>
      <c r="F62" t="s">
        <v>138</v>
      </c>
      <c r="G62" t="s">
        <v>72</v>
      </c>
      <c r="H62">
        <v>1</v>
      </c>
      <c r="I62" t="s">
        <v>246</v>
      </c>
      <c r="J62" s="3" t="s">
        <v>179</v>
      </c>
      <c r="K62" s="3" t="s">
        <v>175</v>
      </c>
      <c r="L62">
        <v>21</v>
      </c>
      <c r="M62"/>
      <c r="N62"/>
      <c r="O62"/>
      <c r="P62"/>
      <c r="Q62"/>
      <c r="R62"/>
      <c r="S62"/>
      <c r="T62" s="3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219</v>
      </c>
      <c r="C63" t="s">
        <v>147</v>
      </c>
      <c r="D63" t="s">
        <v>28</v>
      </c>
      <c r="E63" t="s">
        <v>25</v>
      </c>
      <c r="F63" t="s">
        <v>138</v>
      </c>
      <c r="G63" t="s">
        <v>72</v>
      </c>
      <c r="H63">
        <v>1</v>
      </c>
      <c r="I63" t="s">
        <v>246</v>
      </c>
      <c r="J63" s="3" t="s">
        <v>180</v>
      </c>
      <c r="K63" s="3" t="s">
        <v>175</v>
      </c>
      <c r="L63">
        <v>21</v>
      </c>
      <c r="M63"/>
      <c r="N63"/>
      <c r="O63"/>
      <c r="P63"/>
      <c r="Q63"/>
      <c r="R63"/>
      <c r="S63"/>
      <c r="T63" s="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119</v>
      </c>
      <c r="C64" t="s">
        <v>147</v>
      </c>
      <c r="D64" t="s">
        <v>23</v>
      </c>
      <c r="E64" t="s">
        <v>25</v>
      </c>
      <c r="F64" t="s">
        <v>138</v>
      </c>
      <c r="G64" t="s">
        <v>72</v>
      </c>
      <c r="H64">
        <v>1</v>
      </c>
      <c r="I64" t="s">
        <v>246</v>
      </c>
      <c r="J64" s="3" t="s">
        <v>179</v>
      </c>
      <c r="K64" s="3" t="s">
        <v>175</v>
      </c>
      <c r="L64">
        <v>19</v>
      </c>
      <c r="M64"/>
      <c r="N64"/>
      <c r="O64"/>
      <c r="P64"/>
      <c r="Q64"/>
      <c r="R64"/>
      <c r="S64"/>
      <c r="T64" s="3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119</v>
      </c>
      <c r="C65" t="s">
        <v>147</v>
      </c>
      <c r="D65" t="s">
        <v>23</v>
      </c>
      <c r="E65" t="s">
        <v>25</v>
      </c>
      <c r="F65" t="s">
        <v>138</v>
      </c>
      <c r="G65" t="s">
        <v>72</v>
      </c>
      <c r="H65">
        <v>1</v>
      </c>
      <c r="I65" t="s">
        <v>246</v>
      </c>
      <c r="J65" s="3" t="s">
        <v>180</v>
      </c>
      <c r="K65" s="3" t="s">
        <v>175</v>
      </c>
      <c r="L65">
        <v>19</v>
      </c>
      <c r="M65"/>
      <c r="N65"/>
      <c r="O65"/>
      <c r="P65"/>
      <c r="Q65"/>
      <c r="R65"/>
      <c r="S65"/>
      <c r="T65" s="3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219</v>
      </c>
      <c r="C66" t="s">
        <v>147</v>
      </c>
      <c r="D66" t="s">
        <v>28</v>
      </c>
      <c r="E66" t="s">
        <v>25</v>
      </c>
      <c r="F66" t="s">
        <v>138</v>
      </c>
      <c r="G66" t="s">
        <v>232</v>
      </c>
      <c r="H66">
        <v>1</v>
      </c>
      <c r="I66" t="s">
        <v>246</v>
      </c>
      <c r="J66" s="3" t="s">
        <v>179</v>
      </c>
      <c r="K66" s="3" t="s">
        <v>175</v>
      </c>
      <c r="L66">
        <v>21</v>
      </c>
      <c r="M66"/>
      <c r="N66"/>
      <c r="O66"/>
      <c r="P66"/>
      <c r="Q66"/>
      <c r="R66"/>
      <c r="S66"/>
      <c r="T66" s="3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219</v>
      </c>
      <c r="C67" t="s">
        <v>147</v>
      </c>
      <c r="D67" t="s">
        <v>28</v>
      </c>
      <c r="E67" t="s">
        <v>25</v>
      </c>
      <c r="F67" t="s">
        <v>138</v>
      </c>
      <c r="G67" t="s">
        <v>232</v>
      </c>
      <c r="H67">
        <v>1</v>
      </c>
      <c r="I67" t="s">
        <v>246</v>
      </c>
      <c r="J67" s="3" t="s">
        <v>180</v>
      </c>
      <c r="K67" s="3" t="s">
        <v>175</v>
      </c>
      <c r="L67">
        <v>21</v>
      </c>
      <c r="M67"/>
      <c r="N67"/>
      <c r="O67"/>
      <c r="P67"/>
      <c r="Q67"/>
      <c r="R67"/>
      <c r="S67"/>
      <c r="T67" s="3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219</v>
      </c>
      <c r="C68" t="s">
        <v>148</v>
      </c>
      <c r="D68" t="s">
        <v>24</v>
      </c>
      <c r="E68" t="s">
        <v>25</v>
      </c>
      <c r="F68" t="s">
        <v>138</v>
      </c>
      <c r="G68" t="s">
        <v>72</v>
      </c>
      <c r="H68">
        <v>1</v>
      </c>
      <c r="I68" t="s">
        <v>246</v>
      </c>
      <c r="J68" s="3" t="s">
        <v>179</v>
      </c>
      <c r="K68" s="3" t="s">
        <v>175</v>
      </c>
      <c r="L68">
        <v>22</v>
      </c>
      <c r="M68"/>
      <c r="N68"/>
      <c r="O68"/>
      <c r="P68"/>
      <c r="Q68"/>
      <c r="R68"/>
      <c r="S68"/>
      <c r="T68" s="3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219</v>
      </c>
      <c r="C69" t="s">
        <v>149</v>
      </c>
      <c r="D69" t="s">
        <v>24</v>
      </c>
      <c r="E69" t="s">
        <v>25</v>
      </c>
      <c r="F69" t="s">
        <v>138</v>
      </c>
      <c r="G69" t="s">
        <v>72</v>
      </c>
      <c r="H69">
        <v>1</v>
      </c>
      <c r="I69" t="s">
        <v>246</v>
      </c>
      <c r="J69" s="3" t="s">
        <v>179</v>
      </c>
      <c r="K69" s="3" t="s">
        <v>175</v>
      </c>
      <c r="L69">
        <v>20</v>
      </c>
      <c r="M69"/>
      <c r="N69"/>
      <c r="O69"/>
      <c r="P69"/>
      <c r="Q69"/>
      <c r="R69"/>
      <c r="S69"/>
      <c r="T69" s="3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219</v>
      </c>
      <c r="C70" t="s">
        <v>149</v>
      </c>
      <c r="D70" t="s">
        <v>24</v>
      </c>
      <c r="E70" t="s">
        <v>25</v>
      </c>
      <c r="F70" t="s">
        <v>138</v>
      </c>
      <c r="G70" t="s">
        <v>72</v>
      </c>
      <c r="H70">
        <v>1</v>
      </c>
      <c r="I70" t="s">
        <v>246</v>
      </c>
      <c r="J70" s="3" t="s">
        <v>180</v>
      </c>
      <c r="K70" s="3" t="s">
        <v>175</v>
      </c>
      <c r="L70">
        <v>21</v>
      </c>
      <c r="M70"/>
      <c r="N70"/>
      <c r="O70"/>
      <c r="P70"/>
      <c r="Q70"/>
      <c r="R70"/>
      <c r="S70"/>
      <c r="T70" s="3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219</v>
      </c>
      <c r="C71" t="s">
        <v>150</v>
      </c>
      <c r="D71" t="s">
        <v>24</v>
      </c>
      <c r="E71" t="s">
        <v>26</v>
      </c>
      <c r="F71" t="s">
        <v>138</v>
      </c>
      <c r="G71" t="s">
        <v>72</v>
      </c>
      <c r="H71">
        <v>1</v>
      </c>
      <c r="I71" t="s">
        <v>246</v>
      </c>
      <c r="J71" s="3" t="s">
        <v>179</v>
      </c>
      <c r="K71" s="3" t="s">
        <v>175</v>
      </c>
      <c r="L71">
        <v>21</v>
      </c>
      <c r="M71"/>
      <c r="N71"/>
      <c r="O71"/>
      <c r="P71"/>
      <c r="Q71"/>
      <c r="R71"/>
      <c r="S71"/>
      <c r="T71" s="3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219</v>
      </c>
      <c r="C72" t="s">
        <v>150</v>
      </c>
      <c r="D72" t="s">
        <v>24</v>
      </c>
      <c r="E72" t="s">
        <v>26</v>
      </c>
      <c r="F72" t="s">
        <v>138</v>
      </c>
      <c r="G72" t="s">
        <v>72</v>
      </c>
      <c r="H72">
        <v>1</v>
      </c>
      <c r="I72" t="s">
        <v>246</v>
      </c>
      <c r="J72" s="3" t="s">
        <v>180</v>
      </c>
      <c r="K72" s="3" t="s">
        <v>175</v>
      </c>
      <c r="L72">
        <v>24</v>
      </c>
      <c r="M72"/>
      <c r="N72"/>
      <c r="O72"/>
      <c r="P72"/>
      <c r="Q72"/>
      <c r="R72"/>
      <c r="S72"/>
      <c r="T72" s="3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s="3" t="s">
        <v>109</v>
      </c>
      <c r="C73" s="12" t="s">
        <v>39</v>
      </c>
      <c r="D73" s="12" t="s">
        <v>24</v>
      </c>
      <c r="E73" s="12" t="s">
        <v>31</v>
      </c>
      <c r="F73" s="12" t="s">
        <v>27</v>
      </c>
      <c r="G73" s="12" t="s">
        <v>72</v>
      </c>
      <c r="H73">
        <v>1</v>
      </c>
      <c r="I73" t="s">
        <v>246</v>
      </c>
      <c r="J73" s="3" t="s">
        <v>179</v>
      </c>
      <c r="K73" s="3" t="s">
        <v>186</v>
      </c>
      <c r="L73">
        <v>30</v>
      </c>
      <c r="M73"/>
      <c r="N73"/>
      <c r="O73"/>
      <c r="P73"/>
      <c r="Q73"/>
      <c r="R73"/>
      <c r="S73"/>
      <c r="T73" s="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s="3" t="s">
        <v>109</v>
      </c>
      <c r="C74" s="12" t="s">
        <v>39</v>
      </c>
      <c r="D74" s="12" t="s">
        <v>24</v>
      </c>
      <c r="E74" s="12" t="s">
        <v>31</v>
      </c>
      <c r="F74" s="12" t="s">
        <v>27</v>
      </c>
      <c r="G74" s="12" t="s">
        <v>72</v>
      </c>
      <c r="H74">
        <v>1</v>
      </c>
      <c r="I74" t="s">
        <v>246</v>
      </c>
      <c r="J74" s="3" t="s">
        <v>182</v>
      </c>
      <c r="K74" s="3" t="s">
        <v>186</v>
      </c>
      <c r="L74">
        <v>31</v>
      </c>
      <c r="M74"/>
      <c r="N74"/>
      <c r="O74"/>
      <c r="P74"/>
      <c r="Q74"/>
      <c r="R74"/>
      <c r="S74"/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s="3" t="s">
        <v>109</v>
      </c>
      <c r="C75" s="12" t="s">
        <v>39</v>
      </c>
      <c r="D75" s="12" t="s">
        <v>24</v>
      </c>
      <c r="E75" s="12" t="s">
        <v>31</v>
      </c>
      <c r="F75" s="12" t="s">
        <v>27</v>
      </c>
      <c r="G75" s="12" t="s">
        <v>72</v>
      </c>
      <c r="H75">
        <v>1</v>
      </c>
      <c r="I75" t="s">
        <v>246</v>
      </c>
      <c r="J75" s="3" t="s">
        <v>185</v>
      </c>
      <c r="K75" s="3" t="s">
        <v>175</v>
      </c>
      <c r="L75">
        <v>31</v>
      </c>
      <c r="M75"/>
      <c r="N75"/>
      <c r="O75"/>
      <c r="P75"/>
      <c r="Q75"/>
      <c r="R75"/>
      <c r="S75"/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s="3" t="s">
        <v>109</v>
      </c>
      <c r="C76" s="12" t="s">
        <v>39</v>
      </c>
      <c r="D76" s="12" t="s">
        <v>24</v>
      </c>
      <c r="E76" s="12" t="s">
        <v>31</v>
      </c>
      <c r="F76" s="12" t="s">
        <v>27</v>
      </c>
      <c r="G76" s="12" t="s">
        <v>72</v>
      </c>
      <c r="H76">
        <v>1</v>
      </c>
      <c r="I76" t="s">
        <v>246</v>
      </c>
      <c r="J76" s="3" t="s">
        <v>247</v>
      </c>
      <c r="K76" s="3" t="s">
        <v>186</v>
      </c>
      <c r="L76">
        <v>33</v>
      </c>
      <c r="M76"/>
      <c r="N76"/>
      <c r="O76"/>
      <c r="P76"/>
      <c r="Q76"/>
      <c r="R76"/>
      <c r="S76"/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s="3" t="s">
        <v>109</v>
      </c>
      <c r="C77" s="12" t="s">
        <v>39</v>
      </c>
      <c r="D77" s="12" t="s">
        <v>24</v>
      </c>
      <c r="E77" s="12" t="s">
        <v>31</v>
      </c>
      <c r="F77" s="12" t="s">
        <v>27</v>
      </c>
      <c r="G77" s="12" t="s">
        <v>72</v>
      </c>
      <c r="H77">
        <v>1</v>
      </c>
      <c r="I77" t="s">
        <v>246</v>
      </c>
      <c r="J77" s="3" t="s">
        <v>180</v>
      </c>
      <c r="K77" s="3" t="s">
        <v>175</v>
      </c>
      <c r="L77">
        <v>24</v>
      </c>
      <c r="M77"/>
      <c r="N77"/>
      <c r="O77"/>
      <c r="P77"/>
      <c r="Q77"/>
      <c r="R77"/>
      <c r="S77"/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s="3" t="s">
        <v>109</v>
      </c>
      <c r="C78" s="12" t="s">
        <v>39</v>
      </c>
      <c r="D78" s="12" t="s">
        <v>24</v>
      </c>
      <c r="E78" s="12" t="s">
        <v>31</v>
      </c>
      <c r="F78" s="12" t="s">
        <v>27</v>
      </c>
      <c r="G78" s="12" t="s">
        <v>72</v>
      </c>
      <c r="H78">
        <v>1</v>
      </c>
      <c r="I78" t="s">
        <v>246</v>
      </c>
      <c r="J78" s="3" t="s">
        <v>196</v>
      </c>
      <c r="K78" s="3" t="s">
        <v>239</v>
      </c>
      <c r="L78">
        <v>42</v>
      </c>
      <c r="M78"/>
      <c r="N78">
        <v>52</v>
      </c>
      <c r="O78"/>
      <c r="P78"/>
      <c r="Q78"/>
      <c r="R78"/>
      <c r="S78"/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s="3" t="s">
        <v>109</v>
      </c>
      <c r="C79" s="12" t="s">
        <v>39</v>
      </c>
      <c r="D79" s="12" t="s">
        <v>24</v>
      </c>
      <c r="E79" s="12" t="s">
        <v>31</v>
      </c>
      <c r="F79" s="12" t="s">
        <v>27</v>
      </c>
      <c r="G79" s="12" t="s">
        <v>72</v>
      </c>
      <c r="H79">
        <v>1</v>
      </c>
      <c r="I79" t="s">
        <v>246</v>
      </c>
      <c r="J79" s="3" t="s">
        <v>196</v>
      </c>
      <c r="K79" s="3" t="s">
        <v>239</v>
      </c>
      <c r="L79">
        <v>42</v>
      </c>
      <c r="M79"/>
      <c r="N79">
        <v>52</v>
      </c>
      <c r="O79"/>
      <c r="P79" s="3" t="s">
        <v>296</v>
      </c>
      <c r="Q79"/>
      <c r="R79"/>
      <c r="S79"/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s="3" t="s">
        <v>151</v>
      </c>
      <c r="C80" s="12" t="s">
        <v>39</v>
      </c>
      <c r="D80" s="12" t="s">
        <v>91</v>
      </c>
      <c r="E80" s="12" t="s">
        <v>31</v>
      </c>
      <c r="F80" s="12" t="s">
        <v>27</v>
      </c>
      <c r="G80" s="12" t="s">
        <v>72</v>
      </c>
      <c r="H80">
        <v>1</v>
      </c>
      <c r="I80" t="s">
        <v>246</v>
      </c>
      <c r="J80" s="3" t="s">
        <v>179</v>
      </c>
      <c r="K80" s="3" t="s">
        <v>292</v>
      </c>
      <c r="L80">
        <v>30</v>
      </c>
      <c r="M80"/>
      <c r="N80"/>
      <c r="O80"/>
      <c r="P80"/>
      <c r="Q80"/>
      <c r="R80"/>
      <c r="S80"/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s="3" t="s">
        <v>151</v>
      </c>
      <c r="C81" s="12" t="s">
        <v>39</v>
      </c>
      <c r="D81" s="12" t="s">
        <v>91</v>
      </c>
      <c r="E81" s="12" t="s">
        <v>31</v>
      </c>
      <c r="F81" s="12" t="s">
        <v>27</v>
      </c>
      <c r="G81" s="12" t="s">
        <v>72</v>
      </c>
      <c r="H81">
        <v>1</v>
      </c>
      <c r="I81" t="s">
        <v>246</v>
      </c>
      <c r="J81" s="3" t="s">
        <v>182</v>
      </c>
      <c r="K81" s="3" t="s">
        <v>292</v>
      </c>
      <c r="L81">
        <v>31</v>
      </c>
      <c r="M81"/>
      <c r="N81"/>
      <c r="O81"/>
      <c r="P81"/>
      <c r="Q81"/>
      <c r="R81"/>
      <c r="S81"/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s="3" t="s">
        <v>151</v>
      </c>
      <c r="C82" s="12" t="s">
        <v>39</v>
      </c>
      <c r="D82" s="12" t="s">
        <v>91</v>
      </c>
      <c r="E82" s="12" t="s">
        <v>31</v>
      </c>
      <c r="F82" s="12" t="s">
        <v>27</v>
      </c>
      <c r="G82" s="12" t="s">
        <v>72</v>
      </c>
      <c r="H82">
        <v>1</v>
      </c>
      <c r="I82" t="s">
        <v>246</v>
      </c>
      <c r="J82" s="3" t="s">
        <v>185</v>
      </c>
      <c r="K82" s="3" t="s">
        <v>191</v>
      </c>
      <c r="L82">
        <v>32</v>
      </c>
      <c r="M82"/>
      <c r="N82"/>
      <c r="O82"/>
      <c r="P82"/>
      <c r="Q82"/>
      <c r="R82"/>
      <c r="S82"/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s="3" t="s">
        <v>151</v>
      </c>
      <c r="C83" s="12" t="s">
        <v>39</v>
      </c>
      <c r="D83" s="12" t="s">
        <v>91</v>
      </c>
      <c r="E83" s="12" t="s">
        <v>31</v>
      </c>
      <c r="F83" s="12" t="s">
        <v>27</v>
      </c>
      <c r="G83" s="12" t="s">
        <v>72</v>
      </c>
      <c r="H83">
        <v>1</v>
      </c>
      <c r="I83" t="s">
        <v>246</v>
      </c>
      <c r="J83" s="3" t="s">
        <v>247</v>
      </c>
      <c r="K83" s="3" t="s">
        <v>186</v>
      </c>
      <c r="L83">
        <v>33</v>
      </c>
      <c r="M83"/>
      <c r="N83"/>
      <c r="O83"/>
      <c r="P83"/>
      <c r="Q83"/>
      <c r="R83"/>
      <c r="S83"/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s="3" t="s">
        <v>151</v>
      </c>
      <c r="C84" s="12" t="s">
        <v>39</v>
      </c>
      <c r="D84" s="12" t="s">
        <v>91</v>
      </c>
      <c r="E84" s="12" t="s">
        <v>31</v>
      </c>
      <c r="F84" s="12" t="s">
        <v>27</v>
      </c>
      <c r="G84" s="12" t="s">
        <v>72</v>
      </c>
      <c r="H84">
        <v>1</v>
      </c>
      <c r="I84" t="s">
        <v>246</v>
      </c>
      <c r="J84" s="3" t="s">
        <v>180</v>
      </c>
      <c r="K84" s="3" t="s">
        <v>175</v>
      </c>
      <c r="L84">
        <v>24</v>
      </c>
      <c r="M84"/>
      <c r="N84"/>
      <c r="O84"/>
      <c r="P84"/>
      <c r="Q84"/>
      <c r="R84"/>
      <c r="S84"/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s="3" t="s">
        <v>151</v>
      </c>
      <c r="C85" s="12" t="s">
        <v>39</v>
      </c>
      <c r="D85" s="12" t="s">
        <v>91</v>
      </c>
      <c r="E85" s="12" t="s">
        <v>31</v>
      </c>
      <c r="F85" s="12" t="s">
        <v>27</v>
      </c>
      <c r="G85" s="12" t="s">
        <v>72</v>
      </c>
      <c r="H85">
        <v>1</v>
      </c>
      <c r="I85" t="s">
        <v>246</v>
      </c>
      <c r="J85" s="3" t="s">
        <v>196</v>
      </c>
      <c r="K85" s="3" t="s">
        <v>239</v>
      </c>
      <c r="L85">
        <v>42</v>
      </c>
      <c r="M85"/>
      <c r="N85">
        <v>52</v>
      </c>
      <c r="O85"/>
      <c r="P85"/>
      <c r="Q85"/>
      <c r="R85"/>
      <c r="S85"/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s="3" t="s">
        <v>152</v>
      </c>
      <c r="C86" s="12" t="s">
        <v>39</v>
      </c>
      <c r="D86" s="12" t="s">
        <v>78</v>
      </c>
      <c r="E86" s="12" t="s">
        <v>31</v>
      </c>
      <c r="F86" s="12" t="s">
        <v>27</v>
      </c>
      <c r="G86" s="12" t="s">
        <v>72</v>
      </c>
      <c r="H86">
        <v>1</v>
      </c>
      <c r="I86" t="s">
        <v>246</v>
      </c>
      <c r="J86" s="3" t="s">
        <v>179</v>
      </c>
      <c r="K86" s="3" t="s">
        <v>186</v>
      </c>
      <c r="L86">
        <v>31</v>
      </c>
      <c r="M86"/>
      <c r="N86"/>
      <c r="O86"/>
      <c r="P86"/>
      <c r="Q86"/>
      <c r="R86"/>
      <c r="S86"/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s="3" t="s">
        <v>152</v>
      </c>
      <c r="C87" s="12" t="s">
        <v>39</v>
      </c>
      <c r="D87" s="12" t="s">
        <v>78</v>
      </c>
      <c r="E87" s="12" t="s">
        <v>31</v>
      </c>
      <c r="F87" s="12" t="s">
        <v>27</v>
      </c>
      <c r="G87" s="12" t="s">
        <v>72</v>
      </c>
      <c r="H87">
        <v>1</v>
      </c>
      <c r="I87" t="s">
        <v>246</v>
      </c>
      <c r="J87" s="3" t="s">
        <v>182</v>
      </c>
      <c r="K87" s="3" t="s">
        <v>186</v>
      </c>
      <c r="L87">
        <v>31</v>
      </c>
      <c r="M87"/>
      <c r="N87"/>
      <c r="O87"/>
      <c r="P87"/>
      <c r="Q87"/>
      <c r="R87"/>
      <c r="S87"/>
      <c r="T87" s="3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s="3" t="s">
        <v>152</v>
      </c>
      <c r="C88" s="12" t="s">
        <v>39</v>
      </c>
      <c r="D88" s="12" t="s">
        <v>78</v>
      </c>
      <c r="E88" s="12" t="s">
        <v>31</v>
      </c>
      <c r="F88" s="12" t="s">
        <v>27</v>
      </c>
      <c r="G88" s="12" t="s">
        <v>72</v>
      </c>
      <c r="H88">
        <v>1</v>
      </c>
      <c r="I88" t="s">
        <v>246</v>
      </c>
      <c r="J88" s="3" t="s">
        <v>185</v>
      </c>
      <c r="K88" s="3" t="s">
        <v>175</v>
      </c>
      <c r="L88">
        <v>31</v>
      </c>
      <c r="M88"/>
      <c r="N88"/>
      <c r="O88"/>
      <c r="P88"/>
      <c r="Q88"/>
      <c r="R88"/>
      <c r="S88"/>
      <c r="T88" s="3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s="3" t="s">
        <v>152</v>
      </c>
      <c r="C89" s="12" t="s">
        <v>39</v>
      </c>
      <c r="D89" s="12" t="s">
        <v>78</v>
      </c>
      <c r="E89" s="12" t="s">
        <v>31</v>
      </c>
      <c r="F89" s="12" t="s">
        <v>27</v>
      </c>
      <c r="G89" s="12" t="s">
        <v>72</v>
      </c>
      <c r="H89">
        <v>1</v>
      </c>
      <c r="I89" t="s">
        <v>246</v>
      </c>
      <c r="J89" s="3" t="s">
        <v>247</v>
      </c>
      <c r="K89" s="3" t="s">
        <v>175</v>
      </c>
      <c r="L89">
        <v>30</v>
      </c>
      <c r="M89"/>
      <c r="N89"/>
      <c r="O89"/>
      <c r="P89"/>
      <c r="Q89"/>
      <c r="R89"/>
      <c r="S89"/>
      <c r="T89" s="3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s="3" t="s">
        <v>152</v>
      </c>
      <c r="C90" s="12" t="s">
        <v>39</v>
      </c>
      <c r="D90" s="12" t="s">
        <v>78</v>
      </c>
      <c r="E90" s="12" t="s">
        <v>31</v>
      </c>
      <c r="F90" s="12" t="s">
        <v>27</v>
      </c>
      <c r="G90" s="12" t="s">
        <v>72</v>
      </c>
      <c r="H90">
        <v>1</v>
      </c>
      <c r="I90" t="s">
        <v>246</v>
      </c>
      <c r="J90" s="3" t="s">
        <v>180</v>
      </c>
      <c r="K90" s="3" t="s">
        <v>175</v>
      </c>
      <c r="L90">
        <v>24</v>
      </c>
      <c r="M90"/>
      <c r="N90"/>
      <c r="O90"/>
      <c r="P90"/>
      <c r="Q90"/>
      <c r="R90"/>
      <c r="S90"/>
      <c r="T90" s="3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>
        <v>1</v>
      </c>
      <c r="I91" t="s">
        <v>246</v>
      </c>
      <c r="J91" s="3" t="s">
        <v>247</v>
      </c>
      <c r="K91" s="3" t="s">
        <v>239</v>
      </c>
      <c r="L91">
        <v>42</v>
      </c>
      <c r="M91"/>
      <c r="N91">
        <v>52</v>
      </c>
      <c r="O91"/>
      <c r="P91"/>
      <c r="Q91"/>
      <c r="R91"/>
      <c r="S91"/>
      <c r="T91" s="3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>
        <v>1</v>
      </c>
      <c r="I92" t="s">
        <v>246</v>
      </c>
      <c r="J92" s="3" t="s">
        <v>196</v>
      </c>
      <c r="K92" s="3" t="s">
        <v>239</v>
      </c>
      <c r="L92">
        <v>42</v>
      </c>
      <c r="M92"/>
      <c r="N92">
        <v>52</v>
      </c>
      <c r="O92"/>
      <c r="P92" s="3" t="s">
        <v>296</v>
      </c>
      <c r="Q92"/>
      <c r="R92"/>
      <c r="S92"/>
      <c r="T92" s="3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s="3" t="s">
        <v>109</v>
      </c>
      <c r="C93" s="12" t="s">
        <v>40</v>
      </c>
      <c r="D93" s="12" t="s">
        <v>23</v>
      </c>
      <c r="E93" s="12" t="s">
        <v>26</v>
      </c>
      <c r="F93" s="12" t="s">
        <v>27</v>
      </c>
      <c r="G93" s="12" t="s">
        <v>72</v>
      </c>
      <c r="H93">
        <v>1</v>
      </c>
      <c r="I93" t="s">
        <v>246</v>
      </c>
      <c r="J93" s="3" t="s">
        <v>179</v>
      </c>
      <c r="K93" s="3" t="s">
        <v>175</v>
      </c>
      <c r="L93">
        <v>21</v>
      </c>
      <c r="M93"/>
      <c r="N93"/>
      <c r="O93"/>
      <c r="P93"/>
      <c r="Q93"/>
      <c r="R93"/>
      <c r="S93"/>
      <c r="T93" s="3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>
        <v>1</v>
      </c>
      <c r="I94" t="s">
        <v>246</v>
      </c>
      <c r="J94" s="3" t="s">
        <v>180</v>
      </c>
      <c r="K94" s="3" t="s">
        <v>175</v>
      </c>
      <c r="L94">
        <v>29</v>
      </c>
      <c r="M94"/>
      <c r="N94"/>
      <c r="O94"/>
      <c r="P94"/>
      <c r="Q94"/>
      <c r="R94"/>
      <c r="S94"/>
      <c r="T94" s="3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s="3" t="s">
        <v>151</v>
      </c>
      <c r="C95" s="12" t="s">
        <v>40</v>
      </c>
      <c r="D95" s="12" t="s">
        <v>74</v>
      </c>
      <c r="E95" s="12" t="s">
        <v>26</v>
      </c>
      <c r="F95" s="12" t="s">
        <v>27</v>
      </c>
      <c r="G95" s="12" t="s">
        <v>72</v>
      </c>
      <c r="H95">
        <v>1</v>
      </c>
      <c r="I95" t="s">
        <v>246</v>
      </c>
      <c r="J95" s="3" t="s">
        <v>179</v>
      </c>
      <c r="K95" s="3" t="s">
        <v>175</v>
      </c>
      <c r="L95">
        <v>21</v>
      </c>
      <c r="M95"/>
      <c r="N95"/>
      <c r="O95"/>
      <c r="P95"/>
      <c r="Q95"/>
      <c r="R95"/>
      <c r="S95"/>
      <c r="T95" s="3" t="str">
        <f>Toss[[#This Row],[服装]]&amp;Toss[[#This Row],[名前]]&amp;Toss[[#This Row],[レアリティ]]</f>
        <v>制服黒尾鉄朗ICONIC</v>
      </c>
    </row>
    <row r="96" spans="1:20" x14ac:dyDescent="0.3">
      <c r="A96">
        <f>VLOOKUP(Toss[[#This Row],[No用]],SetNo[[No.用]:[vlookup 用]],2,FALSE)</f>
        <v>29</v>
      </c>
      <c r="B96" s="3" t="s">
        <v>151</v>
      </c>
      <c r="C96" s="12" t="s">
        <v>40</v>
      </c>
      <c r="D96" s="12" t="s">
        <v>74</v>
      </c>
      <c r="E96" s="12" t="s">
        <v>26</v>
      </c>
      <c r="F96" s="12" t="s">
        <v>27</v>
      </c>
      <c r="G96" s="12" t="s">
        <v>72</v>
      </c>
      <c r="H96">
        <v>1</v>
      </c>
      <c r="I96" t="s">
        <v>246</v>
      </c>
      <c r="J96" s="3" t="s">
        <v>180</v>
      </c>
      <c r="K96" s="3" t="s">
        <v>175</v>
      </c>
      <c r="L96">
        <v>29</v>
      </c>
      <c r="M96"/>
      <c r="N96"/>
      <c r="O96"/>
      <c r="P96"/>
      <c r="Q96"/>
      <c r="R96"/>
      <c r="S96"/>
      <c r="T96" s="3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s="3" t="s">
        <v>152</v>
      </c>
      <c r="C97" s="12" t="s">
        <v>40</v>
      </c>
      <c r="D97" s="12" t="s">
        <v>91</v>
      </c>
      <c r="E97" s="12" t="s">
        <v>26</v>
      </c>
      <c r="F97" s="12" t="s">
        <v>27</v>
      </c>
      <c r="G97" s="12" t="s">
        <v>72</v>
      </c>
      <c r="H97">
        <v>1</v>
      </c>
      <c r="I97" t="s">
        <v>246</v>
      </c>
      <c r="J97" s="3" t="s">
        <v>179</v>
      </c>
      <c r="K97" s="3" t="s">
        <v>175</v>
      </c>
      <c r="L97">
        <v>21</v>
      </c>
      <c r="M97"/>
      <c r="N97"/>
      <c r="O97"/>
      <c r="P97"/>
      <c r="Q97"/>
      <c r="R97"/>
      <c r="S97"/>
      <c r="T97" s="3" t="str">
        <f>Toss[[#This Row],[服装]]&amp;Toss[[#This Row],[名前]]&amp;Toss[[#This Row],[レアリティ]]</f>
        <v>夏祭り黒尾鉄朗ICONIC</v>
      </c>
    </row>
    <row r="98" spans="1:20" x14ac:dyDescent="0.3">
      <c r="A98">
        <f>VLOOKUP(Toss[[#This Row],[No用]],SetNo[[No.用]:[vlookup 用]],2,FALSE)</f>
        <v>30</v>
      </c>
      <c r="B98" s="3" t="s">
        <v>152</v>
      </c>
      <c r="C98" s="12" t="s">
        <v>40</v>
      </c>
      <c r="D98" s="12" t="s">
        <v>91</v>
      </c>
      <c r="E98" s="12" t="s">
        <v>26</v>
      </c>
      <c r="F98" s="12" t="s">
        <v>27</v>
      </c>
      <c r="G98" s="12" t="s">
        <v>72</v>
      </c>
      <c r="H98">
        <v>1</v>
      </c>
      <c r="I98" t="s">
        <v>246</v>
      </c>
      <c r="J98" s="3" t="s">
        <v>180</v>
      </c>
      <c r="K98" s="3" t="s">
        <v>175</v>
      </c>
      <c r="L98">
        <v>29</v>
      </c>
      <c r="M98"/>
      <c r="N98"/>
      <c r="O98"/>
      <c r="P98"/>
      <c r="Q98"/>
      <c r="R98"/>
      <c r="S98"/>
      <c r="T98" s="3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s="3" t="s">
        <v>109</v>
      </c>
      <c r="C99" s="12" t="s">
        <v>41</v>
      </c>
      <c r="D99" s="12" t="s">
        <v>23</v>
      </c>
      <c r="E99" s="12" t="s">
        <v>26</v>
      </c>
      <c r="F99" s="12" t="s">
        <v>27</v>
      </c>
      <c r="G99" s="12" t="s">
        <v>72</v>
      </c>
      <c r="H99">
        <v>1</v>
      </c>
      <c r="I99" t="s">
        <v>246</v>
      </c>
      <c r="J99" s="3" t="s">
        <v>179</v>
      </c>
      <c r="K99" s="3" t="s">
        <v>175</v>
      </c>
      <c r="L99">
        <v>30</v>
      </c>
      <c r="M99"/>
      <c r="N99"/>
      <c r="O99"/>
      <c r="P99"/>
      <c r="Q99"/>
      <c r="R99"/>
      <c r="S99"/>
      <c r="T99" s="3" t="str">
        <f>Toss[[#This Row],[服装]]&amp;Toss[[#This Row],[名前]]&amp;Toss[[#This Row],[レアリティ]]</f>
        <v>ユニフォーム灰羽リエーフICONIC</v>
      </c>
    </row>
    <row r="100" spans="1:20" x14ac:dyDescent="0.3">
      <c r="A100">
        <f>VLOOKUP(Toss[[#This Row],[No用]],SetNo[[No.用]:[vlookup 用]],2,FALSE)</f>
        <v>31</v>
      </c>
      <c r="B100" s="3" t="s">
        <v>109</v>
      </c>
      <c r="C100" s="12" t="s">
        <v>41</v>
      </c>
      <c r="D100" s="12" t="s">
        <v>23</v>
      </c>
      <c r="E100" s="12" t="s">
        <v>26</v>
      </c>
      <c r="F100" s="12" t="s">
        <v>27</v>
      </c>
      <c r="G100" s="12" t="s">
        <v>72</v>
      </c>
      <c r="H100">
        <v>1</v>
      </c>
      <c r="I100" t="s">
        <v>246</v>
      </c>
      <c r="J100" s="3" t="s">
        <v>180</v>
      </c>
      <c r="K100" s="3" t="s">
        <v>175</v>
      </c>
      <c r="L100">
        <v>30</v>
      </c>
      <c r="M100"/>
      <c r="N100"/>
      <c r="O100"/>
      <c r="P100"/>
      <c r="Q100"/>
      <c r="R100"/>
      <c r="S100"/>
      <c r="T100" s="3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s="3" t="s">
        <v>109</v>
      </c>
      <c r="C101" s="12" t="s">
        <v>42</v>
      </c>
      <c r="D101" s="12" t="s">
        <v>24</v>
      </c>
      <c r="E101" s="12" t="s">
        <v>21</v>
      </c>
      <c r="F101" s="12" t="s">
        <v>27</v>
      </c>
      <c r="G101" s="12" t="s">
        <v>72</v>
      </c>
      <c r="H101">
        <v>1</v>
      </c>
      <c r="I101" t="s">
        <v>246</v>
      </c>
      <c r="J101" s="3" t="s">
        <v>179</v>
      </c>
      <c r="K101" s="3" t="s">
        <v>175</v>
      </c>
      <c r="L101">
        <v>28</v>
      </c>
      <c r="M101"/>
      <c r="N101"/>
      <c r="O101"/>
      <c r="P101"/>
      <c r="Q101"/>
      <c r="R101"/>
      <c r="S101"/>
      <c r="T101" s="3" t="str">
        <f>Toss[[#This Row],[服装]]&amp;Toss[[#This Row],[名前]]&amp;Toss[[#This Row],[レアリティ]]</f>
        <v>ユニフォーム夜久衛輔ICONIC</v>
      </c>
    </row>
    <row r="102" spans="1:20" x14ac:dyDescent="0.3">
      <c r="A102">
        <f>VLOOKUP(Toss[[#This Row],[No用]],SetNo[[No.用]:[vlookup 用]],2,FALSE)</f>
        <v>32</v>
      </c>
      <c r="B102" s="3" t="s">
        <v>109</v>
      </c>
      <c r="C102" s="12" t="s">
        <v>42</v>
      </c>
      <c r="D102" s="12" t="s">
        <v>24</v>
      </c>
      <c r="E102" s="12" t="s">
        <v>21</v>
      </c>
      <c r="F102" s="12" t="s">
        <v>27</v>
      </c>
      <c r="G102" s="12" t="s">
        <v>72</v>
      </c>
      <c r="H102">
        <v>1</v>
      </c>
      <c r="I102" t="s">
        <v>246</v>
      </c>
      <c r="J102" s="3" t="s">
        <v>182</v>
      </c>
      <c r="K102" s="3" t="s">
        <v>175</v>
      </c>
      <c r="L102">
        <v>28</v>
      </c>
      <c r="M102"/>
      <c r="N102"/>
      <c r="O102"/>
      <c r="P102"/>
      <c r="Q102"/>
      <c r="R102"/>
      <c r="S102"/>
      <c r="T102" s="3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s="3" t="s">
        <v>109</v>
      </c>
      <c r="C103" s="12" t="s">
        <v>43</v>
      </c>
      <c r="D103" s="12" t="s">
        <v>24</v>
      </c>
      <c r="E103" s="12" t="s">
        <v>25</v>
      </c>
      <c r="F103" s="12" t="s">
        <v>27</v>
      </c>
      <c r="G103" s="12" t="s">
        <v>72</v>
      </c>
      <c r="H103">
        <v>1</v>
      </c>
      <c r="I103" t="s">
        <v>246</v>
      </c>
      <c r="J103" s="3" t="s">
        <v>179</v>
      </c>
      <c r="K103" s="3" t="s">
        <v>175</v>
      </c>
      <c r="L103">
        <v>24</v>
      </c>
      <c r="M103"/>
      <c r="N103"/>
      <c r="O103"/>
      <c r="P103"/>
      <c r="Q103"/>
      <c r="R103"/>
      <c r="S103"/>
      <c r="T103" t="str">
        <f>Toss[[#This Row],[服装]]&amp;Toss[[#This Row],[名前]]&amp;Toss[[#This Row],[レアリティ]]</f>
        <v>ユニフォーム福永招平ICONIC</v>
      </c>
    </row>
    <row r="104" spans="1:20" x14ac:dyDescent="0.3">
      <c r="A104">
        <f>VLOOKUP(Toss[[#This Row],[No用]],SetNo[[No.用]:[vlookup 用]],2,FALSE)</f>
        <v>33</v>
      </c>
      <c r="B104" s="3" t="s">
        <v>109</v>
      </c>
      <c r="C104" s="12" t="s">
        <v>43</v>
      </c>
      <c r="D104" s="12" t="s">
        <v>24</v>
      </c>
      <c r="E104" s="12" t="s">
        <v>25</v>
      </c>
      <c r="F104" s="12" t="s">
        <v>27</v>
      </c>
      <c r="G104" s="12" t="s">
        <v>72</v>
      </c>
      <c r="H104">
        <v>1</v>
      </c>
      <c r="I104" t="s">
        <v>246</v>
      </c>
      <c r="J104" s="3" t="s">
        <v>180</v>
      </c>
      <c r="K104" s="3" t="s">
        <v>175</v>
      </c>
      <c r="L104">
        <v>25</v>
      </c>
      <c r="M104"/>
      <c r="N104"/>
      <c r="O104"/>
      <c r="P104"/>
      <c r="Q104"/>
      <c r="R104"/>
      <c r="S104"/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s="3" t="s">
        <v>109</v>
      </c>
      <c r="C105" s="12" t="s">
        <v>44</v>
      </c>
      <c r="D105" s="12" t="s">
        <v>24</v>
      </c>
      <c r="E105" s="12" t="s">
        <v>26</v>
      </c>
      <c r="F105" s="12" t="s">
        <v>27</v>
      </c>
      <c r="G105" s="12" t="s">
        <v>72</v>
      </c>
      <c r="H105">
        <v>1</v>
      </c>
      <c r="I105" t="s">
        <v>246</v>
      </c>
      <c r="J105" s="3" t="s">
        <v>179</v>
      </c>
      <c r="K105" s="3" t="s">
        <v>175</v>
      </c>
      <c r="L105">
        <v>24</v>
      </c>
      <c r="M105"/>
      <c r="N105"/>
      <c r="O105"/>
      <c r="P105"/>
      <c r="Q105"/>
      <c r="R105"/>
      <c r="S105"/>
      <c r="T105" t="str">
        <f>Toss[[#This Row],[服装]]&amp;Toss[[#This Row],[名前]]&amp;Toss[[#This Row],[レアリティ]]</f>
        <v>ユニフォーム犬岡走ICONIC</v>
      </c>
    </row>
    <row r="106" spans="1:20" x14ac:dyDescent="0.3">
      <c r="A106">
        <f>VLOOKUP(Toss[[#This Row],[No用]],SetNo[[No.用]:[vlookup 用]],2,FALSE)</f>
        <v>34</v>
      </c>
      <c r="B106" s="3" t="s">
        <v>109</v>
      </c>
      <c r="C106" s="12" t="s">
        <v>44</v>
      </c>
      <c r="D106" s="12" t="s">
        <v>24</v>
      </c>
      <c r="E106" s="12" t="s">
        <v>26</v>
      </c>
      <c r="F106" s="12" t="s">
        <v>27</v>
      </c>
      <c r="G106" s="12" t="s">
        <v>72</v>
      </c>
      <c r="H106">
        <v>1</v>
      </c>
      <c r="I106" t="s">
        <v>246</v>
      </c>
      <c r="J106" s="3" t="s">
        <v>180</v>
      </c>
      <c r="K106" s="3" t="s">
        <v>175</v>
      </c>
      <c r="L106">
        <v>25</v>
      </c>
      <c r="M106"/>
      <c r="N106"/>
      <c r="O106"/>
      <c r="P106"/>
      <c r="Q106"/>
      <c r="R106"/>
      <c r="S106"/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s="3" t="s">
        <v>109</v>
      </c>
      <c r="C107" s="12" t="s">
        <v>45</v>
      </c>
      <c r="D107" s="12" t="s">
        <v>24</v>
      </c>
      <c r="E107" s="12" t="s">
        <v>25</v>
      </c>
      <c r="F107" s="12" t="s">
        <v>27</v>
      </c>
      <c r="G107" s="12" t="s">
        <v>72</v>
      </c>
      <c r="H107">
        <v>1</v>
      </c>
      <c r="I107" t="s">
        <v>246</v>
      </c>
      <c r="J107" s="3" t="s">
        <v>179</v>
      </c>
      <c r="K107" s="3" t="s">
        <v>175</v>
      </c>
      <c r="L107">
        <v>24</v>
      </c>
      <c r="M107"/>
      <c r="N107"/>
      <c r="O107"/>
      <c r="P107"/>
      <c r="Q107"/>
      <c r="R107"/>
      <c r="S107"/>
      <c r="T107" t="str">
        <f>Toss[[#This Row],[服装]]&amp;Toss[[#This Row],[名前]]&amp;Toss[[#This Row],[レアリティ]]</f>
        <v>ユニフォーム山本猛虎ICONIC</v>
      </c>
    </row>
    <row r="108" spans="1:20" x14ac:dyDescent="0.3">
      <c r="A108">
        <f>VLOOKUP(Toss[[#This Row],[No用]],SetNo[[No.用]:[vlookup 用]],2,FALSE)</f>
        <v>36</v>
      </c>
      <c r="B108" s="3" t="s">
        <v>109</v>
      </c>
      <c r="C108" s="12" t="s">
        <v>46</v>
      </c>
      <c r="D108" s="12" t="s">
        <v>24</v>
      </c>
      <c r="E108" s="12" t="s">
        <v>21</v>
      </c>
      <c r="F108" s="12" t="s">
        <v>27</v>
      </c>
      <c r="G108" s="12" t="s">
        <v>72</v>
      </c>
      <c r="H108">
        <v>1</v>
      </c>
      <c r="I108" t="s">
        <v>246</v>
      </c>
      <c r="J108" s="3" t="s">
        <v>179</v>
      </c>
      <c r="K108" s="3" t="s">
        <v>175</v>
      </c>
      <c r="L108">
        <v>25</v>
      </c>
      <c r="M108"/>
      <c r="N108"/>
      <c r="O108"/>
      <c r="P108"/>
      <c r="Q108"/>
      <c r="R108"/>
      <c r="S108"/>
      <c r="T108" t="str">
        <f>Toss[[#This Row],[服装]]&amp;Toss[[#This Row],[名前]]&amp;Toss[[#This Row],[レアリティ]]</f>
        <v>ユニフォーム芝山優生ICONIC</v>
      </c>
    </row>
    <row r="109" spans="1:20" x14ac:dyDescent="0.3">
      <c r="A109">
        <f>VLOOKUP(Toss[[#This Row],[No用]],SetNo[[No.用]:[vlookup 用]],2,FALSE)</f>
        <v>37</v>
      </c>
      <c r="B109" s="3" t="s">
        <v>109</v>
      </c>
      <c r="C109" s="12" t="s">
        <v>47</v>
      </c>
      <c r="D109" s="12" t="s">
        <v>24</v>
      </c>
      <c r="E109" s="12" t="s">
        <v>25</v>
      </c>
      <c r="F109" s="12" t="s">
        <v>27</v>
      </c>
      <c r="G109" s="12" t="s">
        <v>72</v>
      </c>
      <c r="H109">
        <v>1</v>
      </c>
      <c r="I109" t="s">
        <v>246</v>
      </c>
      <c r="J109" s="3" t="s">
        <v>179</v>
      </c>
      <c r="K109" s="3" t="s">
        <v>175</v>
      </c>
      <c r="L109">
        <v>24</v>
      </c>
      <c r="M109"/>
      <c r="N109"/>
      <c r="O109"/>
      <c r="P109"/>
      <c r="Q109"/>
      <c r="R109"/>
      <c r="S109"/>
      <c r="T109" t="str">
        <f>Toss[[#This Row],[服装]]&amp;Toss[[#This Row],[名前]]&amp;Toss[[#This Row],[レアリティ]]</f>
        <v>ユニフォーム海信之ICONIC</v>
      </c>
    </row>
    <row r="110" spans="1:20" x14ac:dyDescent="0.3">
      <c r="A110">
        <f>VLOOKUP(Toss[[#This Row],[No用]],SetNo[[No.用]:[vlookup 用]],2,FALSE)</f>
        <v>37</v>
      </c>
      <c r="B110" s="3" t="s">
        <v>109</v>
      </c>
      <c r="C110" s="12" t="s">
        <v>47</v>
      </c>
      <c r="D110" s="12" t="s">
        <v>24</v>
      </c>
      <c r="E110" s="12" t="s">
        <v>25</v>
      </c>
      <c r="F110" s="12" t="s">
        <v>27</v>
      </c>
      <c r="G110" s="12" t="s">
        <v>72</v>
      </c>
      <c r="H110">
        <v>1</v>
      </c>
      <c r="I110" t="s">
        <v>246</v>
      </c>
      <c r="J110" s="3" t="s">
        <v>180</v>
      </c>
      <c r="K110" s="3" t="s">
        <v>175</v>
      </c>
      <c r="L110">
        <v>26</v>
      </c>
      <c r="M110"/>
      <c r="N110"/>
      <c r="O110"/>
      <c r="P110"/>
      <c r="Q110"/>
      <c r="R110"/>
      <c r="S110"/>
      <c r="T110" s="3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s="3" t="s">
        <v>109</v>
      </c>
      <c r="C111" s="12" t="s">
        <v>47</v>
      </c>
      <c r="D111" s="12" t="s">
        <v>91</v>
      </c>
      <c r="E111" s="12" t="s">
        <v>79</v>
      </c>
      <c r="F111" s="12" t="s">
        <v>27</v>
      </c>
      <c r="G111" s="12" t="s">
        <v>153</v>
      </c>
      <c r="H111">
        <v>1</v>
      </c>
      <c r="I111" t="s">
        <v>246</v>
      </c>
      <c r="J111" s="3" t="s">
        <v>179</v>
      </c>
      <c r="K111" s="3" t="s">
        <v>175</v>
      </c>
      <c r="L111">
        <v>24</v>
      </c>
      <c r="M111"/>
      <c r="N111"/>
      <c r="O111"/>
      <c r="P111"/>
      <c r="Q111"/>
      <c r="R111"/>
      <c r="S111"/>
      <c r="T111" s="3" t="str">
        <f>Toss[[#This Row],[服装]]&amp;Toss[[#This Row],[名前]]&amp;Toss[[#This Row],[レアリティ]]</f>
        <v>ユニフォーム海信之YELL</v>
      </c>
    </row>
    <row r="112" spans="1:20" x14ac:dyDescent="0.3">
      <c r="A112">
        <f>VLOOKUP(Toss[[#This Row],[No用]],SetNo[[No.用]:[vlookup 用]],2,FALSE)</f>
        <v>38</v>
      </c>
      <c r="B112" s="3" t="s">
        <v>109</v>
      </c>
      <c r="C112" s="12" t="s">
        <v>47</v>
      </c>
      <c r="D112" s="12" t="s">
        <v>91</v>
      </c>
      <c r="E112" s="12" t="s">
        <v>79</v>
      </c>
      <c r="F112" s="12" t="s">
        <v>27</v>
      </c>
      <c r="G112" s="12" t="s">
        <v>153</v>
      </c>
      <c r="H112">
        <v>1</v>
      </c>
      <c r="I112" t="s">
        <v>246</v>
      </c>
      <c r="J112" s="3" t="s">
        <v>180</v>
      </c>
      <c r="K112" s="3" t="s">
        <v>175</v>
      </c>
      <c r="L112">
        <v>26</v>
      </c>
      <c r="M112"/>
      <c r="N112"/>
      <c r="O112"/>
      <c r="P112"/>
      <c r="Q112"/>
      <c r="R112"/>
      <c r="S112"/>
      <c r="T112" s="3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s="3" t="s">
        <v>219</v>
      </c>
      <c r="C113" s="12" t="s">
        <v>48</v>
      </c>
      <c r="D113" s="12" t="s">
        <v>23</v>
      </c>
      <c r="E113" s="12" t="s">
        <v>26</v>
      </c>
      <c r="F113" s="12" t="s">
        <v>49</v>
      </c>
      <c r="G113" s="12" t="s">
        <v>72</v>
      </c>
      <c r="H113">
        <v>1</v>
      </c>
      <c r="I113" t="s">
        <v>246</v>
      </c>
      <c r="J113" s="3" t="s">
        <v>179</v>
      </c>
      <c r="K113" s="3" t="s">
        <v>175</v>
      </c>
      <c r="L113">
        <v>25</v>
      </c>
      <c r="M113"/>
      <c r="N113"/>
      <c r="O113"/>
      <c r="P113"/>
      <c r="Q113"/>
      <c r="R113"/>
      <c r="S113"/>
      <c r="T113" s="3" t="str">
        <f>Toss[[#This Row],[服装]]&amp;Toss[[#This Row],[名前]]&amp;Toss[[#This Row],[レアリティ]]</f>
        <v>ユニフォーム青根高伸ICONIC</v>
      </c>
    </row>
    <row r="114" spans="1:20" x14ac:dyDescent="0.3">
      <c r="A114">
        <f>VLOOKUP(Toss[[#This Row],[No用]],SetNo[[No.用]:[vlookup 用]],2,FALSE)</f>
        <v>39</v>
      </c>
      <c r="B114" s="3" t="s">
        <v>219</v>
      </c>
      <c r="C114" s="12" t="s">
        <v>48</v>
      </c>
      <c r="D114" s="12" t="s">
        <v>23</v>
      </c>
      <c r="E114" s="12" t="s">
        <v>26</v>
      </c>
      <c r="F114" s="12" t="s">
        <v>49</v>
      </c>
      <c r="G114" s="12" t="s">
        <v>72</v>
      </c>
      <c r="H114">
        <v>1</v>
      </c>
      <c r="I114" t="s">
        <v>246</v>
      </c>
      <c r="J114" s="3" t="s">
        <v>180</v>
      </c>
      <c r="K114" s="3" t="s">
        <v>175</v>
      </c>
      <c r="L114">
        <v>26</v>
      </c>
      <c r="M114"/>
      <c r="N114"/>
      <c r="O114"/>
      <c r="P114"/>
      <c r="Q114"/>
      <c r="R114"/>
      <c r="S114"/>
      <c r="T114" s="3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s="3" t="s">
        <v>151</v>
      </c>
      <c r="C115" s="12" t="s">
        <v>48</v>
      </c>
      <c r="D115" s="12" t="s">
        <v>23</v>
      </c>
      <c r="E115" s="12" t="s">
        <v>26</v>
      </c>
      <c r="F115" s="12" t="s">
        <v>49</v>
      </c>
      <c r="G115" s="12" t="s">
        <v>72</v>
      </c>
      <c r="H115">
        <v>1</v>
      </c>
      <c r="I115" t="s">
        <v>246</v>
      </c>
      <c r="J115" s="3" t="s">
        <v>179</v>
      </c>
      <c r="K115" s="3" t="s">
        <v>175</v>
      </c>
      <c r="L115">
        <v>25</v>
      </c>
      <c r="M115"/>
      <c r="N115"/>
      <c r="O115"/>
      <c r="P115"/>
      <c r="Q115"/>
      <c r="R115"/>
      <c r="S115"/>
      <c r="T115" s="3" t="str">
        <f>Toss[[#This Row],[服装]]&amp;Toss[[#This Row],[名前]]&amp;Toss[[#This Row],[レアリティ]]</f>
        <v>制服青根高伸ICONIC</v>
      </c>
    </row>
    <row r="116" spans="1:20" x14ac:dyDescent="0.3">
      <c r="A116">
        <f>VLOOKUP(Toss[[#This Row],[No用]],SetNo[[No.用]:[vlookup 用]],2,FALSE)</f>
        <v>40</v>
      </c>
      <c r="B116" s="3" t="s">
        <v>151</v>
      </c>
      <c r="C116" s="12" t="s">
        <v>48</v>
      </c>
      <c r="D116" s="12" t="s">
        <v>23</v>
      </c>
      <c r="E116" s="12" t="s">
        <v>26</v>
      </c>
      <c r="F116" s="12" t="s">
        <v>49</v>
      </c>
      <c r="G116" s="12" t="s">
        <v>72</v>
      </c>
      <c r="H116">
        <v>1</v>
      </c>
      <c r="I116" t="s">
        <v>246</v>
      </c>
      <c r="J116" s="3" t="s">
        <v>180</v>
      </c>
      <c r="K116" s="3" t="s">
        <v>175</v>
      </c>
      <c r="L116">
        <v>26</v>
      </c>
      <c r="M116"/>
      <c r="N116"/>
      <c r="O116"/>
      <c r="P116"/>
      <c r="Q116"/>
      <c r="R116"/>
      <c r="S116"/>
      <c r="T116" s="3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s="3" t="s">
        <v>119</v>
      </c>
      <c r="C117" s="12" t="s">
        <v>48</v>
      </c>
      <c r="D117" s="12" t="s">
        <v>24</v>
      </c>
      <c r="E117" s="12" t="s">
        <v>26</v>
      </c>
      <c r="F117" s="12" t="s">
        <v>49</v>
      </c>
      <c r="G117" s="12" t="s">
        <v>72</v>
      </c>
      <c r="H117">
        <v>1</v>
      </c>
      <c r="I117" t="s">
        <v>246</v>
      </c>
      <c r="J117" s="3" t="s">
        <v>179</v>
      </c>
      <c r="K117" s="3" t="s">
        <v>175</v>
      </c>
      <c r="L117">
        <v>25</v>
      </c>
      <c r="M117"/>
      <c r="N117"/>
      <c r="O117"/>
      <c r="P117"/>
      <c r="Q117"/>
      <c r="R117"/>
      <c r="S117"/>
      <c r="T117" s="3" t="str">
        <f>Toss[[#This Row],[服装]]&amp;Toss[[#This Row],[名前]]&amp;Toss[[#This Row],[レアリティ]]</f>
        <v>プール掃除青根高伸ICONIC</v>
      </c>
    </row>
    <row r="118" spans="1:20" x14ac:dyDescent="0.3">
      <c r="A118">
        <f>VLOOKUP(Toss[[#This Row],[No用]],SetNo[[No.用]:[vlookup 用]],2,FALSE)</f>
        <v>41</v>
      </c>
      <c r="B118" s="3" t="s">
        <v>119</v>
      </c>
      <c r="C118" s="12" t="s">
        <v>48</v>
      </c>
      <c r="D118" s="12" t="s">
        <v>24</v>
      </c>
      <c r="E118" s="12" t="s">
        <v>26</v>
      </c>
      <c r="F118" s="12" t="s">
        <v>49</v>
      </c>
      <c r="G118" s="12" t="s">
        <v>72</v>
      </c>
      <c r="H118">
        <v>1</v>
      </c>
      <c r="I118" t="s">
        <v>246</v>
      </c>
      <c r="J118" s="3" t="s">
        <v>180</v>
      </c>
      <c r="K118" s="3" t="s">
        <v>175</v>
      </c>
      <c r="L118">
        <v>26</v>
      </c>
      <c r="M118"/>
      <c r="N118"/>
      <c r="O118"/>
      <c r="P118"/>
      <c r="Q118"/>
      <c r="R118"/>
      <c r="S118"/>
      <c r="T118" s="3" t="str">
        <f>Toss[[#This Row],[服装]]&amp;Toss[[#This Row],[名前]]&amp;Toss[[#This Row],[レアリティ]]</f>
        <v>プール掃除青根高伸ICONIC</v>
      </c>
    </row>
    <row r="119" spans="1:20" x14ac:dyDescent="0.3">
      <c r="A119">
        <f>VLOOKUP(Toss[[#This Row],[No用]],SetNo[[No.用]:[vlookup 用]],2,FALSE)</f>
        <v>42</v>
      </c>
      <c r="B119" s="3" t="s">
        <v>219</v>
      </c>
      <c r="C119" s="12" t="s">
        <v>50</v>
      </c>
      <c r="D119" s="12" t="s">
        <v>28</v>
      </c>
      <c r="E119" s="12" t="s">
        <v>25</v>
      </c>
      <c r="F119" s="12" t="s">
        <v>49</v>
      </c>
      <c r="G119" s="12" t="s">
        <v>72</v>
      </c>
      <c r="H119">
        <v>1</v>
      </c>
      <c r="I119" t="s">
        <v>246</v>
      </c>
      <c r="J119" s="3" t="s">
        <v>179</v>
      </c>
      <c r="K119" s="3" t="s">
        <v>175</v>
      </c>
      <c r="L119">
        <v>24</v>
      </c>
      <c r="M119"/>
      <c r="N119"/>
      <c r="O119"/>
      <c r="P119"/>
      <c r="Q119"/>
      <c r="R119"/>
      <c r="S119"/>
      <c r="T119" s="3" t="str">
        <f>Toss[[#This Row],[服装]]&amp;Toss[[#This Row],[名前]]&amp;Toss[[#This Row],[レアリティ]]</f>
        <v>ユニフォーム二口堅治ICONIC</v>
      </c>
    </row>
    <row r="120" spans="1:20" x14ac:dyDescent="0.3">
      <c r="A120">
        <f>VLOOKUP(Toss[[#This Row],[No用]],SetNo[[No.用]:[vlookup 用]],2,FALSE)</f>
        <v>42</v>
      </c>
      <c r="B120" s="3" t="s">
        <v>219</v>
      </c>
      <c r="C120" s="12" t="s">
        <v>50</v>
      </c>
      <c r="D120" s="12" t="s">
        <v>28</v>
      </c>
      <c r="E120" s="12" t="s">
        <v>25</v>
      </c>
      <c r="F120" s="12" t="s">
        <v>49</v>
      </c>
      <c r="G120" s="12" t="s">
        <v>72</v>
      </c>
      <c r="H120">
        <v>1</v>
      </c>
      <c r="I120" t="s">
        <v>246</v>
      </c>
      <c r="J120" s="3" t="s">
        <v>180</v>
      </c>
      <c r="K120" s="3" t="s">
        <v>175</v>
      </c>
      <c r="L120">
        <v>32</v>
      </c>
      <c r="M120"/>
      <c r="N120"/>
      <c r="O120"/>
      <c r="P120"/>
      <c r="Q120"/>
      <c r="R120"/>
      <c r="S120"/>
      <c r="T120" s="3" t="str">
        <f>Toss[[#This Row],[服装]]&amp;Toss[[#This Row],[名前]]&amp;Toss[[#This Row],[レアリティ]]</f>
        <v>ユニフォーム二口堅治ICONIC</v>
      </c>
    </row>
    <row r="121" spans="1:20" x14ac:dyDescent="0.3">
      <c r="A121">
        <f>VLOOKUP(Toss[[#This Row],[No用]],SetNo[[No.用]:[vlookup 用]],2,FALSE)</f>
        <v>43</v>
      </c>
      <c r="B121" s="3" t="s">
        <v>151</v>
      </c>
      <c r="C121" s="12" t="s">
        <v>50</v>
      </c>
      <c r="D121" s="12" t="s">
        <v>28</v>
      </c>
      <c r="E121" s="12" t="s">
        <v>25</v>
      </c>
      <c r="F121" s="12" t="s">
        <v>49</v>
      </c>
      <c r="G121" s="12" t="s">
        <v>72</v>
      </c>
      <c r="H121">
        <v>1</v>
      </c>
      <c r="I121" t="s">
        <v>246</v>
      </c>
      <c r="J121" s="3" t="s">
        <v>179</v>
      </c>
      <c r="K121" s="3" t="s">
        <v>175</v>
      </c>
      <c r="L121">
        <v>24</v>
      </c>
      <c r="M121"/>
      <c r="N121"/>
      <c r="O121"/>
      <c r="P121"/>
      <c r="Q121"/>
      <c r="R121"/>
      <c r="S121"/>
      <c r="T121" s="3" t="str">
        <f>Toss[[#This Row],[服装]]&amp;Toss[[#This Row],[名前]]&amp;Toss[[#This Row],[レアリティ]]</f>
        <v>制服二口堅治ICONIC</v>
      </c>
    </row>
    <row r="122" spans="1:20" x14ac:dyDescent="0.3">
      <c r="A122">
        <f>VLOOKUP(Toss[[#This Row],[No用]],SetNo[[No.用]:[vlookup 用]],2,FALSE)</f>
        <v>43</v>
      </c>
      <c r="B122" s="3" t="s">
        <v>151</v>
      </c>
      <c r="C122" s="12" t="s">
        <v>50</v>
      </c>
      <c r="D122" s="12" t="s">
        <v>28</v>
      </c>
      <c r="E122" s="12" t="s">
        <v>25</v>
      </c>
      <c r="F122" s="12" t="s">
        <v>49</v>
      </c>
      <c r="G122" s="12" t="s">
        <v>72</v>
      </c>
      <c r="H122">
        <v>1</v>
      </c>
      <c r="I122" t="s">
        <v>246</v>
      </c>
      <c r="J122" s="3" t="s">
        <v>180</v>
      </c>
      <c r="K122" s="3" t="s">
        <v>175</v>
      </c>
      <c r="L122">
        <v>32</v>
      </c>
      <c r="M122"/>
      <c r="N122"/>
      <c r="O122"/>
      <c r="P122"/>
      <c r="Q122"/>
      <c r="R122"/>
      <c r="S122"/>
      <c r="T122" s="3" t="str">
        <f>Toss[[#This Row],[服装]]&amp;Toss[[#This Row],[名前]]&amp;Toss[[#This Row],[レアリティ]]</f>
        <v>制服二口堅治ICONIC</v>
      </c>
    </row>
    <row r="123" spans="1:20" x14ac:dyDescent="0.3">
      <c r="A123">
        <f>VLOOKUP(Toss[[#This Row],[No用]],SetNo[[No.用]:[vlookup 用]],2,FALSE)</f>
        <v>44</v>
      </c>
      <c r="B123" s="3" t="s">
        <v>119</v>
      </c>
      <c r="C123" s="12" t="s">
        <v>50</v>
      </c>
      <c r="D123" s="12" t="s">
        <v>23</v>
      </c>
      <c r="E123" s="12" t="s">
        <v>25</v>
      </c>
      <c r="F123" s="12" t="s">
        <v>49</v>
      </c>
      <c r="G123" s="12" t="s">
        <v>72</v>
      </c>
      <c r="H123">
        <v>1</v>
      </c>
      <c r="I123" t="s">
        <v>246</v>
      </c>
      <c r="J123" s="3" t="s">
        <v>179</v>
      </c>
      <c r="K123" s="3" t="s">
        <v>175</v>
      </c>
      <c r="L123">
        <v>24</v>
      </c>
      <c r="M123"/>
      <c r="N123"/>
      <c r="O123"/>
      <c r="P123"/>
      <c r="Q123"/>
      <c r="R123"/>
      <c r="S123"/>
      <c r="T123" s="3" t="str">
        <f>Toss[[#This Row],[服装]]&amp;Toss[[#This Row],[名前]]&amp;Toss[[#This Row],[レアリティ]]</f>
        <v>プール掃除二口堅治ICONIC</v>
      </c>
    </row>
    <row r="124" spans="1:20" x14ac:dyDescent="0.3">
      <c r="A124">
        <f>VLOOKUP(Toss[[#This Row],[No用]],SetNo[[No.用]:[vlookup 用]],2,FALSE)</f>
        <v>44</v>
      </c>
      <c r="B124" s="3" t="s">
        <v>119</v>
      </c>
      <c r="C124" s="12" t="s">
        <v>50</v>
      </c>
      <c r="D124" s="12" t="s">
        <v>23</v>
      </c>
      <c r="E124" s="12" t="s">
        <v>25</v>
      </c>
      <c r="F124" s="12" t="s">
        <v>49</v>
      </c>
      <c r="G124" s="12" t="s">
        <v>72</v>
      </c>
      <c r="H124">
        <v>1</v>
      </c>
      <c r="I124" t="s">
        <v>246</v>
      </c>
      <c r="J124" s="3" t="s">
        <v>180</v>
      </c>
      <c r="K124" s="3" t="s">
        <v>175</v>
      </c>
      <c r="L124">
        <v>32</v>
      </c>
      <c r="M124"/>
      <c r="N124"/>
      <c r="O124"/>
      <c r="P124"/>
      <c r="Q124"/>
      <c r="R124"/>
      <c r="S124"/>
      <c r="T124" s="3" t="str">
        <f>Toss[[#This Row],[服装]]&amp;Toss[[#This Row],[名前]]&amp;Toss[[#This Row],[レアリティ]]</f>
        <v>プール掃除二口堅治ICONIC</v>
      </c>
    </row>
    <row r="125" spans="1:20" x14ac:dyDescent="0.3">
      <c r="A125" t="str">
        <f>VLOOKUP(Toss[[#This Row],[No用]],SetNo[[No.用]:[vlookup 用]],2,FALSE)</f>
        <v/>
      </c>
      <c r="H125">
        <v>1</v>
      </c>
      <c r="I125" t="s">
        <v>246</v>
      </c>
      <c r="J125"/>
      <c r="K125"/>
      <c r="L125"/>
      <c r="M125"/>
      <c r="N125"/>
      <c r="O125"/>
      <c r="P125"/>
      <c r="Q125"/>
      <c r="R125"/>
      <c r="S125"/>
      <c r="T125" s="3" t="str">
        <f>Toss[[#This Row],[服装]]&amp;Toss[[#This Row],[名前]]&amp;Toss[[#This Row],[レアリティ]]</f>
        <v/>
      </c>
    </row>
    <row r="126" spans="1:20" x14ac:dyDescent="0.3">
      <c r="A126" t="str">
        <f>VLOOKUP(Toss[[#This Row],[No用]],SetNo[[No.用]:[vlookup 用]],2,FALSE)</f>
        <v/>
      </c>
      <c r="H126">
        <v>1</v>
      </c>
      <c r="I126" t="s">
        <v>246</v>
      </c>
      <c r="J126"/>
      <c r="K126"/>
      <c r="L126"/>
      <c r="M126"/>
      <c r="N126"/>
      <c r="O126"/>
      <c r="P126"/>
      <c r="Q126"/>
      <c r="R126"/>
      <c r="S126"/>
      <c r="T126" s="3" t="str">
        <f>Toss[[#This Row],[服装]]&amp;Toss[[#This Row],[名前]]&amp;Toss[[#This Row],[レアリティ]]</f>
        <v/>
      </c>
    </row>
    <row r="127" spans="1:20" x14ac:dyDescent="0.3">
      <c r="A127" t="str">
        <f>VLOOKUP(Toss[[#This Row],[No用]],SetNo[[No.用]:[vlookup 用]],2,FALSE)</f>
        <v/>
      </c>
      <c r="H127">
        <v>1</v>
      </c>
      <c r="I127" t="s">
        <v>246</v>
      </c>
      <c r="J127"/>
      <c r="K127"/>
      <c r="L127"/>
      <c r="M127"/>
      <c r="N127"/>
      <c r="O127"/>
      <c r="P127"/>
      <c r="Q127"/>
      <c r="R127"/>
      <c r="S127"/>
      <c r="T127" s="3" t="str">
        <f>Toss[[#This Row],[服装]]&amp;Toss[[#This Row],[名前]]&amp;Toss[[#This Row],[レアリティ]]</f>
        <v/>
      </c>
    </row>
    <row r="128" spans="1:20" x14ac:dyDescent="0.3">
      <c r="A128" t="str">
        <f>VLOOKUP(Toss[[#This Row],[No用]],SetNo[[No.用]:[vlookup 用]],2,FALSE)</f>
        <v/>
      </c>
      <c r="H128">
        <v>1</v>
      </c>
      <c r="I128" t="s">
        <v>246</v>
      </c>
      <c r="J128"/>
      <c r="K128"/>
      <c r="L128"/>
      <c r="M128"/>
      <c r="N128"/>
      <c r="O128"/>
      <c r="P128"/>
      <c r="Q128"/>
      <c r="R128"/>
      <c r="S128"/>
      <c r="T128" s="3" t="str">
        <f>Toss[[#This Row],[服装]]&amp;Toss[[#This Row],[名前]]&amp;Toss[[#This Row],[レアリティ]]</f>
        <v/>
      </c>
    </row>
    <row r="129" spans="1:20" x14ac:dyDescent="0.3">
      <c r="A129" t="str">
        <f>VLOOKUP(Toss[[#This Row],[No用]],SetNo[[No.用]:[vlookup 用]],2,FALSE)</f>
        <v/>
      </c>
      <c r="H129">
        <v>1</v>
      </c>
      <c r="I129" t="s">
        <v>246</v>
      </c>
      <c r="J129"/>
      <c r="K129"/>
      <c r="L129"/>
      <c r="M129"/>
      <c r="N129"/>
      <c r="O129"/>
      <c r="P129"/>
      <c r="Q129"/>
      <c r="R129"/>
      <c r="S129"/>
      <c r="T129" s="3" t="str">
        <f>Toss[[#This Row],[服装]]&amp;Toss[[#This Row],[名前]]&amp;Toss[[#This Row],[レアリティ]]</f>
        <v/>
      </c>
    </row>
    <row r="130" spans="1:20" x14ac:dyDescent="0.3">
      <c r="A130" t="str">
        <f>VLOOKUP(Toss[[#This Row],[No用]],SetNo[[No.用]:[vlookup 用]],2,FALSE)</f>
        <v/>
      </c>
      <c r="H130">
        <v>1</v>
      </c>
      <c r="I130" t="s">
        <v>246</v>
      </c>
      <c r="J130"/>
      <c r="K130"/>
      <c r="L130"/>
      <c r="M130"/>
      <c r="N130"/>
      <c r="O130"/>
      <c r="P130"/>
      <c r="Q130"/>
      <c r="R130"/>
      <c r="S130"/>
      <c r="T130" s="3" t="str">
        <f>Toss[[#This Row],[服装]]&amp;Toss[[#This Row],[名前]]&amp;Toss[[#This Row],[レアリティ]]</f>
        <v/>
      </c>
    </row>
    <row r="131" spans="1:20" x14ac:dyDescent="0.3">
      <c r="A131" t="str">
        <f>VLOOKUP(Toss[[#This Row],[No用]],SetNo[[No.用]:[vlookup 用]],2,FALSE)</f>
        <v/>
      </c>
      <c r="H131">
        <v>1</v>
      </c>
      <c r="I131" t="s">
        <v>246</v>
      </c>
      <c r="J131"/>
      <c r="K131"/>
      <c r="L131"/>
      <c r="M131"/>
      <c r="N131"/>
      <c r="O131"/>
      <c r="P131"/>
      <c r="Q131"/>
      <c r="R131"/>
      <c r="S131"/>
      <c r="T131" s="3" t="str">
        <f>Toss[[#This Row],[服装]]&amp;Toss[[#This Row],[名前]]&amp;Toss[[#This Row],[レアリティ]]</f>
        <v/>
      </c>
    </row>
    <row r="132" spans="1:20" x14ac:dyDescent="0.3">
      <c r="A132" t="str">
        <f>VLOOKUP(Toss[[#This Row],[No用]],SetNo[[No.用]:[vlookup 用]],2,FALSE)</f>
        <v/>
      </c>
      <c r="H132">
        <v>1</v>
      </c>
      <c r="I132" t="s">
        <v>246</v>
      </c>
      <c r="J132"/>
      <c r="K132"/>
      <c r="L132"/>
      <c r="M132"/>
      <c r="N132"/>
      <c r="O132"/>
      <c r="P132"/>
      <c r="Q132"/>
      <c r="R132"/>
      <c r="S132"/>
      <c r="T132" s="3" t="str">
        <f>Toss[[#This Row],[服装]]&amp;Toss[[#This Row],[名前]]&amp;Toss[[#This Row],[レアリティ]]</f>
        <v/>
      </c>
    </row>
    <row r="133" spans="1:20" x14ac:dyDescent="0.3">
      <c r="A133" t="str">
        <f>VLOOKUP(Toss[[#This Row],[No用]],SetNo[[No.用]:[vlookup 用]],2,FALSE)</f>
        <v/>
      </c>
      <c r="H133">
        <v>1</v>
      </c>
      <c r="I133" t="s">
        <v>246</v>
      </c>
      <c r="J133"/>
      <c r="K133"/>
      <c r="L133"/>
      <c r="M133"/>
      <c r="N133"/>
      <c r="O133"/>
      <c r="P133"/>
      <c r="Q133"/>
      <c r="R133"/>
      <c r="S133"/>
      <c r="T133" s="3" t="str">
        <f>Toss[[#This Row],[服装]]&amp;Toss[[#This Row],[名前]]&amp;Toss[[#This Row],[レアリティ]]</f>
        <v/>
      </c>
    </row>
    <row r="134" spans="1:20" x14ac:dyDescent="0.3">
      <c r="A134">
        <f>VLOOKUP(Toss[[#This Row],[No用]],SetNo[[No.用]:[vlookup 用]],2,FALSE)</f>
        <v>45</v>
      </c>
      <c r="B134" s="3" t="s">
        <v>219</v>
      </c>
      <c r="C134" s="12" t="s">
        <v>51</v>
      </c>
      <c r="D134" s="12" t="s">
        <v>23</v>
      </c>
      <c r="E134" s="12" t="s">
        <v>31</v>
      </c>
      <c r="F134" s="12" t="s">
        <v>49</v>
      </c>
      <c r="G134" s="12" t="s">
        <v>72</v>
      </c>
      <c r="H134">
        <v>1</v>
      </c>
      <c r="I134" t="s">
        <v>246</v>
      </c>
      <c r="J134"/>
      <c r="K134"/>
      <c r="L134"/>
      <c r="M134"/>
      <c r="N134"/>
      <c r="O134"/>
      <c r="P134"/>
      <c r="Q134"/>
      <c r="R134"/>
      <c r="S134"/>
      <c r="T134" s="3" t="str">
        <f>Toss[[#This Row],[服装]]&amp;Toss[[#This Row],[名前]]&amp;Toss[[#This Row],[レアリティ]]</f>
        <v>ユニフォーム小金川貫至ICONIC</v>
      </c>
    </row>
    <row r="135" spans="1:20" x14ac:dyDescent="0.3">
      <c r="A135">
        <f>VLOOKUP(Toss[[#This Row],[No用]],SetNo[[No.用]:[vlookup 用]],2,FALSE)</f>
        <v>46</v>
      </c>
      <c r="B135" s="4" t="s">
        <v>151</v>
      </c>
      <c r="C135" s="4" t="s">
        <v>51</v>
      </c>
      <c r="D135" s="4" t="s">
        <v>23</v>
      </c>
      <c r="E135" s="4" t="s">
        <v>31</v>
      </c>
      <c r="F135" s="4" t="s">
        <v>49</v>
      </c>
      <c r="G135" s="4" t="s">
        <v>72</v>
      </c>
      <c r="H135">
        <v>1</v>
      </c>
      <c r="I135" t="s">
        <v>246</v>
      </c>
      <c r="J135"/>
      <c r="K135"/>
      <c r="L135"/>
      <c r="M135"/>
      <c r="N135"/>
      <c r="O135"/>
      <c r="P135"/>
      <c r="Q135"/>
      <c r="R135"/>
      <c r="S135"/>
      <c r="T135" t="str">
        <f>Toss[[#This Row],[服装]]&amp;Toss[[#This Row],[名前]]&amp;Toss[[#This Row],[レアリティ]]</f>
        <v>制服小金川貫至ICONIC</v>
      </c>
    </row>
    <row r="136" spans="1:20" x14ac:dyDescent="0.3">
      <c r="A136">
        <f>VLOOKUP(Toss[[#This Row],[No用]],SetNo[[No.用]:[vlookup 用]],2,FALSE)</f>
        <v>47</v>
      </c>
      <c r="B136" s="4" t="s">
        <v>219</v>
      </c>
      <c r="C136" s="4" t="s">
        <v>52</v>
      </c>
      <c r="D136" s="4" t="s">
        <v>23</v>
      </c>
      <c r="E136" s="4" t="s">
        <v>25</v>
      </c>
      <c r="F136" s="4" t="s">
        <v>49</v>
      </c>
      <c r="G136" s="4" t="s">
        <v>72</v>
      </c>
      <c r="H136">
        <v>1</v>
      </c>
      <c r="I136" t="s">
        <v>246</v>
      </c>
      <c r="J136"/>
      <c r="K136"/>
      <c r="L136"/>
      <c r="M136"/>
      <c r="N136"/>
      <c r="O136"/>
      <c r="P136"/>
      <c r="Q136"/>
      <c r="R136"/>
      <c r="S136"/>
      <c r="T136" t="str">
        <f>Toss[[#This Row],[服装]]&amp;Toss[[#This Row],[名前]]&amp;Toss[[#This Row],[レアリティ]]</f>
        <v>ユニフォーム小原豊ICONIC</v>
      </c>
    </row>
    <row r="137" spans="1:20" x14ac:dyDescent="0.3">
      <c r="A137">
        <f>VLOOKUP(Toss[[#This Row],[No用]],SetNo[[No.用]:[vlookup 用]],2,FALSE)</f>
        <v>48</v>
      </c>
      <c r="B137" s="4" t="s">
        <v>219</v>
      </c>
      <c r="C137" s="4" t="s">
        <v>53</v>
      </c>
      <c r="D137" s="4" t="s">
        <v>23</v>
      </c>
      <c r="E137" s="4" t="s">
        <v>25</v>
      </c>
      <c r="F137" s="4" t="s">
        <v>49</v>
      </c>
      <c r="G137" s="4" t="s">
        <v>72</v>
      </c>
      <c r="H137">
        <v>1</v>
      </c>
      <c r="I137" t="s">
        <v>246</v>
      </c>
      <c r="J137"/>
      <c r="K137"/>
      <c r="L137"/>
      <c r="M137"/>
      <c r="N137"/>
      <c r="O137"/>
      <c r="P137"/>
      <c r="Q137"/>
      <c r="R137"/>
      <c r="S137"/>
      <c r="T137" t="str">
        <f>Toss[[#This Row],[服装]]&amp;Toss[[#This Row],[名前]]&amp;Toss[[#This Row],[レアリティ]]</f>
        <v>ユニフォーム女川太郎ICONIC</v>
      </c>
    </row>
    <row r="138" spans="1:20" x14ac:dyDescent="0.3">
      <c r="A138">
        <f>VLOOKUP(Toss[[#This Row],[No用]],SetNo[[No.用]:[vlookup 用]],2,FALSE)</f>
        <v>49</v>
      </c>
      <c r="B138" s="4" t="s">
        <v>219</v>
      </c>
      <c r="C138" s="4" t="s">
        <v>54</v>
      </c>
      <c r="D138" s="4" t="s">
        <v>23</v>
      </c>
      <c r="E138" s="4" t="s">
        <v>21</v>
      </c>
      <c r="F138" s="4" t="s">
        <v>49</v>
      </c>
      <c r="G138" s="4" t="s">
        <v>72</v>
      </c>
      <c r="H138">
        <v>1</v>
      </c>
      <c r="I138" t="s">
        <v>246</v>
      </c>
      <c r="J138"/>
      <c r="K138"/>
      <c r="L138"/>
      <c r="M138"/>
      <c r="N138"/>
      <c r="O138"/>
      <c r="P138"/>
      <c r="Q138"/>
      <c r="R138"/>
      <c r="S138"/>
      <c r="T138" t="str">
        <f>Toss[[#This Row],[服装]]&amp;Toss[[#This Row],[名前]]&amp;Toss[[#This Row],[レアリティ]]</f>
        <v>ユニフォーム作並浩輔ICONIC</v>
      </c>
    </row>
    <row r="139" spans="1:20" x14ac:dyDescent="0.3">
      <c r="A139">
        <f>VLOOKUP(Toss[[#This Row],[No用]],SetNo[[No.用]:[vlookup 用]],2,FALSE)</f>
        <v>50</v>
      </c>
      <c r="B139" t="s">
        <v>219</v>
      </c>
      <c r="C139" t="s">
        <v>55</v>
      </c>
      <c r="D139" t="s">
        <v>23</v>
      </c>
      <c r="E139" t="s">
        <v>26</v>
      </c>
      <c r="F139" t="s">
        <v>49</v>
      </c>
      <c r="G139" t="s">
        <v>72</v>
      </c>
      <c r="H139">
        <v>1</v>
      </c>
      <c r="I139" t="s">
        <v>246</v>
      </c>
      <c r="J139"/>
      <c r="K139"/>
      <c r="L139"/>
      <c r="M139"/>
      <c r="N139"/>
      <c r="O139"/>
      <c r="P139"/>
      <c r="Q139"/>
      <c r="R139"/>
      <c r="S139"/>
      <c r="T139" t="str">
        <f>Toss[[#This Row],[服装]]&amp;Toss[[#This Row],[名前]]&amp;Toss[[#This Row],[レアリティ]]</f>
        <v>ユニフォーム吹上仁悟ICONIC</v>
      </c>
    </row>
    <row r="140" spans="1:20" x14ac:dyDescent="0.3">
      <c r="A140">
        <f>VLOOKUP(Toss[[#This Row],[No用]],SetNo[[No.用]:[vlookup 用]],2,FALSE)</f>
        <v>51</v>
      </c>
      <c r="B140" t="s">
        <v>219</v>
      </c>
      <c r="C140" t="s">
        <v>30</v>
      </c>
      <c r="D140" t="s">
        <v>23</v>
      </c>
      <c r="E140" t="s">
        <v>31</v>
      </c>
      <c r="F140" t="s">
        <v>20</v>
      </c>
      <c r="G140" t="s">
        <v>72</v>
      </c>
      <c r="H140">
        <v>1</v>
      </c>
      <c r="I140" t="s">
        <v>246</v>
      </c>
      <c r="J140"/>
      <c r="K140"/>
      <c r="L140"/>
      <c r="M140"/>
      <c r="N140"/>
      <c r="O140"/>
      <c r="P140"/>
      <c r="Q140"/>
      <c r="R140"/>
      <c r="S140"/>
      <c r="T140" t="str">
        <f>Toss[[#This Row],[服装]]&amp;Toss[[#This Row],[名前]]&amp;Toss[[#This Row],[レアリティ]]</f>
        <v>ユニフォーム及川徹ICONIC</v>
      </c>
    </row>
    <row r="141" spans="1:20" x14ac:dyDescent="0.3">
      <c r="A141">
        <f>VLOOKUP(Toss[[#This Row],[No用]],SetNo[[No.用]:[vlookup 用]],2,FALSE)</f>
        <v>52</v>
      </c>
      <c r="B141" t="s">
        <v>119</v>
      </c>
      <c r="C141" t="s">
        <v>30</v>
      </c>
      <c r="D141" t="s">
        <v>24</v>
      </c>
      <c r="E141" t="s">
        <v>31</v>
      </c>
      <c r="F141" t="s">
        <v>20</v>
      </c>
      <c r="G141" t="s">
        <v>72</v>
      </c>
      <c r="H141">
        <v>1</v>
      </c>
      <c r="I141" t="s">
        <v>246</v>
      </c>
      <c r="J141"/>
      <c r="K141"/>
      <c r="L141"/>
      <c r="M141"/>
      <c r="N141"/>
      <c r="O141"/>
      <c r="P141"/>
      <c r="Q141"/>
      <c r="R141"/>
      <c r="S141"/>
      <c r="T141" t="str">
        <f>Toss[[#This Row],[服装]]&amp;Toss[[#This Row],[名前]]&amp;Toss[[#This Row],[レアリティ]]</f>
        <v>プール掃除及川徹ICONIC</v>
      </c>
    </row>
    <row r="142" spans="1:20" x14ac:dyDescent="0.3">
      <c r="A142">
        <f>VLOOKUP(Toss[[#This Row],[No用]],SetNo[[No.用]:[vlookup 用]],2,FALSE)</f>
        <v>53</v>
      </c>
      <c r="B142" s="4" t="s">
        <v>219</v>
      </c>
      <c r="C142" s="4" t="s">
        <v>32</v>
      </c>
      <c r="D142" s="4" t="s">
        <v>28</v>
      </c>
      <c r="E142" s="4" t="s">
        <v>25</v>
      </c>
      <c r="F142" s="4" t="s">
        <v>20</v>
      </c>
      <c r="G142" s="4" t="s">
        <v>72</v>
      </c>
      <c r="H142">
        <v>1</v>
      </c>
      <c r="I142" t="s">
        <v>246</v>
      </c>
      <c r="T142" s="3" t="str">
        <f>Toss[[#This Row],[服装]]&amp;Toss[[#This Row],[名前]]&amp;Toss[[#This Row],[レアリティ]]</f>
        <v>ユニフォーム岩泉一ICONIC</v>
      </c>
    </row>
    <row r="143" spans="1:20" x14ac:dyDescent="0.3">
      <c r="A143">
        <f>VLOOKUP(Toss[[#This Row],[No用]],SetNo[[No.用]:[vlookup 用]],2,FALSE)</f>
        <v>54</v>
      </c>
      <c r="B143" s="4" t="s">
        <v>119</v>
      </c>
      <c r="C143" s="4" t="s">
        <v>32</v>
      </c>
      <c r="D143" s="4" t="s">
        <v>23</v>
      </c>
      <c r="E143" s="4" t="s">
        <v>25</v>
      </c>
      <c r="F143" s="4" t="s">
        <v>20</v>
      </c>
      <c r="G143" s="4" t="s">
        <v>72</v>
      </c>
      <c r="H143">
        <v>1</v>
      </c>
      <c r="I143" t="s">
        <v>246</v>
      </c>
      <c r="T143" s="3" t="str">
        <f>Toss[[#This Row],[服装]]&amp;Toss[[#This Row],[名前]]&amp;Toss[[#This Row],[レアリティ]]</f>
        <v>プール掃除岩泉一ICONIC</v>
      </c>
    </row>
    <row r="144" spans="1:20" x14ac:dyDescent="0.3">
      <c r="A144">
        <f>VLOOKUP(Toss[[#This Row],[No用]],SetNo[[No.用]:[vlookup 用]],2,FALSE)</f>
        <v>55</v>
      </c>
      <c r="B144" s="4" t="s">
        <v>219</v>
      </c>
      <c r="C144" s="4" t="s">
        <v>33</v>
      </c>
      <c r="D144" s="4" t="s">
        <v>24</v>
      </c>
      <c r="E144" s="4" t="s">
        <v>26</v>
      </c>
      <c r="F144" s="4" t="s">
        <v>20</v>
      </c>
      <c r="G144" s="4" t="s">
        <v>72</v>
      </c>
      <c r="H144">
        <v>1</v>
      </c>
      <c r="I144" t="s">
        <v>246</v>
      </c>
      <c r="T144" s="3" t="str">
        <f>Toss[[#This Row],[服装]]&amp;Toss[[#This Row],[名前]]&amp;Toss[[#This Row],[レアリティ]]</f>
        <v>ユニフォーム金田一勇太郎ICONIC</v>
      </c>
    </row>
    <row r="145" spans="1:20" x14ac:dyDescent="0.3">
      <c r="A145">
        <f>VLOOKUP(Toss[[#This Row],[No用]],SetNo[[No.用]:[vlookup 用]],2,FALSE)</f>
        <v>56</v>
      </c>
      <c r="B145" s="4" t="s">
        <v>219</v>
      </c>
      <c r="C145" s="4" t="s">
        <v>34</v>
      </c>
      <c r="D145" s="4" t="s">
        <v>28</v>
      </c>
      <c r="E145" s="4" t="s">
        <v>25</v>
      </c>
      <c r="F145" s="4" t="s">
        <v>20</v>
      </c>
      <c r="G145" s="4" t="s">
        <v>72</v>
      </c>
      <c r="H145">
        <v>1</v>
      </c>
      <c r="I145" t="s">
        <v>246</v>
      </c>
      <c r="T145" s="3" t="str">
        <f>Toss[[#This Row],[服装]]&amp;Toss[[#This Row],[名前]]&amp;Toss[[#This Row],[レアリティ]]</f>
        <v>ユニフォーム京谷賢太郎ICONIC</v>
      </c>
    </row>
    <row r="146" spans="1:20" x14ac:dyDescent="0.3">
      <c r="A146">
        <f>VLOOKUP(Toss[[#This Row],[No用]],SetNo[[No.用]:[vlookup 用]],2,FALSE)</f>
        <v>57</v>
      </c>
      <c r="B146" s="4" t="s">
        <v>219</v>
      </c>
      <c r="C146" s="4" t="s">
        <v>35</v>
      </c>
      <c r="D146" s="4" t="s">
        <v>23</v>
      </c>
      <c r="E146" s="4" t="s">
        <v>25</v>
      </c>
      <c r="F146" s="4" t="s">
        <v>20</v>
      </c>
      <c r="G146" s="4" t="s">
        <v>72</v>
      </c>
      <c r="H146">
        <v>1</v>
      </c>
      <c r="I146" t="s">
        <v>246</v>
      </c>
      <c r="T146" s="3" t="str">
        <f>Toss[[#This Row],[服装]]&amp;Toss[[#This Row],[名前]]&amp;Toss[[#This Row],[レアリティ]]</f>
        <v>ユニフォーム国見英ICONIC</v>
      </c>
    </row>
    <row r="147" spans="1:20" x14ac:dyDescent="0.3">
      <c r="A147">
        <f>VLOOKUP(Toss[[#This Row],[No用]],SetNo[[No.用]:[vlookup 用]],2,FALSE)</f>
        <v>58</v>
      </c>
      <c r="B147" s="4" t="s">
        <v>219</v>
      </c>
      <c r="C147" s="4" t="s">
        <v>36</v>
      </c>
      <c r="D147" s="4" t="s">
        <v>23</v>
      </c>
      <c r="E147" s="4" t="s">
        <v>21</v>
      </c>
      <c r="F147" s="4" t="s">
        <v>20</v>
      </c>
      <c r="G147" s="4" t="s">
        <v>72</v>
      </c>
      <c r="H147">
        <v>1</v>
      </c>
      <c r="I147" t="s">
        <v>246</v>
      </c>
      <c r="T147" s="3" t="str">
        <f>Toss[[#This Row],[服装]]&amp;Toss[[#This Row],[名前]]&amp;Toss[[#This Row],[レアリティ]]</f>
        <v>ユニフォーム渡親治ICONIC</v>
      </c>
    </row>
    <row r="148" spans="1:20" x14ac:dyDescent="0.3">
      <c r="A148">
        <f>VLOOKUP(Toss[[#This Row],[No用]],SetNo[[No.用]:[vlookup 用]],2,FALSE)</f>
        <v>59</v>
      </c>
      <c r="B148" s="4" t="s">
        <v>219</v>
      </c>
      <c r="C148" s="4" t="s">
        <v>37</v>
      </c>
      <c r="D148" s="4" t="s">
        <v>23</v>
      </c>
      <c r="E148" s="4" t="s">
        <v>26</v>
      </c>
      <c r="F148" s="4" t="s">
        <v>20</v>
      </c>
      <c r="G148" s="4" t="s">
        <v>72</v>
      </c>
      <c r="H148">
        <v>1</v>
      </c>
      <c r="I148" t="s">
        <v>246</v>
      </c>
      <c r="T148" s="3" t="str">
        <f>Toss[[#This Row],[服装]]&amp;Toss[[#This Row],[名前]]&amp;Toss[[#This Row],[レアリティ]]</f>
        <v>ユニフォーム松川一静ICONIC</v>
      </c>
    </row>
    <row r="149" spans="1:20" x14ac:dyDescent="0.3">
      <c r="A149">
        <f>VLOOKUP(Toss[[#This Row],[No用]],SetNo[[No.用]:[vlookup 用]],2,FALSE)</f>
        <v>60</v>
      </c>
      <c r="B149" s="4" t="s">
        <v>219</v>
      </c>
      <c r="C149" s="4" t="s">
        <v>38</v>
      </c>
      <c r="D149" s="4" t="s">
        <v>23</v>
      </c>
      <c r="E149" s="4" t="s">
        <v>25</v>
      </c>
      <c r="F149" s="4" t="s">
        <v>20</v>
      </c>
      <c r="G149" s="4" t="s">
        <v>72</v>
      </c>
      <c r="H149">
        <v>1</v>
      </c>
      <c r="I149" t="s">
        <v>246</v>
      </c>
      <c r="T149" s="3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W218"/>
  <sheetViews>
    <sheetView topLeftCell="A149" workbookViewId="0">
      <selection activeCell="L194" sqref="L194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0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5.6640625" style="3" bestFit="1" customWidth="1"/>
    <col min="18" max="18" width="14.44140625" style="3" customWidth="1"/>
    <col min="19" max="19" width="23.21875" style="3" customWidth="1"/>
    <col min="20" max="20" width="25.21875" style="3" hidden="1" customWidth="1"/>
    <col min="21" max="16384" width="8.88671875" style="3"/>
  </cols>
  <sheetData>
    <row r="1" spans="1:20" s="6" customFormat="1" x14ac:dyDescent="0.3">
      <c r="A1" s="5" t="s">
        <v>242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237</v>
      </c>
      <c r="P1" s="5" t="s">
        <v>295</v>
      </c>
      <c r="Q1" s="5" t="s">
        <v>238</v>
      </c>
      <c r="R1" s="5" t="s">
        <v>217</v>
      </c>
      <c r="S1" s="5" t="s">
        <v>216</v>
      </c>
      <c r="T1" s="5" t="s">
        <v>241</v>
      </c>
    </row>
    <row r="2" spans="1:20" x14ac:dyDescent="0.3">
      <c r="A2" s="9">
        <f>VLOOKUP(Attack[[#This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249</v>
      </c>
      <c r="J2" s="7" t="s">
        <v>181</v>
      </c>
      <c r="K2" s="9" t="s">
        <v>186</v>
      </c>
      <c r="L2" s="9">
        <v>27</v>
      </c>
      <c r="M2" s="9">
        <v>6</v>
      </c>
      <c r="T2" s="8" t="str">
        <f>Attack[[#This Row],[服装]]&amp;Attack[[#This Row],[名前]]&amp;Attack[[#This Row],[レアリティ]]</f>
        <v>ユニフォーム日向翔陽ICONIC</v>
      </c>
    </row>
    <row r="3" spans="1:20" x14ac:dyDescent="0.3">
      <c r="A3" s="3">
        <f>VLOOKUP(Attack[[#This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249</v>
      </c>
      <c r="J3" s="3" t="s">
        <v>182</v>
      </c>
      <c r="K3" s="9" t="s">
        <v>175</v>
      </c>
      <c r="L3" s="9">
        <v>29</v>
      </c>
      <c r="T3" s="8" t="str">
        <f>Attack[[#This Row],[服装]]&amp;Attack[[#This Row],[名前]]&amp;Attack[[#This Row],[レアリティ]]</f>
        <v>ユニフォーム日向翔陽ICONIC</v>
      </c>
    </row>
    <row r="4" spans="1:20" x14ac:dyDescent="0.3">
      <c r="A4" s="3">
        <f>VLOOKUP(Attack[[#This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249</v>
      </c>
      <c r="J4" s="3" t="s">
        <v>183</v>
      </c>
      <c r="K4" s="9" t="s">
        <v>175</v>
      </c>
      <c r="L4" s="9">
        <v>28</v>
      </c>
      <c r="T4" s="8" t="str">
        <f>Attack[[#This Row],[服装]]&amp;Attack[[#This Row],[名前]]&amp;Attack[[#This Row],[レアリティ]]</f>
        <v>ユニフォーム日向翔陽ICONIC</v>
      </c>
    </row>
    <row r="5" spans="1:20" x14ac:dyDescent="0.3">
      <c r="A5" s="3">
        <f>VLOOKUP(Attack[[#This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249</v>
      </c>
      <c r="J5" s="3" t="s">
        <v>184</v>
      </c>
      <c r="K5" s="9" t="s">
        <v>186</v>
      </c>
      <c r="L5" s="9">
        <v>30</v>
      </c>
      <c r="T5" s="8" t="str">
        <f>Attack[[#This Row],[服装]]&amp;Attack[[#This Row],[名前]]&amp;Attack[[#This Row],[レアリティ]]</f>
        <v>ユニフォーム日向翔陽ICONIC</v>
      </c>
    </row>
    <row r="6" spans="1:20" x14ac:dyDescent="0.3">
      <c r="A6" s="3">
        <f>VLOOKUP(Attack[[#This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249</v>
      </c>
      <c r="J6" s="3" t="s">
        <v>185</v>
      </c>
      <c r="K6" s="9" t="s">
        <v>175</v>
      </c>
      <c r="L6" s="9">
        <v>29</v>
      </c>
      <c r="T6" s="8" t="str">
        <f>Attack[[#This Row],[服装]]&amp;Attack[[#This Row],[名前]]&amp;Attack[[#This Row],[レアリティ]]</f>
        <v>ユニフォーム日向翔陽ICONIC</v>
      </c>
    </row>
    <row r="7" spans="1:20" x14ac:dyDescent="0.3">
      <c r="A7" s="3">
        <f>VLOOKUP(Attack[[#This Row],[No用]],SetNo[[No.用]:[vlookup 用]],2,FALSE)</f>
        <v>1</v>
      </c>
      <c r="B7" s="9" t="s">
        <v>109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249</v>
      </c>
      <c r="J7" s="9" t="s">
        <v>182</v>
      </c>
      <c r="K7" s="11" t="s">
        <v>239</v>
      </c>
      <c r="L7" s="9">
        <v>39</v>
      </c>
      <c r="M7" s="9">
        <v>5</v>
      </c>
      <c r="N7" s="9">
        <v>49</v>
      </c>
      <c r="O7" s="9">
        <v>7</v>
      </c>
      <c r="P7" s="3" t="s">
        <v>297</v>
      </c>
      <c r="T7" s="8" t="str">
        <f>Attack[[#This Row],[服装]]&amp;Attack[[#This Row],[名前]]&amp;Attack[[#This Row],[レアリティ]]</f>
        <v>ユニフォーム日向翔陽ICONIC</v>
      </c>
    </row>
    <row r="8" spans="1:20" x14ac:dyDescent="0.3">
      <c r="A8" s="9">
        <f>VLOOKUP(Attack[[#This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249</v>
      </c>
      <c r="J8" s="3" t="s">
        <v>181</v>
      </c>
      <c r="K8" s="9" t="s">
        <v>186</v>
      </c>
      <c r="L8" s="9">
        <v>27</v>
      </c>
      <c r="M8" s="9">
        <v>6</v>
      </c>
      <c r="T8" s="8" t="str">
        <f>Attack[[#This Row],[服装]]&amp;Attack[[#This Row],[名前]]&amp;Attack[[#This Row],[レアリティ]]</f>
        <v>制服日向翔陽ICONIC</v>
      </c>
    </row>
    <row r="9" spans="1:20" x14ac:dyDescent="0.3">
      <c r="A9" s="3">
        <f>VLOOKUP(Attack[[#This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249</v>
      </c>
      <c r="J9" s="3" t="s">
        <v>182</v>
      </c>
      <c r="K9" s="9" t="s">
        <v>175</v>
      </c>
      <c r="L9" s="9">
        <v>29</v>
      </c>
      <c r="T9" s="8" t="str">
        <f>Attack[[#This Row],[服装]]&amp;Attack[[#This Row],[名前]]&amp;Attack[[#This Row],[レアリティ]]</f>
        <v>制服日向翔陽ICONIC</v>
      </c>
    </row>
    <row r="10" spans="1:20" x14ac:dyDescent="0.3">
      <c r="A10" s="3">
        <f>VLOOKUP(Attack[[#This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249</v>
      </c>
      <c r="J10" s="3" t="s">
        <v>183</v>
      </c>
      <c r="K10" s="9" t="s">
        <v>175</v>
      </c>
      <c r="L10" s="9">
        <v>28</v>
      </c>
      <c r="T10" s="8" t="str">
        <f>Attack[[#This Row],[服装]]&amp;Attack[[#This Row],[名前]]&amp;Attack[[#This Row],[レアリティ]]</f>
        <v>制服日向翔陽ICONIC</v>
      </c>
    </row>
    <row r="11" spans="1:20" x14ac:dyDescent="0.3">
      <c r="A11" s="3">
        <f>VLOOKUP(Attack[[#This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249</v>
      </c>
      <c r="J11" s="3" t="s">
        <v>184</v>
      </c>
      <c r="K11" s="9" t="s">
        <v>186</v>
      </c>
      <c r="L11" s="9">
        <v>30</v>
      </c>
      <c r="T11" s="8" t="str">
        <f>Attack[[#This Row],[服装]]&amp;Attack[[#This Row],[名前]]&amp;Attack[[#This Row],[レアリティ]]</f>
        <v>制服日向翔陽ICONIC</v>
      </c>
    </row>
    <row r="12" spans="1:20" x14ac:dyDescent="0.3">
      <c r="A12" s="3">
        <f>VLOOKUP(Attack[[#This Row],[No用]],SetNo[[No.用]:[vlookup 用]],2,FALSE)</f>
        <v>2</v>
      </c>
      <c r="B12" s="9" t="s">
        <v>151</v>
      </c>
      <c r="C12" s="9" t="s">
        <v>139</v>
      </c>
      <c r="D12" s="9" t="s">
        <v>78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249</v>
      </c>
      <c r="J12" s="3" t="s">
        <v>185</v>
      </c>
      <c r="K12" s="9" t="s">
        <v>191</v>
      </c>
      <c r="L12" s="9">
        <v>31</v>
      </c>
      <c r="T12" s="8" t="str">
        <f>Attack[[#This Row],[服装]]&amp;Attack[[#This Row],[名前]]&amp;Attack[[#This Row],[レアリティ]]</f>
        <v>制服日向翔陽ICONIC</v>
      </c>
    </row>
    <row r="13" spans="1:20" x14ac:dyDescent="0.3">
      <c r="A13" s="3">
        <f>VLOOKUP(Attack[[#This Row],[No用]],SetNo[[No.用]:[vlookup 用]],2,FALSE)</f>
        <v>2</v>
      </c>
      <c r="B13" s="9" t="s">
        <v>151</v>
      </c>
      <c r="C13" s="9" t="s">
        <v>139</v>
      </c>
      <c r="D13" s="9" t="s">
        <v>78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249</v>
      </c>
      <c r="J13" s="9" t="s">
        <v>182</v>
      </c>
      <c r="K13" s="11" t="s">
        <v>239</v>
      </c>
      <c r="L13" s="9">
        <v>39</v>
      </c>
      <c r="M13" s="9">
        <v>5</v>
      </c>
      <c r="N13" s="9">
        <v>49</v>
      </c>
      <c r="O13" s="9">
        <v>7</v>
      </c>
      <c r="P13" s="3" t="s">
        <v>297</v>
      </c>
      <c r="T13" s="8" t="str">
        <f>Attack[[#This Row],[服装]]&amp;Attack[[#This Row],[名前]]&amp;Attack[[#This Row],[レアリティ]]</f>
        <v>制服日向翔陽ICONIC</v>
      </c>
    </row>
    <row r="14" spans="1:20" x14ac:dyDescent="0.3">
      <c r="A14" s="9">
        <f>VLOOKUP(Attack[[#This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249</v>
      </c>
      <c r="J14" s="3" t="s">
        <v>181</v>
      </c>
      <c r="K14" s="9" t="s">
        <v>186</v>
      </c>
      <c r="L14" s="9">
        <v>27</v>
      </c>
      <c r="M14" s="9">
        <v>6</v>
      </c>
      <c r="T14" s="8" t="str">
        <f>Attack[[#This Row],[服装]]&amp;Attack[[#This Row],[名前]]&amp;Attack[[#This Row],[レアリティ]]</f>
        <v>夏祭り日向翔陽ICONIC</v>
      </c>
    </row>
    <row r="15" spans="1:20" x14ac:dyDescent="0.3">
      <c r="A15" s="3">
        <f>VLOOKUP(Attack[[#This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249</v>
      </c>
      <c r="J15" s="3" t="s">
        <v>182</v>
      </c>
      <c r="K15" s="9" t="s">
        <v>175</v>
      </c>
      <c r="L15" s="9">
        <v>29</v>
      </c>
      <c r="T15" s="8" t="str">
        <f>Attack[[#This Row],[服装]]&amp;Attack[[#This Row],[名前]]&amp;Attack[[#This Row],[レアリティ]]</f>
        <v>夏祭り日向翔陽ICONIC</v>
      </c>
    </row>
    <row r="16" spans="1:20" x14ac:dyDescent="0.3">
      <c r="A16" s="3">
        <f>VLOOKUP(Attack[[#This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249</v>
      </c>
      <c r="J16" s="3" t="s">
        <v>183</v>
      </c>
      <c r="K16" s="9" t="s">
        <v>175</v>
      </c>
      <c r="L16" s="9">
        <v>28</v>
      </c>
      <c r="T16" s="8" t="str">
        <f>Attack[[#This Row],[服装]]&amp;Attack[[#This Row],[名前]]&amp;Attack[[#This Row],[レアリティ]]</f>
        <v>夏祭り日向翔陽ICONIC</v>
      </c>
    </row>
    <row r="17" spans="1:23" x14ac:dyDescent="0.3">
      <c r="A17" s="3">
        <f>VLOOKUP(Attack[[#This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249</v>
      </c>
      <c r="J17" s="3" t="s">
        <v>184</v>
      </c>
      <c r="K17" s="9" t="s">
        <v>191</v>
      </c>
      <c r="L17" s="9">
        <v>28</v>
      </c>
      <c r="T17" s="8" t="str">
        <f>Attack[[#This Row],[服装]]&amp;Attack[[#This Row],[名前]]&amp;Attack[[#This Row],[レアリティ]]</f>
        <v>夏祭り日向翔陽ICONIC</v>
      </c>
    </row>
    <row r="18" spans="1:23" x14ac:dyDescent="0.3">
      <c r="A18" s="3">
        <f>VLOOKUP(Attack[[#This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249</v>
      </c>
      <c r="J18" s="3" t="s">
        <v>185</v>
      </c>
      <c r="K18" s="9" t="s">
        <v>175</v>
      </c>
      <c r="L18" s="9">
        <v>29</v>
      </c>
      <c r="T18" s="8" t="str">
        <f>Attack[[#This Row],[服装]]&amp;Attack[[#This Row],[名前]]&amp;Attack[[#This Row],[レアリティ]]</f>
        <v>夏祭り日向翔陽ICONIC</v>
      </c>
    </row>
    <row r="19" spans="1:23" x14ac:dyDescent="0.3">
      <c r="A19" s="3">
        <f>VLOOKUP(Attack[[#This Row],[No用]],SetNo[[No.用]:[vlookup 用]],2,FALSE)</f>
        <v>3</v>
      </c>
      <c r="B19" s="9" t="s">
        <v>152</v>
      </c>
      <c r="C19" s="9" t="s">
        <v>139</v>
      </c>
      <c r="D19" s="9" t="s">
        <v>74</v>
      </c>
      <c r="E19" s="9" t="s">
        <v>83</v>
      </c>
      <c r="F19" s="9" t="s">
        <v>138</v>
      </c>
      <c r="G19" s="10" t="s">
        <v>72</v>
      </c>
      <c r="H19" s="3">
        <v>1</v>
      </c>
      <c r="I19" s="7" t="s">
        <v>249</v>
      </c>
      <c r="J19" s="9" t="s">
        <v>182</v>
      </c>
      <c r="K19" s="11" t="s">
        <v>239</v>
      </c>
      <c r="L19" s="9">
        <v>39</v>
      </c>
      <c r="M19" s="9">
        <v>5</v>
      </c>
      <c r="N19" s="9">
        <v>49</v>
      </c>
      <c r="O19" s="9">
        <v>7</v>
      </c>
      <c r="P19" s="3" t="s">
        <v>297</v>
      </c>
      <c r="T19" s="8" t="str">
        <f>Attack[[#This Row],[服装]]&amp;Attack[[#This Row],[名前]]&amp;Attack[[#This Row],[レアリティ]]</f>
        <v>夏祭り日向翔陽ICONIC</v>
      </c>
    </row>
    <row r="20" spans="1:23" x14ac:dyDescent="0.3">
      <c r="A20" s="9">
        <f>VLOOKUP(Attack[[#This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249</v>
      </c>
      <c r="J20" s="3" t="s">
        <v>181</v>
      </c>
      <c r="K20" s="9" t="s">
        <v>175</v>
      </c>
      <c r="L20" s="9">
        <v>31</v>
      </c>
      <c r="M20" s="9"/>
      <c r="Q20" s="9"/>
      <c r="R20" s="9"/>
      <c r="T20" s="8" t="str">
        <f>Attack[[#This Row],[服装]]&amp;Attack[[#This Row],[名前]]&amp;Attack[[#This Row],[レアリティ]]</f>
        <v>ユニフォーム影山飛雄ICONIC</v>
      </c>
    </row>
    <row r="21" spans="1:23" x14ac:dyDescent="0.3">
      <c r="A21" s="3">
        <f>VLOOKUP(Attack[[#This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249</v>
      </c>
      <c r="J21" s="3" t="s">
        <v>182</v>
      </c>
      <c r="K21" s="9" t="s">
        <v>175</v>
      </c>
      <c r="L21" s="9">
        <v>27</v>
      </c>
      <c r="T21" s="8" t="str">
        <f>Attack[[#This Row],[服装]]&amp;Attack[[#This Row],[名前]]&amp;Attack[[#This Row],[レアリティ]]</f>
        <v>ユニフォーム影山飛雄ICONIC</v>
      </c>
    </row>
    <row r="22" spans="1:23" x14ac:dyDescent="0.3">
      <c r="A22" s="3">
        <f>VLOOKUP(Attack[[#This Row],[No用]],SetNo[[No.用]:[vlookup 用]],2,FALSE)</f>
        <v>4</v>
      </c>
      <c r="B22" s="9" t="s">
        <v>109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249</v>
      </c>
      <c r="J22" s="3" t="s">
        <v>184</v>
      </c>
      <c r="K22" s="9" t="s">
        <v>175</v>
      </c>
      <c r="L22" s="9">
        <v>30</v>
      </c>
      <c r="T22" s="8" t="str">
        <f>Attack[[#This Row],[服装]]&amp;Attack[[#This Row],[名前]]&amp;Attack[[#This Row],[レアリティ]]</f>
        <v>ユニフォーム影山飛雄ICONIC</v>
      </c>
    </row>
    <row r="23" spans="1:23" x14ac:dyDescent="0.3">
      <c r="A23" s="3">
        <f>VLOOKUP(Attack[[#This Row],[No用]],SetNo[[No.用]:[vlookup 用]],2,FALSE)</f>
        <v>4</v>
      </c>
      <c r="B23" s="9" t="s">
        <v>109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249</v>
      </c>
      <c r="J23" s="3" t="s">
        <v>185</v>
      </c>
      <c r="K23" s="9" t="s">
        <v>175</v>
      </c>
      <c r="L23" s="9">
        <v>28</v>
      </c>
      <c r="T23" s="8" t="str">
        <f>Attack[[#This Row],[服装]]&amp;Attack[[#This Row],[名前]]&amp;Attack[[#This Row],[レアリティ]]</f>
        <v>ユニフォーム影山飛雄ICONIC</v>
      </c>
    </row>
    <row r="24" spans="1:23" x14ac:dyDescent="0.3">
      <c r="A24" s="9">
        <f>VLOOKUP(Attack[[#This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249</v>
      </c>
      <c r="J24" s="3" t="s">
        <v>181</v>
      </c>
      <c r="K24" s="9" t="s">
        <v>175</v>
      </c>
      <c r="L24" s="9">
        <v>31</v>
      </c>
      <c r="T24" s="8" t="str">
        <f>Attack[[#This Row],[服装]]&amp;Attack[[#This Row],[名前]]&amp;Attack[[#This Row],[レアリティ]]</f>
        <v>制服影山飛雄ICONIC</v>
      </c>
    </row>
    <row r="25" spans="1:23" x14ac:dyDescent="0.3">
      <c r="A25" s="3">
        <f>VLOOKUP(Attack[[#This Row],[No用]],SetNo[[No.用]:[vlookup 用]],2,FALSE)</f>
        <v>5</v>
      </c>
      <c r="B25" s="9" t="s">
        <v>151</v>
      </c>
      <c r="C25" s="9" t="s">
        <v>140</v>
      </c>
      <c r="D25" s="9" t="s">
        <v>78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249</v>
      </c>
      <c r="J25" s="3" t="s">
        <v>182</v>
      </c>
      <c r="K25" s="9" t="s">
        <v>175</v>
      </c>
      <c r="L25" s="9">
        <v>27</v>
      </c>
      <c r="T25" s="8" t="str">
        <f>Attack[[#This Row],[服装]]&amp;Attack[[#This Row],[名前]]&amp;Attack[[#This Row],[レアリティ]]</f>
        <v>制服影山飛雄ICONIC</v>
      </c>
    </row>
    <row r="26" spans="1:23" x14ac:dyDescent="0.3">
      <c r="A26" s="3">
        <f>VLOOKUP(Attack[[#This Row],[No用]],SetNo[[No.用]:[vlookup 用]],2,FALSE)</f>
        <v>5</v>
      </c>
      <c r="B26" s="9" t="s">
        <v>151</v>
      </c>
      <c r="C26" s="9" t="s">
        <v>140</v>
      </c>
      <c r="D26" s="9" t="s">
        <v>78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249</v>
      </c>
      <c r="J26" s="3" t="s">
        <v>184</v>
      </c>
      <c r="K26" s="9" t="s">
        <v>175</v>
      </c>
      <c r="L26" s="9">
        <v>30</v>
      </c>
      <c r="T26" s="8" t="str">
        <f>Attack[[#This Row],[服装]]&amp;Attack[[#This Row],[名前]]&amp;Attack[[#This Row],[レアリティ]]</f>
        <v>制服影山飛雄ICONIC</v>
      </c>
    </row>
    <row r="27" spans="1:23" x14ac:dyDescent="0.3">
      <c r="A27" s="3">
        <f>VLOOKUP(Attack[[#This Row],[No用]],SetNo[[No.用]:[vlookup 用]],2,FALSE)</f>
        <v>5</v>
      </c>
      <c r="B27" s="9" t="s">
        <v>151</v>
      </c>
      <c r="C27" s="9" t="s">
        <v>140</v>
      </c>
      <c r="D27" s="9" t="s">
        <v>78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249</v>
      </c>
      <c r="J27" s="3" t="s">
        <v>185</v>
      </c>
      <c r="K27" s="9" t="s">
        <v>175</v>
      </c>
      <c r="L27" s="9">
        <v>28</v>
      </c>
      <c r="T27" s="8" t="str">
        <f>Attack[[#This Row],[服装]]&amp;Attack[[#This Row],[名前]]&amp;Attack[[#This Row],[レアリティ]]</f>
        <v>制服影山飛雄ICONIC</v>
      </c>
    </row>
    <row r="28" spans="1:23" x14ac:dyDescent="0.3">
      <c r="A28" s="9">
        <f>VLOOKUP(Attack[[#This Row],[No用]],SetNo[[No.用]:[vlookup 用]],2,FALSE)</f>
        <v>6</v>
      </c>
      <c r="B28" s="9" t="s">
        <v>152</v>
      </c>
      <c r="C28" s="9" t="s">
        <v>140</v>
      </c>
      <c r="D28" s="9" t="s">
        <v>74</v>
      </c>
      <c r="E28" s="9" t="s">
        <v>75</v>
      </c>
      <c r="F28" s="9" t="s">
        <v>138</v>
      </c>
      <c r="G28" s="10" t="s">
        <v>72</v>
      </c>
      <c r="H28" s="3">
        <v>1</v>
      </c>
      <c r="I28" s="7" t="s">
        <v>249</v>
      </c>
      <c r="J28" s="3" t="s">
        <v>181</v>
      </c>
      <c r="K28" s="9" t="s">
        <v>175</v>
      </c>
      <c r="L28" s="9">
        <v>31</v>
      </c>
      <c r="T28" s="8" t="str">
        <f>Attack[[#This Row],[服装]]&amp;Attack[[#This Row],[名前]]&amp;Attack[[#This Row],[レアリティ]]</f>
        <v>夏祭り影山飛雄ICONIC</v>
      </c>
    </row>
    <row r="29" spans="1:23" x14ac:dyDescent="0.3">
      <c r="A29" s="3">
        <f>VLOOKUP(Attack[[#This Row],[No用]],SetNo[[No.用]:[vlookup 用]],2,FALSE)</f>
        <v>6</v>
      </c>
      <c r="B29" s="9" t="s">
        <v>152</v>
      </c>
      <c r="C29" s="9" t="s">
        <v>140</v>
      </c>
      <c r="D29" s="9" t="s">
        <v>74</v>
      </c>
      <c r="E29" s="9" t="s">
        <v>75</v>
      </c>
      <c r="F29" s="9" t="s">
        <v>138</v>
      </c>
      <c r="G29" s="10" t="s">
        <v>72</v>
      </c>
      <c r="H29" s="3">
        <v>1</v>
      </c>
      <c r="I29" s="7" t="s">
        <v>249</v>
      </c>
      <c r="J29" s="3" t="s">
        <v>182</v>
      </c>
      <c r="K29" s="9" t="s">
        <v>175</v>
      </c>
      <c r="L29" s="9">
        <v>27</v>
      </c>
      <c r="T29" s="8" t="str">
        <f>Attack[[#This Row],[服装]]&amp;Attack[[#This Row],[名前]]&amp;Attack[[#This Row],[レアリティ]]</f>
        <v>夏祭り影山飛雄ICONIC</v>
      </c>
    </row>
    <row r="30" spans="1:23" x14ac:dyDescent="0.3">
      <c r="A30" s="3">
        <f>VLOOKUP(Attack[[#This Row],[No用]],SetNo[[No.用]:[vlookup 用]],2,FALSE)</f>
        <v>6</v>
      </c>
      <c r="B30" s="9" t="s">
        <v>152</v>
      </c>
      <c r="C30" s="9" t="s">
        <v>140</v>
      </c>
      <c r="D30" s="9" t="s">
        <v>74</v>
      </c>
      <c r="E30" s="9" t="s">
        <v>75</v>
      </c>
      <c r="F30" s="9" t="s">
        <v>138</v>
      </c>
      <c r="G30" s="10" t="s">
        <v>72</v>
      </c>
      <c r="H30" s="3">
        <v>1</v>
      </c>
      <c r="I30" s="7" t="s">
        <v>249</v>
      </c>
      <c r="J30" s="3" t="s">
        <v>184</v>
      </c>
      <c r="K30" s="9" t="s">
        <v>175</v>
      </c>
      <c r="L30" s="9">
        <v>30</v>
      </c>
      <c r="T30" s="8" t="str">
        <f>Attack[[#This Row],[服装]]&amp;Attack[[#This Row],[名前]]&amp;Attack[[#This Row],[レアリティ]]</f>
        <v>夏祭り影山飛雄ICONIC</v>
      </c>
    </row>
    <row r="31" spans="1:23" x14ac:dyDescent="0.3">
      <c r="A31" s="3">
        <f>VLOOKUP(Attack[[#This Row],[No用]],SetNo[[No.用]:[vlookup 用]],2,FALSE)</f>
        <v>6</v>
      </c>
      <c r="B31" s="9" t="s">
        <v>152</v>
      </c>
      <c r="C31" s="9" t="s">
        <v>140</v>
      </c>
      <c r="D31" s="9" t="s">
        <v>74</v>
      </c>
      <c r="E31" s="9" t="s">
        <v>75</v>
      </c>
      <c r="F31" s="9" t="s">
        <v>138</v>
      </c>
      <c r="G31" s="10" t="s">
        <v>72</v>
      </c>
      <c r="H31" s="3">
        <v>1</v>
      </c>
      <c r="I31" s="7" t="s">
        <v>249</v>
      </c>
      <c r="J31" s="3" t="s">
        <v>185</v>
      </c>
      <c r="K31" s="9" t="s">
        <v>175</v>
      </c>
      <c r="L31" s="9">
        <v>28</v>
      </c>
      <c r="T31" s="8" t="str">
        <f>Attack[[#This Row],[服装]]&amp;Attack[[#This Row],[名前]]&amp;Attack[[#This Row],[レアリティ]]</f>
        <v>夏祭り影山飛雄ICONIC</v>
      </c>
    </row>
    <row r="32" spans="1:23" x14ac:dyDescent="0.3">
      <c r="A32" s="9">
        <f>VLOOKUP(Attack[[#This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249</v>
      </c>
      <c r="J32" s="7" t="s">
        <v>181</v>
      </c>
      <c r="K32" s="9" t="s">
        <v>175</v>
      </c>
      <c r="L32" s="9">
        <v>25</v>
      </c>
      <c r="M32" s="9"/>
      <c r="Q32" s="9"/>
      <c r="R32" s="9"/>
      <c r="T32" s="8" t="str">
        <f>Attack[[#This Row],[服装]]&amp;Attack[[#This Row],[名前]]&amp;Attack[[#This Row],[レアリティ]]</f>
        <v>ユニフォーム月島蛍ICONIC</v>
      </c>
      <c r="V32" s="9"/>
      <c r="W32" s="9"/>
    </row>
    <row r="33" spans="1:20" x14ac:dyDescent="0.3">
      <c r="A33" s="3">
        <f>VLOOKUP(Attack[[#This Row],[No用]],SetNo[[No.用]:[vlookup 用]],2,FALSE)</f>
        <v>7</v>
      </c>
      <c r="B33" s="9" t="s">
        <v>109</v>
      </c>
      <c r="C33" s="9" t="s">
        <v>141</v>
      </c>
      <c r="D33" s="9" t="s">
        <v>78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249</v>
      </c>
      <c r="J33" s="3" t="s">
        <v>182</v>
      </c>
      <c r="K33" s="9" t="s">
        <v>175</v>
      </c>
      <c r="L33" s="9">
        <v>23</v>
      </c>
      <c r="T33" s="8" t="str">
        <f>Attack[[#This Row],[服装]]&amp;Attack[[#This Row],[名前]]&amp;Attack[[#This Row],[レアリティ]]</f>
        <v>ユニフォーム月島蛍ICONIC</v>
      </c>
    </row>
    <row r="34" spans="1:20" x14ac:dyDescent="0.3">
      <c r="A34" s="3">
        <f>VLOOKUP(Attack[[#This Row],[No用]],SetNo[[No.用]:[vlookup 用]],2,FALSE)</f>
        <v>7</v>
      </c>
      <c r="B34" s="9" t="s">
        <v>109</v>
      </c>
      <c r="C34" s="9" t="s">
        <v>141</v>
      </c>
      <c r="D34" s="9" t="s">
        <v>78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249</v>
      </c>
      <c r="J34" s="3" t="s">
        <v>184</v>
      </c>
      <c r="K34" s="9" t="s">
        <v>186</v>
      </c>
      <c r="L34" s="9">
        <v>27</v>
      </c>
      <c r="T34" s="8" t="str">
        <f>Attack[[#This Row],[服装]]&amp;Attack[[#This Row],[名前]]&amp;Attack[[#This Row],[レアリティ]]</f>
        <v>ユニフォーム月島蛍ICONIC</v>
      </c>
    </row>
    <row r="35" spans="1:20" x14ac:dyDescent="0.3">
      <c r="A35" s="9">
        <f>VLOOKUP(Attack[[#This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249</v>
      </c>
      <c r="J35" s="3" t="s">
        <v>181</v>
      </c>
      <c r="K35" s="9" t="s">
        <v>175</v>
      </c>
      <c r="L35" s="9">
        <v>25</v>
      </c>
      <c r="T35" s="8" t="str">
        <f>Attack[[#This Row],[服装]]&amp;Attack[[#This Row],[名前]]&amp;Attack[[#This Row],[レアリティ]]</f>
        <v>水着月島蛍ICONIC</v>
      </c>
    </row>
    <row r="36" spans="1:20" x14ac:dyDescent="0.3">
      <c r="A36" s="3">
        <f>VLOOKUP(Attack[[#This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249</v>
      </c>
      <c r="J36" s="3" t="s">
        <v>182</v>
      </c>
      <c r="K36" s="9" t="s">
        <v>175</v>
      </c>
      <c r="L36" s="9">
        <v>23</v>
      </c>
      <c r="T36" s="8" t="str">
        <f>Attack[[#This Row],[服装]]&amp;Attack[[#This Row],[名前]]&amp;Attack[[#This Row],[レアリティ]]</f>
        <v>水着月島蛍ICONIC</v>
      </c>
    </row>
    <row r="37" spans="1:20" x14ac:dyDescent="0.3">
      <c r="A37" s="3">
        <f>VLOOKUP(Attack[[#This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249</v>
      </c>
      <c r="J37" s="3" t="s">
        <v>184</v>
      </c>
      <c r="K37" s="9" t="s">
        <v>186</v>
      </c>
      <c r="L37" s="9">
        <v>27</v>
      </c>
      <c r="T37" s="8" t="str">
        <f>Attack[[#This Row],[服装]]&amp;Attack[[#This Row],[名前]]&amp;Attack[[#This Row],[レアリティ]]</f>
        <v>水着月島蛍ICONIC</v>
      </c>
    </row>
    <row r="38" spans="1:20" x14ac:dyDescent="0.3">
      <c r="A38" s="9">
        <f>VLOOKUP(Attack[[#This Row],[No用]],SetNo[[No.用]:[vlookup 用]],2,FALSE)</f>
        <v>9</v>
      </c>
      <c r="B38" s="9" t="s">
        <v>109</v>
      </c>
      <c r="C38" s="9" t="s">
        <v>142</v>
      </c>
      <c r="D38" s="9" t="s">
        <v>91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249</v>
      </c>
      <c r="J38" s="3" t="s">
        <v>181</v>
      </c>
      <c r="K38" s="9" t="s">
        <v>175</v>
      </c>
      <c r="L38" s="9">
        <v>22</v>
      </c>
      <c r="T38" s="8" t="str">
        <f>Attack[[#This Row],[服装]]&amp;Attack[[#This Row],[名前]]&amp;Attack[[#This Row],[レアリティ]]</f>
        <v>ユニフォーム山口忠ICONIC</v>
      </c>
    </row>
    <row r="39" spans="1:20" x14ac:dyDescent="0.3">
      <c r="A39" s="3">
        <f>VLOOKUP(Attack[[#This Row],[No用]],SetNo[[No.用]:[vlookup 用]],2,FALSE)</f>
        <v>9</v>
      </c>
      <c r="B39" s="9" t="s">
        <v>109</v>
      </c>
      <c r="C39" s="9" t="s">
        <v>142</v>
      </c>
      <c r="D39" s="9" t="s">
        <v>91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249</v>
      </c>
      <c r="J39" s="3" t="s">
        <v>182</v>
      </c>
      <c r="K39" s="9" t="s">
        <v>175</v>
      </c>
      <c r="L39" s="9">
        <v>21</v>
      </c>
      <c r="T39" s="8" t="str">
        <f>Attack[[#This Row],[服装]]&amp;Attack[[#This Row],[名前]]&amp;Attack[[#This Row],[レアリティ]]</f>
        <v>ユニフォーム山口忠ICONIC</v>
      </c>
    </row>
    <row r="40" spans="1:20" x14ac:dyDescent="0.3">
      <c r="A40" s="3">
        <f>VLOOKUP(Attack[[#This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249</v>
      </c>
      <c r="J40" s="3" t="s">
        <v>184</v>
      </c>
      <c r="K40" s="9" t="s">
        <v>191</v>
      </c>
      <c r="L40" s="9">
        <v>21</v>
      </c>
      <c r="T40" s="8" t="str">
        <f>Attack[[#This Row],[服装]]&amp;Attack[[#This Row],[名前]]&amp;Attack[[#This Row],[レアリティ]]</f>
        <v>ユニフォーム山口忠ICONIC</v>
      </c>
    </row>
    <row r="41" spans="1:20" x14ac:dyDescent="0.3">
      <c r="A41" s="3">
        <f>VLOOKUP(Attack[[#This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249</v>
      </c>
      <c r="J41" s="3" t="s">
        <v>185</v>
      </c>
      <c r="K41" s="9" t="s">
        <v>175</v>
      </c>
      <c r="L41" s="9">
        <v>21</v>
      </c>
      <c r="T41" s="8" t="str">
        <f>Attack[[#This Row],[服装]]&amp;Attack[[#This Row],[名前]]&amp;Attack[[#This Row],[レアリティ]]</f>
        <v>ユニフォーム山口忠ICONIC</v>
      </c>
    </row>
    <row r="42" spans="1:20" x14ac:dyDescent="0.3">
      <c r="A42" s="9">
        <f>VLOOKUP(Attack[[#This Row],[No用]],SetNo[[No.用]:[vlookup 用]],2,FALSE)</f>
        <v>10</v>
      </c>
      <c r="B42" s="9" t="s">
        <v>118</v>
      </c>
      <c r="C42" s="9" t="s">
        <v>142</v>
      </c>
      <c r="D42" s="9" t="s">
        <v>78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249</v>
      </c>
      <c r="J42" s="3" t="s">
        <v>181</v>
      </c>
      <c r="K42" s="9" t="s">
        <v>175</v>
      </c>
      <c r="L42" s="9">
        <v>22</v>
      </c>
      <c r="T42" s="8" t="str">
        <f>Attack[[#This Row],[服装]]&amp;Attack[[#This Row],[名前]]&amp;Attack[[#This Row],[レアリティ]]</f>
        <v>水着山口忠ICONIC</v>
      </c>
    </row>
    <row r="43" spans="1:20" x14ac:dyDescent="0.3">
      <c r="A43" s="3">
        <f>VLOOKUP(Attack[[#This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249</v>
      </c>
      <c r="J43" s="3" t="s">
        <v>182</v>
      </c>
      <c r="K43" s="9" t="s">
        <v>175</v>
      </c>
      <c r="L43" s="9">
        <v>21</v>
      </c>
      <c r="T43" s="8" t="str">
        <f>Attack[[#This Row],[服装]]&amp;Attack[[#This Row],[名前]]&amp;Attack[[#This Row],[レアリティ]]</f>
        <v>水着山口忠ICONIC</v>
      </c>
    </row>
    <row r="44" spans="1:20" x14ac:dyDescent="0.3">
      <c r="A44" s="3">
        <f>VLOOKUP(Attack[[#This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249</v>
      </c>
      <c r="J44" s="3" t="s">
        <v>184</v>
      </c>
      <c r="K44" s="9" t="s">
        <v>191</v>
      </c>
      <c r="L44" s="9">
        <v>21</v>
      </c>
      <c r="T44" s="8" t="str">
        <f>Attack[[#This Row],[服装]]&amp;Attack[[#This Row],[名前]]&amp;Attack[[#This Row],[レアリティ]]</f>
        <v>水着山口忠ICONIC</v>
      </c>
    </row>
    <row r="45" spans="1:20" x14ac:dyDescent="0.3">
      <c r="A45" s="3">
        <f>VLOOKUP(Attack[[#This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249</v>
      </c>
      <c r="J45" s="3" t="s">
        <v>185</v>
      </c>
      <c r="K45" s="9" t="s">
        <v>175</v>
      </c>
      <c r="L45" s="9">
        <v>21</v>
      </c>
      <c r="T45" s="8" t="str">
        <f>Attack[[#This Row],[服装]]&amp;Attack[[#This Row],[名前]]&amp;Attack[[#This Row],[レアリティ]]</f>
        <v>水着山口忠ICONIC</v>
      </c>
    </row>
    <row r="46" spans="1:20" x14ac:dyDescent="0.3">
      <c r="A46" s="3">
        <f>VLOOKUP(Attack[[#This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249</v>
      </c>
      <c r="T46" s="8" t="str">
        <f>Attack[[#This Row],[服装]]&amp;Attack[[#This Row],[名前]]&amp;Attack[[#This Row],[レアリティ]]</f>
        <v>ユニフォーム西谷夕ICONIC</v>
      </c>
    </row>
    <row r="47" spans="1:20" x14ac:dyDescent="0.3">
      <c r="A47" s="3">
        <f>VLOOKUP(Attack[[#This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249</v>
      </c>
      <c r="T47" s="8" t="str">
        <f>Attack[[#This Row],[服装]]&amp;Attack[[#This Row],[名前]]&amp;Attack[[#This Row],[レアリティ]]</f>
        <v>制服西谷夕ICONIC</v>
      </c>
    </row>
    <row r="48" spans="1:20" x14ac:dyDescent="0.3">
      <c r="A48" s="3">
        <f>VLOOKUP(Attack[[#This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249</v>
      </c>
      <c r="J48" s="3" t="s">
        <v>181</v>
      </c>
      <c r="K48" s="3" t="s">
        <v>186</v>
      </c>
      <c r="L48" s="3">
        <v>30</v>
      </c>
      <c r="T48" s="8" t="str">
        <f>Attack[[#This Row],[服装]]&amp;Attack[[#This Row],[名前]]&amp;Attack[[#This Row],[レアリティ]]</f>
        <v>ユニフォーム田中龍之介ICONIC</v>
      </c>
    </row>
    <row r="49" spans="1:20" x14ac:dyDescent="0.3">
      <c r="A49" s="3">
        <f>VLOOKUP(Attack[[#This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249</v>
      </c>
      <c r="J49" s="3" t="s">
        <v>182</v>
      </c>
      <c r="K49" s="3" t="s">
        <v>175</v>
      </c>
      <c r="L49" s="3">
        <v>27</v>
      </c>
      <c r="T49" s="8" t="str">
        <f>Attack[[#This Row],[服装]]&amp;Attack[[#This Row],[名前]]&amp;Attack[[#This Row],[レアリティ]]</f>
        <v>ユニフォーム田中龍之介ICONIC</v>
      </c>
    </row>
    <row r="50" spans="1:20" x14ac:dyDescent="0.3">
      <c r="A50" s="3">
        <f>VLOOKUP(Attack[[#This Row],[No用]],SetNo[[No.用]:[vlookup 用]],2,FALSE)</f>
        <v>13</v>
      </c>
      <c r="B50" s="3" t="s">
        <v>219</v>
      </c>
      <c r="C50" s="3" t="s">
        <v>144</v>
      </c>
      <c r="D50" s="3" t="s">
        <v>24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249</v>
      </c>
      <c r="J50" s="3" t="s">
        <v>286</v>
      </c>
      <c r="K50" s="3" t="s">
        <v>186</v>
      </c>
      <c r="L50" s="3">
        <v>33</v>
      </c>
      <c r="T50" s="8" t="str">
        <f>Attack[[#This Row],[服装]]&amp;Attack[[#This Row],[名前]]&amp;Attack[[#This Row],[レアリティ]]</f>
        <v>ユニフォーム田中龍之介ICONIC</v>
      </c>
    </row>
    <row r="51" spans="1:20" x14ac:dyDescent="0.3">
      <c r="A51" s="3">
        <f>VLOOKUP(Attack[[#This Row],[No用]],SetNo[[No.用]:[vlookup 用]],2,FALSE)</f>
        <v>13</v>
      </c>
      <c r="B51" s="3" t="s">
        <v>219</v>
      </c>
      <c r="C51" s="3" t="s">
        <v>144</v>
      </c>
      <c r="D51" s="3" t="s">
        <v>24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249</v>
      </c>
      <c r="J51" s="3" t="s">
        <v>196</v>
      </c>
      <c r="K51" s="3" t="s">
        <v>239</v>
      </c>
      <c r="L51" s="3">
        <v>37</v>
      </c>
      <c r="M51" s="3">
        <v>5</v>
      </c>
      <c r="N51" s="3">
        <v>45</v>
      </c>
      <c r="O51" s="3">
        <v>7</v>
      </c>
      <c r="T51" s="8" t="str">
        <f>Attack[[#This Row],[服装]]&amp;Attack[[#This Row],[名前]]&amp;Attack[[#This Row],[レアリティ]]</f>
        <v>ユニフォーム田中龍之介ICONIC</v>
      </c>
    </row>
    <row r="52" spans="1:20" x14ac:dyDescent="0.3">
      <c r="A52" s="3">
        <f>VLOOKUP(Attack[[#This Row],[No用]],SetNo[[No.用]:[vlookup 用]],2,FALSE)</f>
        <v>14</v>
      </c>
      <c r="B52" s="3" t="s">
        <v>151</v>
      </c>
      <c r="C52" s="3" t="s">
        <v>144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249</v>
      </c>
      <c r="J52" s="3" t="s">
        <v>181</v>
      </c>
      <c r="K52" s="3" t="s">
        <v>186</v>
      </c>
      <c r="L52" s="3">
        <v>30</v>
      </c>
      <c r="T52" s="8" t="str">
        <f>Attack[[#This Row],[服装]]&amp;Attack[[#This Row],[名前]]&amp;Attack[[#This Row],[レアリティ]]</f>
        <v>制服田中龍之介ICONIC</v>
      </c>
    </row>
    <row r="53" spans="1:20" x14ac:dyDescent="0.3">
      <c r="A53" s="3">
        <f>VLOOKUP(Attack[[#This Row],[No用]],SetNo[[No.用]:[vlookup 用]],2,FALSE)</f>
        <v>14</v>
      </c>
      <c r="B53" s="3" t="s">
        <v>151</v>
      </c>
      <c r="C53" s="3" t="s">
        <v>144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249</v>
      </c>
      <c r="J53" s="3" t="s">
        <v>182</v>
      </c>
      <c r="K53" s="3" t="s">
        <v>191</v>
      </c>
      <c r="L53" s="3">
        <v>29</v>
      </c>
      <c r="T53" s="8" t="str">
        <f>Attack[[#This Row],[服装]]&amp;Attack[[#This Row],[名前]]&amp;Attack[[#This Row],[レアリティ]]</f>
        <v>制服田中龍之介ICONIC</v>
      </c>
    </row>
    <row r="54" spans="1:20" x14ac:dyDescent="0.3">
      <c r="A54" s="3">
        <f>VLOOKUP(Attack[[#This Row],[No用]],SetNo[[No.用]:[vlookup 用]],2,FALSE)</f>
        <v>14</v>
      </c>
      <c r="B54" s="3" t="s">
        <v>151</v>
      </c>
      <c r="C54" s="3" t="s">
        <v>144</v>
      </c>
      <c r="D54" s="3" t="s">
        <v>28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249</v>
      </c>
      <c r="J54" s="3" t="s">
        <v>286</v>
      </c>
      <c r="K54" s="3" t="s">
        <v>186</v>
      </c>
      <c r="L54" s="3">
        <v>33</v>
      </c>
      <c r="T54" s="8" t="str">
        <f>Attack[[#This Row],[服装]]&amp;Attack[[#This Row],[名前]]&amp;Attack[[#This Row],[レアリティ]]</f>
        <v>制服田中龍之介ICONIC</v>
      </c>
    </row>
    <row r="55" spans="1:20" x14ac:dyDescent="0.3">
      <c r="A55" s="3">
        <f>VLOOKUP(Attack[[#This Row],[No用]],SetNo[[No.用]:[vlookup 用]],2,FALSE)</f>
        <v>14</v>
      </c>
      <c r="B55" s="3" t="s">
        <v>151</v>
      </c>
      <c r="C55" s="3" t="s">
        <v>144</v>
      </c>
      <c r="D55" s="3" t="s">
        <v>28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249</v>
      </c>
      <c r="J55" s="3" t="s">
        <v>196</v>
      </c>
      <c r="K55" s="3" t="s">
        <v>239</v>
      </c>
      <c r="L55" s="3">
        <v>37</v>
      </c>
      <c r="M55" s="3">
        <v>5</v>
      </c>
      <c r="N55" s="3">
        <v>45</v>
      </c>
      <c r="O55" s="3">
        <v>7</v>
      </c>
      <c r="T55" s="8" t="str">
        <f>Attack[[#This Row],[服装]]&amp;Attack[[#This Row],[名前]]&amp;Attack[[#This Row],[レアリティ]]</f>
        <v>制服田中龍之介ICONIC</v>
      </c>
    </row>
    <row r="56" spans="1:20" x14ac:dyDescent="0.3">
      <c r="A56" s="3">
        <f>VLOOKUP(Attack[[#This Row],[No用]],SetNo[[No.用]:[vlookup 用]],2,FALSE)</f>
        <v>15</v>
      </c>
      <c r="B56" s="3" t="s">
        <v>219</v>
      </c>
      <c r="C56" s="3" t="s">
        <v>145</v>
      </c>
      <c r="D56" s="3" t="s">
        <v>28</v>
      </c>
      <c r="E56" s="3" t="s">
        <v>25</v>
      </c>
      <c r="F56" s="3" t="s">
        <v>138</v>
      </c>
      <c r="G56" s="3" t="s">
        <v>72</v>
      </c>
      <c r="H56" s="3">
        <v>1</v>
      </c>
      <c r="I56" s="7" t="s">
        <v>249</v>
      </c>
      <c r="J56" s="3" t="s">
        <v>181</v>
      </c>
      <c r="K56" s="3" t="s">
        <v>175</v>
      </c>
      <c r="L56" s="3">
        <v>25</v>
      </c>
      <c r="T56" s="8" t="str">
        <f>Attack[[#This Row],[服装]]&amp;Attack[[#This Row],[名前]]&amp;Attack[[#This Row],[レアリティ]]</f>
        <v>ユニフォーム澤村大地ICONIC</v>
      </c>
    </row>
    <row r="57" spans="1:20" x14ac:dyDescent="0.3">
      <c r="A57" s="3">
        <f>VLOOKUP(Attack[[#This Row],[No用]],SetNo[[No.用]:[vlookup 用]],2,FALSE)</f>
        <v>15</v>
      </c>
      <c r="B57" s="3" t="s">
        <v>219</v>
      </c>
      <c r="C57" s="3" t="s">
        <v>145</v>
      </c>
      <c r="D57" s="3" t="s">
        <v>28</v>
      </c>
      <c r="E57" s="3" t="s">
        <v>25</v>
      </c>
      <c r="F57" s="3" t="s">
        <v>138</v>
      </c>
      <c r="G57" s="3" t="s">
        <v>72</v>
      </c>
      <c r="H57" s="3">
        <v>1</v>
      </c>
      <c r="I57" s="7" t="s">
        <v>249</v>
      </c>
      <c r="J57" s="3" t="s">
        <v>182</v>
      </c>
      <c r="K57" s="3" t="s">
        <v>175</v>
      </c>
      <c r="L57" s="3">
        <v>25</v>
      </c>
      <c r="T57" s="8" t="str">
        <f>Attack[[#This Row],[服装]]&amp;Attack[[#This Row],[名前]]&amp;Attack[[#This Row],[レアリティ]]</f>
        <v>ユニフォーム澤村大地ICONIC</v>
      </c>
    </row>
    <row r="58" spans="1:20" x14ac:dyDescent="0.3">
      <c r="A58" s="3">
        <f>VLOOKUP(Attack[[#This Row],[No用]],SetNo[[No.用]:[vlookup 用]],2,FALSE)</f>
        <v>15</v>
      </c>
      <c r="B58" s="3" t="s">
        <v>219</v>
      </c>
      <c r="C58" s="3" t="s">
        <v>145</v>
      </c>
      <c r="D58" s="3" t="s">
        <v>28</v>
      </c>
      <c r="E58" s="3" t="s">
        <v>25</v>
      </c>
      <c r="F58" s="3" t="s">
        <v>138</v>
      </c>
      <c r="G58" s="3" t="s">
        <v>72</v>
      </c>
      <c r="H58" s="3">
        <v>1</v>
      </c>
      <c r="I58" s="7" t="s">
        <v>249</v>
      </c>
      <c r="J58" s="3" t="s">
        <v>185</v>
      </c>
      <c r="K58" s="3" t="s">
        <v>175</v>
      </c>
      <c r="L58" s="3">
        <v>24</v>
      </c>
      <c r="T58" s="8" t="str">
        <f>Attack[[#This Row],[服装]]&amp;Attack[[#This Row],[名前]]&amp;Attack[[#This Row],[レアリティ]]</f>
        <v>ユニフォーム澤村大地ICONIC</v>
      </c>
    </row>
    <row r="59" spans="1:20" x14ac:dyDescent="0.3">
      <c r="A59" s="3">
        <f>VLOOKUP(Attack[[#This Row],[No用]],SetNo[[No.用]:[vlookup 用]],2,FALSE)</f>
        <v>16</v>
      </c>
      <c r="B59" s="3" t="s">
        <v>119</v>
      </c>
      <c r="C59" s="3" t="s">
        <v>145</v>
      </c>
      <c r="D59" s="3" t="s">
        <v>23</v>
      </c>
      <c r="E59" s="3" t="s">
        <v>25</v>
      </c>
      <c r="F59" s="3" t="s">
        <v>138</v>
      </c>
      <c r="G59" s="3" t="s">
        <v>72</v>
      </c>
      <c r="H59" s="3">
        <v>1</v>
      </c>
      <c r="I59" s="7" t="s">
        <v>249</v>
      </c>
      <c r="J59" s="3" t="s">
        <v>181</v>
      </c>
      <c r="K59" s="3" t="s">
        <v>175</v>
      </c>
      <c r="L59" s="3">
        <v>25</v>
      </c>
      <c r="T59" s="8" t="str">
        <f>Attack[[#This Row],[服装]]&amp;Attack[[#This Row],[名前]]&amp;Attack[[#This Row],[レアリティ]]</f>
        <v>プール掃除澤村大地ICONIC</v>
      </c>
    </row>
    <row r="60" spans="1:20" x14ac:dyDescent="0.3">
      <c r="A60" s="3">
        <f>VLOOKUP(Attack[[#This Row],[No用]],SetNo[[No.用]:[vlookup 用]],2,FALSE)</f>
        <v>16</v>
      </c>
      <c r="B60" s="3" t="s">
        <v>119</v>
      </c>
      <c r="C60" s="3" t="s">
        <v>145</v>
      </c>
      <c r="D60" s="3" t="s">
        <v>23</v>
      </c>
      <c r="E60" s="3" t="s">
        <v>25</v>
      </c>
      <c r="F60" s="3" t="s">
        <v>138</v>
      </c>
      <c r="G60" s="3" t="s">
        <v>72</v>
      </c>
      <c r="H60" s="3">
        <v>1</v>
      </c>
      <c r="I60" s="7" t="s">
        <v>249</v>
      </c>
      <c r="J60" s="3" t="s">
        <v>182</v>
      </c>
      <c r="K60" s="3" t="s">
        <v>175</v>
      </c>
      <c r="L60" s="3">
        <v>25</v>
      </c>
      <c r="T60" s="8" t="str">
        <f>Attack[[#This Row],[服装]]&amp;Attack[[#This Row],[名前]]&amp;Attack[[#This Row],[レアリティ]]</f>
        <v>プール掃除澤村大地ICONIC</v>
      </c>
    </row>
    <row r="61" spans="1:20" x14ac:dyDescent="0.3">
      <c r="A61" s="3">
        <f>VLOOKUP(Attack[[#This Row],[No用]],SetNo[[No.用]:[vlookup 用]],2,FALSE)</f>
        <v>16</v>
      </c>
      <c r="B61" s="3" t="s">
        <v>119</v>
      </c>
      <c r="C61" s="3" t="s">
        <v>145</v>
      </c>
      <c r="D61" s="3" t="s">
        <v>23</v>
      </c>
      <c r="E61" s="3" t="s">
        <v>25</v>
      </c>
      <c r="F61" s="3" t="s">
        <v>138</v>
      </c>
      <c r="G61" s="3" t="s">
        <v>72</v>
      </c>
      <c r="H61" s="3">
        <v>1</v>
      </c>
      <c r="I61" s="7" t="s">
        <v>249</v>
      </c>
      <c r="J61" s="3" t="s">
        <v>185</v>
      </c>
      <c r="K61" s="3" t="s">
        <v>175</v>
      </c>
      <c r="L61" s="3">
        <v>24</v>
      </c>
      <c r="T61" s="8" t="str">
        <f>Attack[[#This Row],[服装]]&amp;Attack[[#This Row],[名前]]&amp;Attack[[#This Row],[レアリティ]]</f>
        <v>プール掃除澤村大地ICONIC</v>
      </c>
    </row>
    <row r="62" spans="1:20" x14ac:dyDescent="0.3">
      <c r="A62" s="3">
        <f>VLOOKUP(Attack[[#This Row],[No用]],SetNo[[No.用]:[vlookup 用]],2,FALSE)</f>
        <v>17</v>
      </c>
      <c r="B62" s="3" t="s">
        <v>219</v>
      </c>
      <c r="C62" s="3" t="s">
        <v>146</v>
      </c>
      <c r="D62" s="3" t="s">
        <v>24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249</v>
      </c>
      <c r="J62" s="3" t="s">
        <v>181</v>
      </c>
      <c r="K62" s="3" t="s">
        <v>175</v>
      </c>
      <c r="L62" s="3">
        <v>21</v>
      </c>
      <c r="T62" s="8" t="str">
        <f>Attack[[#This Row],[服装]]&amp;Attack[[#This Row],[名前]]&amp;Attack[[#This Row],[レアリティ]]</f>
        <v>ユニフォーム菅原考支ICONIC</v>
      </c>
    </row>
    <row r="63" spans="1:20" x14ac:dyDescent="0.3">
      <c r="A63" s="3">
        <f>VLOOKUP(Attack[[#This Row],[No用]],SetNo[[No.用]:[vlookup 用]],2,FALSE)</f>
        <v>17</v>
      </c>
      <c r="B63" s="3" t="s">
        <v>219</v>
      </c>
      <c r="C63" s="3" t="s">
        <v>146</v>
      </c>
      <c r="D63" s="3" t="s">
        <v>24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249</v>
      </c>
      <c r="J63" s="3" t="s">
        <v>182</v>
      </c>
      <c r="K63" s="3" t="s">
        <v>175</v>
      </c>
      <c r="L63" s="3">
        <v>21</v>
      </c>
      <c r="T63" s="8" t="str">
        <f>Attack[[#This Row],[服装]]&amp;Attack[[#This Row],[名前]]&amp;Attack[[#This Row],[レアリティ]]</f>
        <v>ユニフォーム菅原考支ICONIC</v>
      </c>
    </row>
    <row r="64" spans="1:20" x14ac:dyDescent="0.3">
      <c r="A64" s="3">
        <f>VLOOKUP(Attack[[#This Row],[No用]],SetNo[[No.用]:[vlookup 用]],2,FALSE)</f>
        <v>17</v>
      </c>
      <c r="B64" s="3" t="s">
        <v>219</v>
      </c>
      <c r="C64" s="3" t="s">
        <v>146</v>
      </c>
      <c r="D64" s="3" t="s">
        <v>24</v>
      </c>
      <c r="E64" s="3" t="s">
        <v>31</v>
      </c>
      <c r="F64" s="3" t="s">
        <v>138</v>
      </c>
      <c r="G64" s="3" t="s">
        <v>72</v>
      </c>
      <c r="H64" s="3">
        <v>1</v>
      </c>
      <c r="I64" s="7" t="s">
        <v>249</v>
      </c>
      <c r="J64" s="3" t="s">
        <v>184</v>
      </c>
      <c r="K64" s="3" t="s">
        <v>175</v>
      </c>
      <c r="L64" s="3">
        <v>24</v>
      </c>
      <c r="T64" s="8" t="str">
        <f>Attack[[#This Row],[服装]]&amp;Attack[[#This Row],[名前]]&amp;Attack[[#This Row],[レアリティ]]</f>
        <v>ユニフォーム菅原考支ICONIC</v>
      </c>
    </row>
    <row r="65" spans="1:23" x14ac:dyDescent="0.3">
      <c r="A65" s="3">
        <f>VLOOKUP(Attack[[#This Row],[No用]],SetNo[[No.用]:[vlookup 用]],2,FALSE)</f>
        <v>17</v>
      </c>
      <c r="B65" s="3" t="s">
        <v>219</v>
      </c>
      <c r="C65" s="3" t="s">
        <v>146</v>
      </c>
      <c r="D65" s="3" t="s">
        <v>24</v>
      </c>
      <c r="E65" s="3" t="s">
        <v>31</v>
      </c>
      <c r="F65" s="3" t="s">
        <v>138</v>
      </c>
      <c r="G65" s="3" t="s">
        <v>72</v>
      </c>
      <c r="H65" s="3">
        <v>1</v>
      </c>
      <c r="I65" s="7" t="s">
        <v>249</v>
      </c>
      <c r="J65" s="3" t="s">
        <v>185</v>
      </c>
      <c r="K65" s="3" t="s">
        <v>175</v>
      </c>
      <c r="L65" s="3">
        <v>29</v>
      </c>
      <c r="T65" s="8" t="str">
        <f>Attack[[#This Row],[服装]]&amp;Attack[[#This Row],[名前]]&amp;Attack[[#This Row],[レアリティ]]</f>
        <v>ユニフォーム菅原考支ICONIC</v>
      </c>
    </row>
    <row r="66" spans="1:23" x14ac:dyDescent="0.3">
      <c r="A66" s="3">
        <f>VLOOKUP(Attack[[#This Row],[No用]],SetNo[[No.用]:[vlookup 用]],2,FALSE)</f>
        <v>18</v>
      </c>
      <c r="B66" s="3" t="s">
        <v>119</v>
      </c>
      <c r="C66" s="3" t="s">
        <v>146</v>
      </c>
      <c r="D66" s="3" t="s">
        <v>28</v>
      </c>
      <c r="E66" s="3" t="s">
        <v>31</v>
      </c>
      <c r="F66" s="3" t="s">
        <v>138</v>
      </c>
      <c r="G66" s="3" t="s">
        <v>72</v>
      </c>
      <c r="H66" s="3">
        <v>1</v>
      </c>
      <c r="I66" s="7" t="s">
        <v>249</v>
      </c>
      <c r="J66" s="3" t="s">
        <v>181</v>
      </c>
      <c r="K66" s="3" t="s">
        <v>175</v>
      </c>
      <c r="L66" s="3">
        <v>21</v>
      </c>
      <c r="T66" s="8" t="str">
        <f>Attack[[#This Row],[服装]]&amp;Attack[[#This Row],[名前]]&amp;Attack[[#This Row],[レアリティ]]</f>
        <v>プール掃除菅原考支ICONIC</v>
      </c>
    </row>
    <row r="67" spans="1:23" x14ac:dyDescent="0.3">
      <c r="A67" s="3">
        <f>VLOOKUP(Attack[[#This Row],[No用]],SetNo[[No.用]:[vlookup 用]],2,FALSE)</f>
        <v>18</v>
      </c>
      <c r="B67" s="3" t="s">
        <v>119</v>
      </c>
      <c r="C67" s="3" t="s">
        <v>146</v>
      </c>
      <c r="D67" s="3" t="s">
        <v>28</v>
      </c>
      <c r="E67" s="3" t="s">
        <v>31</v>
      </c>
      <c r="F67" s="3" t="s">
        <v>138</v>
      </c>
      <c r="G67" s="3" t="s">
        <v>72</v>
      </c>
      <c r="H67" s="3">
        <v>1</v>
      </c>
      <c r="I67" s="7" t="s">
        <v>249</v>
      </c>
      <c r="J67" s="3" t="s">
        <v>182</v>
      </c>
      <c r="K67" s="3" t="s">
        <v>175</v>
      </c>
      <c r="L67" s="3">
        <v>21</v>
      </c>
      <c r="T67" s="8" t="str">
        <f>Attack[[#This Row],[服装]]&amp;Attack[[#This Row],[名前]]&amp;Attack[[#This Row],[レアリティ]]</f>
        <v>プール掃除菅原考支ICONIC</v>
      </c>
    </row>
    <row r="68" spans="1:23" x14ac:dyDescent="0.3">
      <c r="A68" s="3">
        <f>VLOOKUP(Attack[[#This Row],[No用]],SetNo[[No.用]:[vlookup 用]],2,FALSE)</f>
        <v>18</v>
      </c>
      <c r="B68" s="3" t="s">
        <v>119</v>
      </c>
      <c r="C68" s="3" t="s">
        <v>146</v>
      </c>
      <c r="D68" s="3" t="s">
        <v>28</v>
      </c>
      <c r="E68" s="3" t="s">
        <v>31</v>
      </c>
      <c r="F68" s="3" t="s">
        <v>138</v>
      </c>
      <c r="G68" s="3" t="s">
        <v>72</v>
      </c>
      <c r="H68" s="3">
        <v>1</v>
      </c>
      <c r="I68" s="7" t="s">
        <v>249</v>
      </c>
      <c r="J68" s="3" t="s">
        <v>184</v>
      </c>
      <c r="K68" s="3" t="s">
        <v>175</v>
      </c>
      <c r="L68" s="3">
        <v>24</v>
      </c>
      <c r="T68" s="8" t="str">
        <f>Attack[[#This Row],[服装]]&amp;Attack[[#This Row],[名前]]&amp;Attack[[#This Row],[レアリティ]]</f>
        <v>プール掃除菅原考支ICONIC</v>
      </c>
    </row>
    <row r="69" spans="1:23" x14ac:dyDescent="0.3">
      <c r="A69" s="3">
        <f>VLOOKUP(Attack[[#This Row],[No用]],SetNo[[No.用]:[vlookup 用]],2,FALSE)</f>
        <v>18</v>
      </c>
      <c r="B69" s="3" t="s">
        <v>119</v>
      </c>
      <c r="C69" s="3" t="s">
        <v>146</v>
      </c>
      <c r="D69" s="3" t="s">
        <v>28</v>
      </c>
      <c r="E69" s="3" t="s">
        <v>31</v>
      </c>
      <c r="F69" s="3" t="s">
        <v>138</v>
      </c>
      <c r="G69" s="3" t="s">
        <v>72</v>
      </c>
      <c r="H69" s="3">
        <v>1</v>
      </c>
      <c r="I69" s="7" t="s">
        <v>249</v>
      </c>
      <c r="J69" s="3" t="s">
        <v>185</v>
      </c>
      <c r="K69" s="3" t="s">
        <v>175</v>
      </c>
      <c r="L69" s="3">
        <v>29</v>
      </c>
      <c r="T69" s="8" t="str">
        <f>Attack[[#This Row],[服装]]&amp;Attack[[#This Row],[名前]]&amp;Attack[[#This Row],[レアリティ]]</f>
        <v>プール掃除菅原考支ICONIC</v>
      </c>
    </row>
    <row r="70" spans="1:23" x14ac:dyDescent="0.3">
      <c r="A70" s="3">
        <f>VLOOKUP(Attack[[#This Row],[No用]],SetNo[[No.用]:[vlookup 用]],2,FALSE)</f>
        <v>19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72</v>
      </c>
      <c r="H70" s="3">
        <v>1</v>
      </c>
      <c r="I70" s="7" t="s">
        <v>249</v>
      </c>
      <c r="J70" s="3" t="s">
        <v>181</v>
      </c>
      <c r="K70" s="3" t="s">
        <v>186</v>
      </c>
      <c r="L70" s="3">
        <v>31</v>
      </c>
      <c r="T70" s="8" t="str">
        <f>Attack[[#This Row],[服装]]&amp;Attack[[#This Row],[名前]]&amp;Attack[[#This Row],[レアリティ]]</f>
        <v>ユニフォーム東峰旭ICONIC</v>
      </c>
    </row>
    <row r="71" spans="1:23" x14ac:dyDescent="0.3">
      <c r="A71" s="3">
        <f>VLOOKUP(Attack[[#This Row],[No用]],SetNo[[No.用]:[vlookup 用]],2,FALSE)</f>
        <v>19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72</v>
      </c>
      <c r="H71" s="3">
        <v>1</v>
      </c>
      <c r="I71" s="7" t="s">
        <v>249</v>
      </c>
      <c r="J71" s="3" t="s">
        <v>182</v>
      </c>
      <c r="K71" s="3" t="s">
        <v>175</v>
      </c>
      <c r="L71" s="3">
        <v>23</v>
      </c>
      <c r="T71" s="8" t="str">
        <f>Attack[[#This Row],[服装]]&amp;Attack[[#This Row],[名前]]&amp;Attack[[#This Row],[レアリティ]]</f>
        <v>ユニフォーム東峰旭ICONIC</v>
      </c>
    </row>
    <row r="72" spans="1:23" x14ac:dyDescent="0.3">
      <c r="A72" s="3">
        <f>VLOOKUP(Attack[[#This Row],[No用]],SetNo[[No.用]:[vlookup 用]],2,FALSE)</f>
        <v>19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72</v>
      </c>
      <c r="H72" s="3">
        <v>1</v>
      </c>
      <c r="I72" s="7" t="s">
        <v>249</v>
      </c>
      <c r="J72" s="3" t="s">
        <v>183</v>
      </c>
      <c r="K72" s="3" t="s">
        <v>186</v>
      </c>
      <c r="L72" s="3">
        <v>31</v>
      </c>
      <c r="T72" s="8" t="str">
        <f>Attack[[#This Row],[服装]]&amp;Attack[[#This Row],[名前]]&amp;Attack[[#This Row],[レアリティ]]</f>
        <v>ユニフォーム東峰旭ICONIC</v>
      </c>
    </row>
    <row r="73" spans="1:23" x14ac:dyDescent="0.3">
      <c r="A73" s="3">
        <f>VLOOKUP(Attack[[#This Row],[No用]],SetNo[[No.用]:[vlookup 用]],2,FALSE)</f>
        <v>19</v>
      </c>
      <c r="B73" s="3" t="s">
        <v>219</v>
      </c>
      <c r="C73" s="3" t="s">
        <v>147</v>
      </c>
      <c r="D73" s="3" t="s">
        <v>28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249</v>
      </c>
      <c r="J73" s="3" t="s">
        <v>184</v>
      </c>
      <c r="K73" s="3" t="s">
        <v>175</v>
      </c>
      <c r="L73" s="3">
        <v>23</v>
      </c>
      <c r="T73" s="8" t="str">
        <f>Attack[[#This Row],[服装]]&amp;Attack[[#This Row],[名前]]&amp;Attack[[#This Row],[レアリティ]]</f>
        <v>ユニフォーム東峰旭ICONIC</v>
      </c>
    </row>
    <row r="74" spans="1:23" x14ac:dyDescent="0.3">
      <c r="A74" s="3">
        <f>VLOOKUP(Attack[[#This Row],[No用]],SetNo[[No.用]:[vlookup 用]],2,FALSE)</f>
        <v>19</v>
      </c>
      <c r="B74" s="3" t="s">
        <v>219</v>
      </c>
      <c r="C74" s="3" t="s">
        <v>147</v>
      </c>
      <c r="D74" s="3" t="s">
        <v>28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249</v>
      </c>
      <c r="J74" s="3" t="s">
        <v>196</v>
      </c>
      <c r="K74" s="3" t="s">
        <v>239</v>
      </c>
      <c r="L74" s="3">
        <v>41</v>
      </c>
      <c r="N74" s="3">
        <v>51</v>
      </c>
      <c r="T74" s="8" t="str">
        <f>Attack[[#This Row],[服装]]&amp;Attack[[#This Row],[名前]]&amp;Attack[[#This Row],[レアリティ]]</f>
        <v>ユニフォーム東峰旭ICONIC</v>
      </c>
    </row>
    <row r="75" spans="1:23" x14ac:dyDescent="0.3">
      <c r="A75" s="3">
        <f>VLOOKUP(Attack[[#This Row],[No用]],SetNo[[No.用]:[vlookup 用]],2,FALSE)</f>
        <v>19</v>
      </c>
      <c r="B75" s="3" t="s">
        <v>219</v>
      </c>
      <c r="C75" s="3" t="s">
        <v>147</v>
      </c>
      <c r="D75" s="3" t="s">
        <v>28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249</v>
      </c>
      <c r="J75" s="3" t="s">
        <v>196</v>
      </c>
      <c r="K75" s="3" t="s">
        <v>239</v>
      </c>
      <c r="L75" s="3">
        <v>41</v>
      </c>
      <c r="M75" s="9"/>
      <c r="Q75" s="9"/>
      <c r="R75" s="9"/>
      <c r="T75" s="8" t="str">
        <f>Attack[[#This Row],[服装]]&amp;Attack[[#This Row],[名前]]&amp;Attack[[#This Row],[レアリティ]]</f>
        <v>ユニフォーム東峰旭ICONIC</v>
      </c>
      <c r="V75" s="9"/>
      <c r="W75" s="9"/>
    </row>
    <row r="76" spans="1:23" x14ac:dyDescent="0.3">
      <c r="A76" s="3">
        <f>VLOOKUP(Attack[[#This Row],[No用]],SetNo[[No.用]:[vlookup 用]],2,FALSE)</f>
        <v>19</v>
      </c>
      <c r="B76" s="3" t="s">
        <v>219</v>
      </c>
      <c r="C76" s="3" t="s">
        <v>147</v>
      </c>
      <c r="D76" s="3" t="s">
        <v>28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249</v>
      </c>
      <c r="J76" s="3" t="s">
        <v>185</v>
      </c>
      <c r="K76" s="3" t="s">
        <v>175</v>
      </c>
      <c r="L76" s="3">
        <v>21</v>
      </c>
      <c r="M76" s="9"/>
      <c r="Q76" s="9"/>
      <c r="R76" s="9"/>
      <c r="T76" s="8" t="str">
        <f>Attack[[#This Row],[服装]]&amp;Attack[[#This Row],[名前]]&amp;Attack[[#This Row],[レアリティ]]</f>
        <v>ユニフォーム東峰旭ICONIC</v>
      </c>
    </row>
    <row r="77" spans="1:23" x14ac:dyDescent="0.3">
      <c r="A77" s="3">
        <f>VLOOKUP(Attack[[#This Row],[No用]],SetNo[[No.用]:[vlookup 用]],2,FALSE)</f>
        <v>20</v>
      </c>
      <c r="B77" s="3" t="s">
        <v>119</v>
      </c>
      <c r="C77" s="3" t="s">
        <v>147</v>
      </c>
      <c r="D77" s="3" t="s">
        <v>23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249</v>
      </c>
      <c r="J77" s="3" t="s">
        <v>181</v>
      </c>
      <c r="K77" s="3" t="s">
        <v>186</v>
      </c>
      <c r="L77" s="3">
        <v>29</v>
      </c>
      <c r="M77" s="9"/>
      <c r="Q77" s="9"/>
      <c r="R77" s="9"/>
      <c r="T77" s="8" t="str">
        <f>Attack[[#This Row],[服装]]&amp;Attack[[#This Row],[名前]]&amp;Attack[[#This Row],[レアリティ]]</f>
        <v>プール掃除東峰旭ICONIC</v>
      </c>
    </row>
    <row r="78" spans="1:23" x14ac:dyDescent="0.3">
      <c r="A78" s="3">
        <f>VLOOKUP(Attack[[#This Row],[No用]],SetNo[[No.用]:[vlookup 用]],2,FALSE)</f>
        <v>20</v>
      </c>
      <c r="B78" s="3" t="s">
        <v>119</v>
      </c>
      <c r="C78" s="3" t="s">
        <v>147</v>
      </c>
      <c r="D78" s="3" t="s">
        <v>23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249</v>
      </c>
      <c r="J78" s="3" t="s">
        <v>182</v>
      </c>
      <c r="K78" s="3" t="s">
        <v>175</v>
      </c>
      <c r="L78" s="3">
        <v>21</v>
      </c>
      <c r="M78" s="9"/>
      <c r="Q78" s="9"/>
      <c r="R78" s="9"/>
      <c r="T78" s="8" t="str">
        <f>Attack[[#This Row],[服装]]&amp;Attack[[#This Row],[名前]]&amp;Attack[[#This Row],[レアリティ]]</f>
        <v>プール掃除東峰旭ICONIC</v>
      </c>
    </row>
    <row r="79" spans="1:23" x14ac:dyDescent="0.3">
      <c r="A79" s="3">
        <f>VLOOKUP(Attack[[#This Row],[No用]],SetNo[[No.用]:[vlookup 用]],2,FALSE)</f>
        <v>20</v>
      </c>
      <c r="B79" s="3" t="s">
        <v>119</v>
      </c>
      <c r="C79" s="3" t="s">
        <v>147</v>
      </c>
      <c r="D79" s="3" t="s">
        <v>23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249</v>
      </c>
      <c r="J79" s="3" t="s">
        <v>183</v>
      </c>
      <c r="K79" s="3" t="s">
        <v>186</v>
      </c>
      <c r="L79" s="3">
        <v>29</v>
      </c>
      <c r="M79" s="9"/>
      <c r="Q79" s="9"/>
      <c r="R79" s="9"/>
      <c r="T79" s="8" t="str">
        <f>Attack[[#This Row],[服装]]&amp;Attack[[#This Row],[名前]]&amp;Attack[[#This Row],[レアリティ]]</f>
        <v>プール掃除東峰旭ICONIC</v>
      </c>
    </row>
    <row r="80" spans="1:23" x14ac:dyDescent="0.3">
      <c r="A80" s="3">
        <f>VLOOKUP(Attack[[#This Row],[No用]],SetNo[[No.用]:[vlookup 用]],2,FALSE)</f>
        <v>20</v>
      </c>
      <c r="B80" s="3" t="s">
        <v>119</v>
      </c>
      <c r="C80" s="3" t="s">
        <v>147</v>
      </c>
      <c r="D80" s="3" t="s">
        <v>23</v>
      </c>
      <c r="E80" s="3" t="s">
        <v>25</v>
      </c>
      <c r="F80" s="3" t="s">
        <v>138</v>
      </c>
      <c r="G80" s="3" t="s">
        <v>72</v>
      </c>
      <c r="H80" s="3">
        <v>1</v>
      </c>
      <c r="I80" s="7" t="s">
        <v>249</v>
      </c>
      <c r="J80" s="3" t="s">
        <v>184</v>
      </c>
      <c r="K80" s="3" t="s">
        <v>175</v>
      </c>
      <c r="L80" s="3">
        <v>21</v>
      </c>
      <c r="M80" s="9"/>
      <c r="Q80" s="9"/>
      <c r="R80" s="9"/>
      <c r="T80" s="8" t="str">
        <f>Attack[[#This Row],[服装]]&amp;Attack[[#This Row],[名前]]&amp;Attack[[#This Row],[レアリティ]]</f>
        <v>プール掃除東峰旭ICONIC</v>
      </c>
    </row>
    <row r="81" spans="1:20" x14ac:dyDescent="0.3">
      <c r="A81" s="3">
        <f>VLOOKUP(Attack[[#This Row],[No用]],SetNo[[No.用]:[vlookup 用]],2,FALSE)</f>
        <v>20</v>
      </c>
      <c r="B81" s="3" t="s">
        <v>119</v>
      </c>
      <c r="C81" s="3" t="s">
        <v>147</v>
      </c>
      <c r="D81" s="3" t="s">
        <v>23</v>
      </c>
      <c r="E81" s="3" t="s">
        <v>25</v>
      </c>
      <c r="F81" s="3" t="s">
        <v>138</v>
      </c>
      <c r="G81" s="3" t="s">
        <v>72</v>
      </c>
      <c r="H81" s="3">
        <v>1</v>
      </c>
      <c r="I81" s="7" t="s">
        <v>249</v>
      </c>
      <c r="J81" s="3" t="s">
        <v>185</v>
      </c>
      <c r="K81" s="3" t="s">
        <v>175</v>
      </c>
      <c r="L81" s="3">
        <v>19</v>
      </c>
      <c r="M81" s="9"/>
      <c r="Q81" s="9"/>
      <c r="R81" s="9"/>
      <c r="T81" s="8" t="str">
        <f>Attack[[#This Row],[服装]]&amp;Attack[[#This Row],[名前]]&amp;Attack[[#This Row],[レアリティ]]</f>
        <v>プール掃除東峰旭ICONIC</v>
      </c>
    </row>
    <row r="82" spans="1:20" x14ac:dyDescent="0.3">
      <c r="A82" s="3">
        <f>VLOOKUP(Attack[[#This Row],[No用]],SetNo[[No.用]:[vlookup 用]],2,FALSE)</f>
        <v>21</v>
      </c>
      <c r="B82" s="3" t="s">
        <v>219</v>
      </c>
      <c r="C82" s="3" t="s">
        <v>147</v>
      </c>
      <c r="D82" s="3" t="s">
        <v>28</v>
      </c>
      <c r="E82" s="3" t="s">
        <v>25</v>
      </c>
      <c r="F82" s="3" t="s">
        <v>138</v>
      </c>
      <c r="G82" s="3" t="s">
        <v>232</v>
      </c>
      <c r="H82" s="3">
        <v>1</v>
      </c>
      <c r="I82" s="7" t="s">
        <v>249</v>
      </c>
      <c r="J82" s="3" t="s">
        <v>181</v>
      </c>
      <c r="K82" s="3" t="s">
        <v>186</v>
      </c>
      <c r="L82" s="3">
        <v>31</v>
      </c>
      <c r="M82" s="9"/>
      <c r="Q82" s="9"/>
      <c r="R82" s="9"/>
      <c r="T82" s="8" t="str">
        <f>Attack[[#This Row],[服装]]&amp;Attack[[#This Row],[名前]]&amp;Attack[[#This Row],[レアリティ]]</f>
        <v>ユニフォーム東峰旭YELL</v>
      </c>
    </row>
    <row r="83" spans="1:20" x14ac:dyDescent="0.3">
      <c r="A83" s="3">
        <f>VLOOKUP(Attack[[#This Row],[No用]],SetNo[[No.用]:[vlookup 用]],2,FALSE)</f>
        <v>21</v>
      </c>
      <c r="B83" s="3" t="s">
        <v>219</v>
      </c>
      <c r="C83" s="3" t="s">
        <v>147</v>
      </c>
      <c r="D83" s="3" t="s">
        <v>28</v>
      </c>
      <c r="E83" s="3" t="s">
        <v>25</v>
      </c>
      <c r="F83" s="3" t="s">
        <v>138</v>
      </c>
      <c r="G83" s="3" t="s">
        <v>232</v>
      </c>
      <c r="H83" s="3">
        <v>1</v>
      </c>
      <c r="I83" s="7" t="s">
        <v>249</v>
      </c>
      <c r="J83" s="3" t="s">
        <v>182</v>
      </c>
      <c r="K83" s="3" t="s">
        <v>175</v>
      </c>
      <c r="L83" s="3">
        <v>23</v>
      </c>
      <c r="M83" s="9"/>
      <c r="Q83" s="9"/>
      <c r="R83" s="9"/>
      <c r="T83" s="8" t="str">
        <f>Attack[[#This Row],[服装]]&amp;Attack[[#This Row],[名前]]&amp;Attack[[#This Row],[レアリティ]]</f>
        <v>ユニフォーム東峰旭YELL</v>
      </c>
    </row>
    <row r="84" spans="1:20" x14ac:dyDescent="0.3">
      <c r="A84" s="3">
        <f>VLOOKUP(Attack[[#This Row],[No用]],SetNo[[No.用]:[vlookup 用]],2,FALSE)</f>
        <v>21</v>
      </c>
      <c r="B84" s="3" t="s">
        <v>219</v>
      </c>
      <c r="C84" s="3" t="s">
        <v>147</v>
      </c>
      <c r="D84" s="3" t="s">
        <v>28</v>
      </c>
      <c r="E84" s="3" t="s">
        <v>25</v>
      </c>
      <c r="F84" s="3" t="s">
        <v>138</v>
      </c>
      <c r="G84" s="3" t="s">
        <v>232</v>
      </c>
      <c r="H84" s="3">
        <v>1</v>
      </c>
      <c r="I84" s="7" t="s">
        <v>249</v>
      </c>
      <c r="J84" s="3" t="s">
        <v>183</v>
      </c>
      <c r="K84" s="3" t="s">
        <v>186</v>
      </c>
      <c r="L84" s="3">
        <v>31</v>
      </c>
      <c r="M84" s="9"/>
      <c r="Q84" s="9"/>
      <c r="R84" s="9"/>
      <c r="T84" s="8" t="str">
        <f>Attack[[#This Row],[服装]]&amp;Attack[[#This Row],[名前]]&amp;Attack[[#This Row],[レアリティ]]</f>
        <v>ユニフォーム東峰旭YELL</v>
      </c>
    </row>
    <row r="85" spans="1:20" x14ac:dyDescent="0.3">
      <c r="A85" s="3">
        <f>VLOOKUP(Attack[[#This Row],[No用]],SetNo[[No.用]:[vlookup 用]],2,FALSE)</f>
        <v>21</v>
      </c>
      <c r="B85" s="3" t="s">
        <v>219</v>
      </c>
      <c r="C85" s="3" t="s">
        <v>147</v>
      </c>
      <c r="D85" s="3" t="s">
        <v>28</v>
      </c>
      <c r="E85" s="3" t="s">
        <v>25</v>
      </c>
      <c r="F85" s="3" t="s">
        <v>138</v>
      </c>
      <c r="G85" s="3" t="s">
        <v>232</v>
      </c>
      <c r="H85" s="3">
        <v>1</v>
      </c>
      <c r="I85" s="7" t="s">
        <v>249</v>
      </c>
      <c r="J85" s="3" t="s">
        <v>184</v>
      </c>
      <c r="K85" s="3" t="s">
        <v>175</v>
      </c>
      <c r="L85" s="3">
        <v>23</v>
      </c>
      <c r="M85" s="9"/>
      <c r="Q85" s="9"/>
      <c r="R85" s="9"/>
      <c r="T85" s="8" t="str">
        <f>Attack[[#This Row],[服装]]&amp;Attack[[#This Row],[名前]]&amp;Attack[[#This Row],[レアリティ]]</f>
        <v>ユニフォーム東峰旭YELL</v>
      </c>
    </row>
    <row r="86" spans="1:20" x14ac:dyDescent="0.3">
      <c r="A86" s="3">
        <f>VLOOKUP(Attack[[#This Row],[No用]],SetNo[[No.用]:[vlookup 用]],2,FALSE)</f>
        <v>21</v>
      </c>
      <c r="B86" s="3" t="s">
        <v>219</v>
      </c>
      <c r="C86" s="3" t="s">
        <v>147</v>
      </c>
      <c r="D86" s="3" t="s">
        <v>28</v>
      </c>
      <c r="E86" s="3" t="s">
        <v>25</v>
      </c>
      <c r="F86" s="3" t="s">
        <v>138</v>
      </c>
      <c r="G86" s="3" t="s">
        <v>232</v>
      </c>
      <c r="H86" s="3">
        <v>1</v>
      </c>
      <c r="I86" s="7" t="s">
        <v>249</v>
      </c>
      <c r="J86" s="3" t="s">
        <v>196</v>
      </c>
      <c r="K86" s="3" t="s">
        <v>239</v>
      </c>
      <c r="L86" s="3">
        <v>41</v>
      </c>
      <c r="M86" s="9"/>
      <c r="N86" s="3">
        <v>51</v>
      </c>
      <c r="Q86" s="9"/>
      <c r="R86" s="9"/>
      <c r="T86" s="8" t="str">
        <f>Attack[[#This Row],[服装]]&amp;Attack[[#This Row],[名前]]&amp;Attack[[#This Row],[レアリティ]]</f>
        <v>ユニフォーム東峰旭YELL</v>
      </c>
    </row>
    <row r="87" spans="1:20" x14ac:dyDescent="0.3">
      <c r="A87" s="3">
        <f>VLOOKUP(Attack[[#This Row],[No用]],SetNo[[No.用]:[vlookup 用]],2,FALSE)</f>
        <v>21</v>
      </c>
      <c r="B87" s="3" t="s">
        <v>219</v>
      </c>
      <c r="C87" s="3" t="s">
        <v>147</v>
      </c>
      <c r="D87" s="3" t="s">
        <v>28</v>
      </c>
      <c r="E87" s="3" t="s">
        <v>25</v>
      </c>
      <c r="F87" s="3" t="s">
        <v>138</v>
      </c>
      <c r="G87" s="3" t="s">
        <v>232</v>
      </c>
      <c r="H87" s="3">
        <v>1</v>
      </c>
      <c r="I87" s="7" t="s">
        <v>249</v>
      </c>
      <c r="J87" s="3" t="s">
        <v>196</v>
      </c>
      <c r="K87" s="3" t="s">
        <v>239</v>
      </c>
      <c r="L87" s="3">
        <v>41</v>
      </c>
      <c r="M87" s="9"/>
      <c r="Q87" s="9"/>
      <c r="R87" s="9"/>
      <c r="T87" s="8" t="str">
        <f>Attack[[#This Row],[服装]]&amp;Attack[[#This Row],[名前]]&amp;Attack[[#This Row],[レアリティ]]</f>
        <v>ユニフォーム東峰旭YELL</v>
      </c>
    </row>
    <row r="88" spans="1:20" x14ac:dyDescent="0.3">
      <c r="A88" s="3">
        <f>VLOOKUP(Attack[[#This Row],[No用]],SetNo[[No.用]:[vlookup 用]],2,FALSE)</f>
        <v>21</v>
      </c>
      <c r="B88" s="3" t="s">
        <v>219</v>
      </c>
      <c r="C88" s="3" t="s">
        <v>147</v>
      </c>
      <c r="D88" s="3" t="s">
        <v>28</v>
      </c>
      <c r="E88" s="3" t="s">
        <v>25</v>
      </c>
      <c r="F88" s="3" t="s">
        <v>138</v>
      </c>
      <c r="G88" s="3" t="s">
        <v>232</v>
      </c>
      <c r="H88" s="3">
        <v>1</v>
      </c>
      <c r="I88" s="7" t="s">
        <v>249</v>
      </c>
      <c r="J88" s="3" t="s">
        <v>185</v>
      </c>
      <c r="K88" s="3" t="s">
        <v>175</v>
      </c>
      <c r="L88" s="3">
        <v>21</v>
      </c>
      <c r="M88" s="9"/>
      <c r="Q88" s="9"/>
      <c r="R88" s="9"/>
      <c r="T88" s="8" t="str">
        <f>Attack[[#This Row],[服装]]&amp;Attack[[#This Row],[名前]]&amp;Attack[[#This Row],[レアリティ]]</f>
        <v>ユニフォーム東峰旭YELL</v>
      </c>
    </row>
    <row r="89" spans="1:20" x14ac:dyDescent="0.3">
      <c r="A89" s="3">
        <f>VLOOKUP(Attack[[#This Row],[No用]],SetNo[[No.用]:[vlookup 用]],2,FALSE)</f>
        <v>22</v>
      </c>
      <c r="B89" s="3" t="s">
        <v>219</v>
      </c>
      <c r="C89" s="3" t="s">
        <v>148</v>
      </c>
      <c r="D89" s="3" t="s">
        <v>24</v>
      </c>
      <c r="E89" s="3" t="s">
        <v>25</v>
      </c>
      <c r="F89" s="3" t="s">
        <v>138</v>
      </c>
      <c r="G89" s="3" t="s">
        <v>72</v>
      </c>
      <c r="H89" s="3">
        <v>1</v>
      </c>
      <c r="I89" s="7" t="s">
        <v>249</v>
      </c>
      <c r="J89" s="3" t="s">
        <v>181</v>
      </c>
      <c r="K89" s="3" t="s">
        <v>191</v>
      </c>
      <c r="L89" s="3">
        <v>22</v>
      </c>
      <c r="T89" s="8" t="str">
        <f>Attack[[#This Row],[服装]]&amp;Attack[[#This Row],[名前]]&amp;Attack[[#This Row],[レアリティ]]</f>
        <v>ユニフォーム縁下力ICONIC</v>
      </c>
    </row>
    <row r="90" spans="1:20" x14ac:dyDescent="0.3">
      <c r="A90" s="3">
        <f>VLOOKUP(Attack[[#This Row],[No用]],SetNo[[No.用]:[vlookup 用]],2,FALSE)</f>
        <v>22</v>
      </c>
      <c r="B90" s="3" t="s">
        <v>219</v>
      </c>
      <c r="C90" s="3" t="s">
        <v>148</v>
      </c>
      <c r="D90" s="3" t="s">
        <v>24</v>
      </c>
      <c r="E90" s="3" t="s">
        <v>25</v>
      </c>
      <c r="F90" s="3" t="s">
        <v>138</v>
      </c>
      <c r="G90" s="3" t="s">
        <v>72</v>
      </c>
      <c r="H90" s="3">
        <v>1</v>
      </c>
      <c r="I90" s="7" t="s">
        <v>249</v>
      </c>
      <c r="J90" s="3" t="s">
        <v>182</v>
      </c>
      <c r="K90" s="3" t="s">
        <v>175</v>
      </c>
      <c r="L90" s="3">
        <v>22</v>
      </c>
      <c r="T90" s="8" t="str">
        <f>Attack[[#This Row],[服装]]&amp;Attack[[#This Row],[名前]]&amp;Attack[[#This Row],[レアリティ]]</f>
        <v>ユニフォーム縁下力ICONIC</v>
      </c>
    </row>
    <row r="91" spans="1:20" x14ac:dyDescent="0.3">
      <c r="A91" s="9">
        <f>VLOOKUP(Attack[[#This Row],[No用]],SetNo[[No.用]:[vlookup 用]],2,FALSE)</f>
        <v>23</v>
      </c>
      <c r="B91" s="3" t="s">
        <v>219</v>
      </c>
      <c r="C91" s="3" t="s">
        <v>149</v>
      </c>
      <c r="D91" s="3" t="s">
        <v>24</v>
      </c>
      <c r="E91" s="3" t="s">
        <v>25</v>
      </c>
      <c r="F91" s="3" t="s">
        <v>138</v>
      </c>
      <c r="G91" s="3" t="s">
        <v>72</v>
      </c>
      <c r="H91" s="3">
        <v>1</v>
      </c>
      <c r="I91" s="7" t="s">
        <v>249</v>
      </c>
      <c r="J91" s="3" t="s">
        <v>181</v>
      </c>
      <c r="K91" s="3" t="s">
        <v>186</v>
      </c>
      <c r="L91" s="3">
        <v>28</v>
      </c>
      <c r="T91" s="8" t="str">
        <f>Attack[[#This Row],[服装]]&amp;Attack[[#This Row],[名前]]&amp;Attack[[#This Row],[レアリティ]]</f>
        <v>ユニフォーム木下久志ICONIC</v>
      </c>
    </row>
    <row r="92" spans="1:20" x14ac:dyDescent="0.3">
      <c r="A92" s="9">
        <f>VLOOKUP(Attack[[#This Row],[No用]],SetNo[[No.用]:[vlookup 用]],2,FALSE)</f>
        <v>23</v>
      </c>
      <c r="B92" s="3" t="s">
        <v>219</v>
      </c>
      <c r="C92" s="3" t="s">
        <v>149</v>
      </c>
      <c r="D92" s="3" t="s">
        <v>24</v>
      </c>
      <c r="E92" s="3" t="s">
        <v>25</v>
      </c>
      <c r="F92" s="3" t="s">
        <v>138</v>
      </c>
      <c r="G92" s="3" t="s">
        <v>72</v>
      </c>
      <c r="H92" s="3">
        <v>1</v>
      </c>
      <c r="I92" s="7" t="s">
        <v>249</v>
      </c>
      <c r="J92" s="3" t="s">
        <v>182</v>
      </c>
      <c r="K92" s="3" t="s">
        <v>175</v>
      </c>
      <c r="L92" s="3">
        <v>22</v>
      </c>
      <c r="T92" s="8" t="str">
        <f>Attack[[#This Row],[服装]]&amp;Attack[[#This Row],[名前]]&amp;Attack[[#This Row],[レアリティ]]</f>
        <v>ユニフォーム木下久志ICONIC</v>
      </c>
    </row>
    <row r="93" spans="1:20" x14ac:dyDescent="0.3">
      <c r="A93" s="3">
        <f>VLOOKUP(Attack[[#This Row],[No用]],SetNo[[No.用]:[vlookup 用]],2,FALSE)</f>
        <v>23</v>
      </c>
      <c r="B93" s="3" t="s">
        <v>219</v>
      </c>
      <c r="C93" s="3" t="s">
        <v>149</v>
      </c>
      <c r="D93" s="3" t="s">
        <v>24</v>
      </c>
      <c r="E93" s="3" t="s">
        <v>25</v>
      </c>
      <c r="F93" s="3" t="s">
        <v>138</v>
      </c>
      <c r="G93" s="3" t="s">
        <v>72</v>
      </c>
      <c r="H93" s="3">
        <v>1</v>
      </c>
      <c r="I93" s="7" t="s">
        <v>249</v>
      </c>
      <c r="J93" s="3" t="s">
        <v>184</v>
      </c>
      <c r="K93" s="3" t="s">
        <v>186</v>
      </c>
      <c r="L93" s="3">
        <v>28</v>
      </c>
      <c r="T93" s="8" t="str">
        <f>Attack[[#This Row],[服装]]&amp;Attack[[#This Row],[名前]]&amp;Attack[[#This Row],[レアリティ]]</f>
        <v>ユニフォーム木下久志ICONIC</v>
      </c>
    </row>
    <row r="94" spans="1:20" x14ac:dyDescent="0.3">
      <c r="A94" s="3">
        <f>VLOOKUP(Attack[[#This Row],[No用]],SetNo[[No.用]:[vlookup 用]],2,FALSE)</f>
        <v>23</v>
      </c>
      <c r="B94" s="3" t="s">
        <v>219</v>
      </c>
      <c r="C94" s="3" t="s">
        <v>149</v>
      </c>
      <c r="D94" s="3" t="s">
        <v>24</v>
      </c>
      <c r="E94" s="3" t="s">
        <v>25</v>
      </c>
      <c r="F94" s="3" t="s">
        <v>138</v>
      </c>
      <c r="G94" s="3" t="s">
        <v>72</v>
      </c>
      <c r="H94" s="3">
        <v>1</v>
      </c>
      <c r="I94" s="7" t="s">
        <v>249</v>
      </c>
      <c r="J94" s="3" t="s">
        <v>185</v>
      </c>
      <c r="K94" s="3" t="s">
        <v>175</v>
      </c>
      <c r="L94" s="3">
        <v>24</v>
      </c>
      <c r="T94" s="8" t="str">
        <f>Attack[[#This Row],[服装]]&amp;Attack[[#This Row],[名前]]&amp;Attack[[#This Row],[レアリティ]]</f>
        <v>ユニフォーム木下久志ICONIC</v>
      </c>
    </row>
    <row r="95" spans="1:20" x14ac:dyDescent="0.3">
      <c r="A95" s="3">
        <f>VLOOKUP(Attack[[#This Row],[No用]],SetNo[[No.用]:[vlookup 用]],2,FALSE)</f>
        <v>24</v>
      </c>
      <c r="B95" s="3" t="s">
        <v>219</v>
      </c>
      <c r="C95" s="3" t="s">
        <v>150</v>
      </c>
      <c r="D95" s="3" t="s">
        <v>24</v>
      </c>
      <c r="E95" s="3" t="s">
        <v>26</v>
      </c>
      <c r="F95" s="3" t="s">
        <v>138</v>
      </c>
      <c r="G95" s="3" t="s">
        <v>72</v>
      </c>
      <c r="H95" s="3">
        <v>1</v>
      </c>
      <c r="I95" s="7" t="s">
        <v>249</v>
      </c>
      <c r="J95" s="3" t="s">
        <v>181</v>
      </c>
      <c r="K95" s="3" t="s">
        <v>175</v>
      </c>
      <c r="L95" s="3">
        <v>24</v>
      </c>
      <c r="T95" s="8" t="str">
        <f>Attack[[#This Row],[服装]]&amp;Attack[[#This Row],[名前]]&amp;Attack[[#This Row],[レアリティ]]</f>
        <v>ユニフォーム成田一仁ICONIC</v>
      </c>
    </row>
    <row r="96" spans="1:20" x14ac:dyDescent="0.3">
      <c r="A96" s="3">
        <f>VLOOKUP(Attack[[#This Row],[No用]],SetNo[[No.用]:[vlookup 用]],2,FALSE)</f>
        <v>24</v>
      </c>
      <c r="B96" s="3" t="s">
        <v>219</v>
      </c>
      <c r="C96" s="3" t="s">
        <v>150</v>
      </c>
      <c r="D96" s="3" t="s">
        <v>24</v>
      </c>
      <c r="E96" s="3" t="s">
        <v>26</v>
      </c>
      <c r="F96" s="3" t="s">
        <v>138</v>
      </c>
      <c r="G96" s="3" t="s">
        <v>72</v>
      </c>
      <c r="H96" s="3">
        <v>1</v>
      </c>
      <c r="I96" s="7" t="s">
        <v>249</v>
      </c>
      <c r="J96" s="3" t="s">
        <v>182</v>
      </c>
      <c r="K96" s="3" t="s">
        <v>175</v>
      </c>
      <c r="L96" s="3">
        <v>21</v>
      </c>
      <c r="T96" s="8" t="str">
        <f>Attack[[#This Row],[服装]]&amp;Attack[[#This Row],[名前]]&amp;Attack[[#This Row],[レアリティ]]</f>
        <v>ユニフォーム成田一仁ICONIC</v>
      </c>
    </row>
    <row r="97" spans="1:20" x14ac:dyDescent="0.3">
      <c r="A97" s="3">
        <f>VLOOKUP(Attack[[#This Row],[No用]],SetNo[[No.用]:[vlookup 用]],2,FALSE)</f>
        <v>24</v>
      </c>
      <c r="B97" s="3" t="s">
        <v>219</v>
      </c>
      <c r="C97" s="3" t="s">
        <v>150</v>
      </c>
      <c r="D97" s="3" t="s">
        <v>24</v>
      </c>
      <c r="E97" s="3" t="s">
        <v>26</v>
      </c>
      <c r="F97" s="3" t="s">
        <v>138</v>
      </c>
      <c r="G97" s="3" t="s">
        <v>72</v>
      </c>
      <c r="H97" s="3">
        <v>1</v>
      </c>
      <c r="I97" s="7" t="s">
        <v>249</v>
      </c>
      <c r="J97" s="3" t="s">
        <v>185</v>
      </c>
      <c r="K97" s="3" t="s">
        <v>175</v>
      </c>
      <c r="L97" s="3">
        <v>21</v>
      </c>
      <c r="T97" s="8" t="str">
        <f>Attack[[#This Row],[服装]]&amp;Attack[[#This Row],[名前]]&amp;Attack[[#This Row],[レアリティ]]</f>
        <v>ユニフォーム成田一仁ICONIC</v>
      </c>
    </row>
    <row r="98" spans="1:20" x14ac:dyDescent="0.3">
      <c r="A98" s="3">
        <f>VLOOKUP(Attack[[#This Row],[No用]],SetNo[[No.用]:[vlookup 用]],2,FALSE)</f>
        <v>24</v>
      </c>
      <c r="B98" s="3" t="s">
        <v>219</v>
      </c>
      <c r="C98" s="3" t="s">
        <v>150</v>
      </c>
      <c r="D98" s="3" t="s">
        <v>24</v>
      </c>
      <c r="E98" s="3" t="s">
        <v>26</v>
      </c>
      <c r="F98" s="3" t="s">
        <v>138</v>
      </c>
      <c r="G98" s="3" t="s">
        <v>72</v>
      </c>
      <c r="H98" s="3">
        <v>1</v>
      </c>
      <c r="I98" s="7" t="s">
        <v>249</v>
      </c>
      <c r="J98" s="3" t="s">
        <v>184</v>
      </c>
      <c r="K98" s="3" t="s">
        <v>239</v>
      </c>
      <c r="L98" s="3">
        <v>39</v>
      </c>
      <c r="M98" s="3">
        <v>5</v>
      </c>
      <c r="N98" s="3">
        <v>49</v>
      </c>
      <c r="O98" s="3">
        <v>7</v>
      </c>
      <c r="T98" s="8" t="str">
        <f>Attack[[#This Row],[服装]]&amp;Attack[[#This Row],[名前]]&amp;Attack[[#This Row],[レアリティ]]</f>
        <v>ユニフォーム成田一仁ICONIC</v>
      </c>
    </row>
    <row r="99" spans="1:20" x14ac:dyDescent="0.3">
      <c r="A99" s="3">
        <f>VLOOKUP(Attack[[#This Row],[No用]],SetNo[[No.用]:[vlookup 用]],2,FALSE)</f>
        <v>25</v>
      </c>
      <c r="B99" s="3" t="s">
        <v>109</v>
      </c>
      <c r="C99" s="12" t="s">
        <v>39</v>
      </c>
      <c r="D99" s="12" t="s">
        <v>24</v>
      </c>
      <c r="E99" s="12" t="s">
        <v>31</v>
      </c>
      <c r="F99" s="12" t="s">
        <v>27</v>
      </c>
      <c r="G99" s="12" t="s">
        <v>72</v>
      </c>
      <c r="H99" s="3">
        <v>1</v>
      </c>
      <c r="I99" s="7" t="s">
        <v>249</v>
      </c>
      <c r="J99" s="3" t="s">
        <v>181</v>
      </c>
      <c r="K99" s="3" t="s">
        <v>186</v>
      </c>
      <c r="L99" s="3">
        <v>31</v>
      </c>
      <c r="T99" s="8" t="str">
        <f>Attack[[#This Row],[服装]]&amp;Attack[[#This Row],[名前]]&amp;Attack[[#This Row],[レアリティ]]</f>
        <v>ユニフォーム孤爪研磨ICONIC</v>
      </c>
    </row>
    <row r="100" spans="1:20" x14ac:dyDescent="0.3">
      <c r="A100" s="3">
        <f>VLOOKUP(Attack[[#This Row],[No用]],SetNo[[No.用]:[vlookup 用]],2,FALSE)</f>
        <v>25</v>
      </c>
      <c r="B100" s="3" t="s">
        <v>109</v>
      </c>
      <c r="C100" s="12" t="s">
        <v>39</v>
      </c>
      <c r="D100" s="12" t="s">
        <v>24</v>
      </c>
      <c r="E100" s="12" t="s">
        <v>31</v>
      </c>
      <c r="F100" s="12" t="s">
        <v>27</v>
      </c>
      <c r="G100" s="12" t="s">
        <v>72</v>
      </c>
      <c r="H100" s="3">
        <v>1</v>
      </c>
      <c r="I100" s="7" t="s">
        <v>249</v>
      </c>
      <c r="J100" s="3" t="s">
        <v>182</v>
      </c>
      <c r="K100" s="3" t="s">
        <v>175</v>
      </c>
      <c r="L100" s="3">
        <v>22</v>
      </c>
      <c r="T100" s="8" t="str">
        <f>Attack[[#This Row],[服装]]&amp;Attack[[#This Row],[名前]]&amp;Attack[[#This Row],[レアリティ]]</f>
        <v>ユニフォーム孤爪研磨ICONIC</v>
      </c>
    </row>
    <row r="101" spans="1:20" x14ac:dyDescent="0.3">
      <c r="A101" s="3">
        <f>VLOOKUP(Attack[[#This Row],[No用]],SetNo[[No.用]:[vlookup 用]],2,FALSE)</f>
        <v>25</v>
      </c>
      <c r="B101" s="3" t="s">
        <v>109</v>
      </c>
      <c r="C101" s="12" t="s">
        <v>39</v>
      </c>
      <c r="D101" s="12" t="s">
        <v>24</v>
      </c>
      <c r="E101" s="12" t="s">
        <v>31</v>
      </c>
      <c r="F101" s="12" t="s">
        <v>27</v>
      </c>
      <c r="G101" s="12" t="s">
        <v>72</v>
      </c>
      <c r="H101" s="3">
        <v>1</v>
      </c>
      <c r="I101" s="7" t="s">
        <v>249</v>
      </c>
      <c r="J101" s="3" t="s">
        <v>184</v>
      </c>
      <c r="K101" s="3" t="s">
        <v>175</v>
      </c>
      <c r="L101" s="3">
        <v>29</v>
      </c>
      <c r="T101" s="8" t="str">
        <f>Attack[[#This Row],[服装]]&amp;Attack[[#This Row],[名前]]&amp;Attack[[#This Row],[レアリティ]]</f>
        <v>ユニフォーム孤爪研磨ICONIC</v>
      </c>
    </row>
    <row r="102" spans="1:20" x14ac:dyDescent="0.3">
      <c r="A102" s="3">
        <f>VLOOKUP(Attack[[#This Row],[No用]],SetNo[[No.用]:[vlookup 用]],2,FALSE)</f>
        <v>25</v>
      </c>
      <c r="B102" s="3" t="s">
        <v>109</v>
      </c>
      <c r="C102" s="12" t="s">
        <v>39</v>
      </c>
      <c r="D102" s="12" t="s">
        <v>24</v>
      </c>
      <c r="E102" s="12" t="s">
        <v>31</v>
      </c>
      <c r="F102" s="12" t="s">
        <v>27</v>
      </c>
      <c r="G102" s="12" t="s">
        <v>72</v>
      </c>
      <c r="H102" s="3">
        <v>1</v>
      </c>
      <c r="I102" s="7" t="s">
        <v>249</v>
      </c>
      <c r="J102" s="3" t="s">
        <v>185</v>
      </c>
      <c r="K102" s="3" t="s">
        <v>175</v>
      </c>
      <c r="L102" s="3">
        <v>24</v>
      </c>
      <c r="T102" s="8" t="str">
        <f>Attack[[#This Row],[服装]]&amp;Attack[[#This Row],[名前]]&amp;Attack[[#This Row],[レアリティ]]</f>
        <v>ユニフォーム孤爪研磨ICONIC</v>
      </c>
    </row>
    <row r="103" spans="1:20" x14ac:dyDescent="0.3">
      <c r="A103" s="3">
        <f>VLOOKUP(Attack[[#This Row],[No用]],SetNo[[No.用]:[vlookup 用]],2,FALSE)</f>
        <v>26</v>
      </c>
      <c r="B103" s="3" t="s">
        <v>151</v>
      </c>
      <c r="C103" s="12" t="s">
        <v>39</v>
      </c>
      <c r="D103" s="12" t="s">
        <v>91</v>
      </c>
      <c r="E103" s="12" t="s">
        <v>31</v>
      </c>
      <c r="F103" s="12" t="s">
        <v>27</v>
      </c>
      <c r="G103" s="12" t="s">
        <v>72</v>
      </c>
      <c r="H103" s="3">
        <v>1</v>
      </c>
      <c r="I103" s="7" t="s">
        <v>249</v>
      </c>
      <c r="J103" s="3" t="s">
        <v>181</v>
      </c>
      <c r="K103" s="3" t="s">
        <v>186</v>
      </c>
      <c r="L103" s="3">
        <v>31</v>
      </c>
      <c r="T103" s="8" t="str">
        <f>Attack[[#This Row],[服装]]&amp;Attack[[#This Row],[名前]]&amp;Attack[[#This Row],[レアリティ]]</f>
        <v>制服孤爪研磨ICONIC</v>
      </c>
    </row>
    <row r="104" spans="1:20" x14ac:dyDescent="0.3">
      <c r="A104" s="3">
        <f>VLOOKUP(Attack[[#This Row],[No用]],SetNo[[No.用]:[vlookup 用]],2,FALSE)</f>
        <v>26</v>
      </c>
      <c r="B104" s="3" t="s">
        <v>151</v>
      </c>
      <c r="C104" s="12" t="s">
        <v>39</v>
      </c>
      <c r="D104" s="12" t="s">
        <v>91</v>
      </c>
      <c r="E104" s="12" t="s">
        <v>31</v>
      </c>
      <c r="F104" s="12" t="s">
        <v>27</v>
      </c>
      <c r="G104" s="12" t="s">
        <v>72</v>
      </c>
      <c r="H104" s="3">
        <v>1</v>
      </c>
      <c r="I104" s="7" t="s">
        <v>249</v>
      </c>
      <c r="J104" s="3" t="s">
        <v>182</v>
      </c>
      <c r="K104" s="3" t="s">
        <v>175</v>
      </c>
      <c r="L104" s="3">
        <v>22</v>
      </c>
      <c r="T104" s="8" t="str">
        <f>Attack[[#This Row],[服装]]&amp;Attack[[#This Row],[名前]]&amp;Attack[[#This Row],[レアリティ]]</f>
        <v>制服孤爪研磨ICONIC</v>
      </c>
    </row>
    <row r="105" spans="1:20" x14ac:dyDescent="0.3">
      <c r="A105" s="3">
        <f>VLOOKUP(Attack[[#This Row],[No用]],SetNo[[No.用]:[vlookup 用]],2,FALSE)</f>
        <v>26</v>
      </c>
      <c r="B105" s="3" t="s">
        <v>151</v>
      </c>
      <c r="C105" s="12" t="s">
        <v>39</v>
      </c>
      <c r="D105" s="12" t="s">
        <v>91</v>
      </c>
      <c r="E105" s="12" t="s">
        <v>31</v>
      </c>
      <c r="F105" s="12" t="s">
        <v>27</v>
      </c>
      <c r="G105" s="12" t="s">
        <v>72</v>
      </c>
      <c r="H105" s="3">
        <v>1</v>
      </c>
      <c r="I105" s="7" t="s">
        <v>249</v>
      </c>
      <c r="J105" s="3" t="s">
        <v>184</v>
      </c>
      <c r="K105" s="3" t="s">
        <v>191</v>
      </c>
      <c r="L105" s="3">
        <v>30</v>
      </c>
      <c r="T105" s="8" t="str">
        <f>Attack[[#This Row],[服装]]&amp;Attack[[#This Row],[名前]]&amp;Attack[[#This Row],[レアリティ]]</f>
        <v>制服孤爪研磨ICONIC</v>
      </c>
    </row>
    <row r="106" spans="1:20" x14ac:dyDescent="0.3">
      <c r="A106" s="3">
        <f>VLOOKUP(Attack[[#This Row],[No用]],SetNo[[No.用]:[vlookup 用]],2,FALSE)</f>
        <v>26</v>
      </c>
      <c r="B106" s="3" t="s">
        <v>151</v>
      </c>
      <c r="C106" s="12" t="s">
        <v>39</v>
      </c>
      <c r="D106" s="12" t="s">
        <v>91</v>
      </c>
      <c r="E106" s="12" t="s">
        <v>31</v>
      </c>
      <c r="F106" s="12" t="s">
        <v>27</v>
      </c>
      <c r="G106" s="12" t="s">
        <v>72</v>
      </c>
      <c r="H106" s="3">
        <v>1</v>
      </c>
      <c r="I106" s="7" t="s">
        <v>249</v>
      </c>
      <c r="J106" s="3" t="s">
        <v>185</v>
      </c>
      <c r="K106" s="3" t="s">
        <v>175</v>
      </c>
      <c r="L106" s="3">
        <v>24</v>
      </c>
      <c r="T106" s="8" t="str">
        <f>Attack[[#This Row],[服装]]&amp;Attack[[#This Row],[名前]]&amp;Attack[[#This Row],[レアリティ]]</f>
        <v>制服孤爪研磨ICONIC</v>
      </c>
    </row>
    <row r="107" spans="1:20" x14ac:dyDescent="0.3">
      <c r="A107" s="3">
        <f>VLOOKUP(Attack[[#This Row],[No用]],SetNo[[No.用]:[vlookup 用]],2,FALSE)</f>
        <v>26</v>
      </c>
      <c r="B107" s="3" t="s">
        <v>151</v>
      </c>
      <c r="C107" s="12" t="s">
        <v>39</v>
      </c>
      <c r="D107" s="12" t="s">
        <v>91</v>
      </c>
      <c r="E107" s="12" t="s">
        <v>31</v>
      </c>
      <c r="F107" s="12" t="s">
        <v>27</v>
      </c>
      <c r="G107" s="12" t="s">
        <v>72</v>
      </c>
      <c r="H107" s="3">
        <v>1</v>
      </c>
      <c r="I107" s="7" t="s">
        <v>249</v>
      </c>
      <c r="J107" s="3" t="s">
        <v>184</v>
      </c>
      <c r="K107" s="3" t="s">
        <v>239</v>
      </c>
      <c r="L107" s="3">
        <v>42</v>
      </c>
      <c r="N107" s="3">
        <v>52</v>
      </c>
      <c r="T107" s="8" t="str">
        <f>Attack[[#This Row],[服装]]&amp;Attack[[#This Row],[名前]]&amp;Attack[[#This Row],[レアリティ]]</f>
        <v>制服孤爪研磨ICONIC</v>
      </c>
    </row>
    <row r="108" spans="1:20" x14ac:dyDescent="0.3">
      <c r="A108" s="3">
        <f>VLOOKUP(Attack[[#This Row],[No用]],SetNo[[No.用]:[vlookup 用]],2,FALSE)</f>
        <v>27</v>
      </c>
      <c r="B108" s="3" t="s">
        <v>152</v>
      </c>
      <c r="C108" s="12" t="s">
        <v>39</v>
      </c>
      <c r="D108" s="12" t="s">
        <v>78</v>
      </c>
      <c r="E108" s="12" t="s">
        <v>31</v>
      </c>
      <c r="F108" s="12" t="s">
        <v>27</v>
      </c>
      <c r="G108" s="12" t="s">
        <v>72</v>
      </c>
      <c r="H108" s="3">
        <v>1</v>
      </c>
      <c r="I108" s="7" t="s">
        <v>249</v>
      </c>
      <c r="J108" s="3" t="s">
        <v>181</v>
      </c>
      <c r="K108" s="3" t="s">
        <v>175</v>
      </c>
      <c r="L108" s="3">
        <v>28</v>
      </c>
      <c r="T108" s="8" t="str">
        <f>Attack[[#This Row],[服装]]&amp;Attack[[#This Row],[名前]]&amp;Attack[[#This Row],[レアリティ]]</f>
        <v>夏祭り孤爪研磨ICONIC</v>
      </c>
    </row>
    <row r="109" spans="1:20" x14ac:dyDescent="0.3">
      <c r="A109" s="3">
        <f>VLOOKUP(Attack[[#This Row],[No用]],SetNo[[No.用]:[vlookup 用]],2,FALSE)</f>
        <v>27</v>
      </c>
      <c r="B109" s="3" t="s">
        <v>152</v>
      </c>
      <c r="C109" s="12" t="s">
        <v>39</v>
      </c>
      <c r="D109" s="12" t="s">
        <v>78</v>
      </c>
      <c r="E109" s="12" t="s">
        <v>31</v>
      </c>
      <c r="F109" s="12" t="s">
        <v>27</v>
      </c>
      <c r="G109" s="12" t="s">
        <v>72</v>
      </c>
      <c r="H109" s="3">
        <v>1</v>
      </c>
      <c r="I109" s="7" t="s">
        <v>249</v>
      </c>
      <c r="J109" s="3" t="s">
        <v>182</v>
      </c>
      <c r="K109" s="3" t="s">
        <v>175</v>
      </c>
      <c r="L109" s="3">
        <v>22</v>
      </c>
      <c r="T109" s="8" t="str">
        <f>Attack[[#This Row],[服装]]&amp;Attack[[#This Row],[名前]]&amp;Attack[[#This Row],[レアリティ]]</f>
        <v>夏祭り孤爪研磨ICONIC</v>
      </c>
    </row>
    <row r="110" spans="1:20" x14ac:dyDescent="0.3">
      <c r="A110" s="3">
        <f>VLOOKUP(Attack[[#This Row],[No用]],SetNo[[No.用]:[vlookup 用]],2,FALSE)</f>
        <v>27</v>
      </c>
      <c r="B110" s="3" t="s">
        <v>152</v>
      </c>
      <c r="C110" s="12" t="s">
        <v>39</v>
      </c>
      <c r="D110" s="12" t="s">
        <v>78</v>
      </c>
      <c r="E110" s="12" t="s">
        <v>31</v>
      </c>
      <c r="F110" s="12" t="s">
        <v>27</v>
      </c>
      <c r="G110" s="12" t="s">
        <v>72</v>
      </c>
      <c r="H110" s="3">
        <v>1</v>
      </c>
      <c r="I110" s="7" t="s">
        <v>249</v>
      </c>
      <c r="J110" s="3" t="s">
        <v>184</v>
      </c>
      <c r="K110" s="3" t="s">
        <v>175</v>
      </c>
      <c r="L110" s="3">
        <v>29</v>
      </c>
      <c r="T110" s="8" t="str">
        <f>Attack[[#This Row],[服装]]&amp;Attack[[#This Row],[名前]]&amp;Attack[[#This Row],[レアリティ]]</f>
        <v>夏祭り孤爪研磨ICONIC</v>
      </c>
    </row>
    <row r="111" spans="1:20" x14ac:dyDescent="0.3">
      <c r="A111" s="3">
        <f>VLOOKUP(Attack[[#This Row],[No用]],SetNo[[No.用]:[vlookup 用]],2,FALSE)</f>
        <v>27</v>
      </c>
      <c r="B111" s="3" t="s">
        <v>152</v>
      </c>
      <c r="C111" s="12" t="s">
        <v>39</v>
      </c>
      <c r="D111" s="12" t="s">
        <v>78</v>
      </c>
      <c r="E111" s="12" t="s">
        <v>31</v>
      </c>
      <c r="F111" s="12" t="s">
        <v>27</v>
      </c>
      <c r="G111" s="12" t="s">
        <v>72</v>
      </c>
      <c r="H111" s="3">
        <v>1</v>
      </c>
      <c r="I111" s="7" t="s">
        <v>249</v>
      </c>
      <c r="J111" s="3" t="s">
        <v>185</v>
      </c>
      <c r="K111" s="3" t="s">
        <v>175</v>
      </c>
      <c r="L111" s="3">
        <v>24</v>
      </c>
      <c r="T111" s="8" t="str">
        <f>Attack[[#This Row],[服装]]&amp;Attack[[#This Row],[名前]]&amp;Attack[[#This Row],[レアリティ]]</f>
        <v>夏祭り孤爪研磨ICONIC</v>
      </c>
    </row>
    <row r="112" spans="1:20" x14ac:dyDescent="0.3">
      <c r="A112" s="3">
        <f>VLOOKUP(Attack[[#This Row],[No用]],SetNo[[No.用]:[vlookup 用]],2,FALSE)</f>
        <v>28</v>
      </c>
      <c r="B112" s="3" t="s">
        <v>109</v>
      </c>
      <c r="C112" s="12" t="s">
        <v>40</v>
      </c>
      <c r="D112" s="12" t="s">
        <v>23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249</v>
      </c>
      <c r="J112" s="3" t="s">
        <v>181</v>
      </c>
      <c r="K112" s="3" t="s">
        <v>186</v>
      </c>
      <c r="L112" s="3">
        <v>33</v>
      </c>
      <c r="T112" s="8" t="str">
        <f>Attack[[#This Row],[服装]]&amp;Attack[[#This Row],[名前]]&amp;Attack[[#This Row],[レアリティ]]</f>
        <v>ユニフォーム黒尾鉄朗ICONIC</v>
      </c>
    </row>
    <row r="113" spans="1:20" x14ac:dyDescent="0.3">
      <c r="A113" s="3">
        <f>VLOOKUP(Attack[[#This Row],[No用]],SetNo[[No.用]:[vlookup 用]],2,FALSE)</f>
        <v>28</v>
      </c>
      <c r="B113" s="3" t="s">
        <v>109</v>
      </c>
      <c r="C113" s="12" t="s">
        <v>40</v>
      </c>
      <c r="D113" s="12" t="s">
        <v>23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249</v>
      </c>
      <c r="J113" s="3" t="s">
        <v>182</v>
      </c>
      <c r="K113" s="3" t="s">
        <v>175</v>
      </c>
      <c r="L113" s="3">
        <v>28</v>
      </c>
      <c r="T113" s="8" t="str">
        <f>Attack[[#This Row],[服装]]&amp;Attack[[#This Row],[名前]]&amp;Attack[[#This Row],[レアリティ]]</f>
        <v>ユニフォーム黒尾鉄朗ICONIC</v>
      </c>
    </row>
    <row r="114" spans="1:20" x14ac:dyDescent="0.3">
      <c r="A114" s="3">
        <f>VLOOKUP(Attack[[#This Row],[No用]],SetNo[[No.用]:[vlookup 用]],2,FALSE)</f>
        <v>28</v>
      </c>
      <c r="B114" s="3" t="s">
        <v>109</v>
      </c>
      <c r="C114" s="12" t="s">
        <v>40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249</v>
      </c>
      <c r="J114" s="3" t="s">
        <v>286</v>
      </c>
      <c r="K114" s="3" t="s">
        <v>186</v>
      </c>
      <c r="L114" s="3">
        <v>37</v>
      </c>
      <c r="T114" s="8" t="str">
        <f>Attack[[#This Row],[服装]]&amp;Attack[[#This Row],[名前]]&amp;Attack[[#This Row],[レアリティ]]</f>
        <v>ユニフォーム黒尾鉄朗ICONIC</v>
      </c>
    </row>
    <row r="115" spans="1:20" x14ac:dyDescent="0.3">
      <c r="A115" s="3">
        <f>VLOOKUP(Attack[[#This Row],[No用]],SetNo[[No.用]:[vlookup 用]],2,FALSE)</f>
        <v>28</v>
      </c>
      <c r="B115" s="3" t="s">
        <v>109</v>
      </c>
      <c r="C115" s="12" t="s">
        <v>40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249</v>
      </c>
      <c r="J115" s="3" t="s">
        <v>184</v>
      </c>
      <c r="K115" s="3" t="s">
        <v>175</v>
      </c>
      <c r="L115" s="3">
        <v>30</v>
      </c>
      <c r="T115" s="8" t="str">
        <f>Attack[[#This Row],[服装]]&amp;Attack[[#This Row],[名前]]&amp;Attack[[#This Row],[レアリティ]]</f>
        <v>ユニフォーム黒尾鉄朗ICONIC</v>
      </c>
    </row>
    <row r="116" spans="1:20" x14ac:dyDescent="0.3">
      <c r="A116" s="3">
        <f>VLOOKUP(Attack[[#This Row],[No用]],SetNo[[No.用]:[vlookup 用]],2,FALSE)</f>
        <v>28</v>
      </c>
      <c r="B116" s="3" t="s">
        <v>109</v>
      </c>
      <c r="C116" s="12" t="s">
        <v>40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249</v>
      </c>
      <c r="J116" s="3" t="s">
        <v>185</v>
      </c>
      <c r="K116" s="3" t="s">
        <v>175</v>
      </c>
      <c r="L116" s="3">
        <v>25</v>
      </c>
      <c r="T116" s="8" t="str">
        <f>Attack[[#This Row],[服装]]&amp;Attack[[#This Row],[名前]]&amp;Attack[[#This Row],[レアリティ]]</f>
        <v>ユニフォーム黒尾鉄朗ICONIC</v>
      </c>
    </row>
    <row r="117" spans="1:20" x14ac:dyDescent="0.3">
      <c r="A117" s="3">
        <f>VLOOKUP(Attack[[#This Row],[No用]],SetNo[[No.用]:[vlookup 用]],2,FALSE)</f>
        <v>29</v>
      </c>
      <c r="B117" s="3" t="s">
        <v>151</v>
      </c>
      <c r="C117" s="12" t="s">
        <v>40</v>
      </c>
      <c r="D117" s="12" t="s">
        <v>74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249</v>
      </c>
      <c r="J117" s="3" t="s">
        <v>181</v>
      </c>
      <c r="K117" s="3" t="s">
        <v>191</v>
      </c>
      <c r="L117" s="3">
        <v>29</v>
      </c>
      <c r="T117" s="8" t="str">
        <f>Attack[[#This Row],[服装]]&amp;Attack[[#This Row],[名前]]&amp;Attack[[#This Row],[レアリティ]]</f>
        <v>制服黒尾鉄朗ICONIC</v>
      </c>
    </row>
    <row r="118" spans="1:20" x14ac:dyDescent="0.3">
      <c r="A118" s="3">
        <f>VLOOKUP(Attack[[#This Row],[No用]],SetNo[[No.用]:[vlookup 用]],2,FALSE)</f>
        <v>29</v>
      </c>
      <c r="B118" s="3" t="s">
        <v>151</v>
      </c>
      <c r="C118" s="12" t="s">
        <v>40</v>
      </c>
      <c r="D118" s="12" t="s">
        <v>74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249</v>
      </c>
      <c r="J118" s="3" t="s">
        <v>182</v>
      </c>
      <c r="K118" s="3" t="s">
        <v>175</v>
      </c>
      <c r="L118" s="3">
        <v>28</v>
      </c>
      <c r="T118" s="8" t="str">
        <f>Attack[[#This Row],[服装]]&amp;Attack[[#This Row],[名前]]&amp;Attack[[#This Row],[レアリティ]]</f>
        <v>制服黒尾鉄朗ICONIC</v>
      </c>
    </row>
    <row r="119" spans="1:20" x14ac:dyDescent="0.3">
      <c r="A119" s="3">
        <f>VLOOKUP(Attack[[#This Row],[No用]],SetNo[[No.用]:[vlookup 用]],2,FALSE)</f>
        <v>29</v>
      </c>
      <c r="B119" s="3" t="s">
        <v>151</v>
      </c>
      <c r="C119" s="12" t="s">
        <v>40</v>
      </c>
      <c r="D119" s="12" t="s">
        <v>74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249</v>
      </c>
      <c r="J119" s="3" t="s">
        <v>286</v>
      </c>
      <c r="K119" s="3" t="s">
        <v>186</v>
      </c>
      <c r="L119" s="3">
        <v>37</v>
      </c>
      <c r="T119" s="8" t="str">
        <f>Attack[[#This Row],[服装]]&amp;Attack[[#This Row],[名前]]&amp;Attack[[#This Row],[レアリティ]]</f>
        <v>制服黒尾鉄朗ICONIC</v>
      </c>
    </row>
    <row r="120" spans="1:20" x14ac:dyDescent="0.3">
      <c r="A120" s="3">
        <f>VLOOKUP(Attack[[#This Row],[No用]],SetNo[[No.用]:[vlookup 用]],2,FALSE)</f>
        <v>29</v>
      </c>
      <c r="B120" s="3" t="s">
        <v>151</v>
      </c>
      <c r="C120" s="12" t="s">
        <v>40</v>
      </c>
      <c r="D120" s="12" t="s">
        <v>74</v>
      </c>
      <c r="E120" s="12" t="s">
        <v>26</v>
      </c>
      <c r="F120" s="12" t="s">
        <v>27</v>
      </c>
      <c r="G120" s="12" t="s">
        <v>72</v>
      </c>
      <c r="H120" s="3">
        <v>1</v>
      </c>
      <c r="I120" s="7" t="s">
        <v>249</v>
      </c>
      <c r="J120" s="3" t="s">
        <v>184</v>
      </c>
      <c r="K120" s="3" t="s">
        <v>175</v>
      </c>
      <c r="L120" s="3">
        <v>30</v>
      </c>
      <c r="T120" s="8" t="str">
        <f>Attack[[#This Row],[服装]]&amp;Attack[[#This Row],[名前]]&amp;Attack[[#This Row],[レアリティ]]</f>
        <v>制服黒尾鉄朗ICONIC</v>
      </c>
    </row>
    <row r="121" spans="1:20" x14ac:dyDescent="0.3">
      <c r="A121" s="3">
        <f>VLOOKUP(Attack[[#This Row],[No用]],SetNo[[No.用]:[vlookup 用]],2,FALSE)</f>
        <v>29</v>
      </c>
      <c r="B121" s="3" t="s">
        <v>151</v>
      </c>
      <c r="C121" s="12" t="s">
        <v>40</v>
      </c>
      <c r="D121" s="12" t="s">
        <v>74</v>
      </c>
      <c r="E121" s="12" t="s">
        <v>26</v>
      </c>
      <c r="F121" s="12" t="s">
        <v>27</v>
      </c>
      <c r="G121" s="12" t="s">
        <v>72</v>
      </c>
      <c r="H121" s="3">
        <v>1</v>
      </c>
      <c r="I121" s="7" t="s">
        <v>249</v>
      </c>
      <c r="J121" s="3" t="s">
        <v>185</v>
      </c>
      <c r="K121" s="3" t="s">
        <v>175</v>
      </c>
      <c r="L121" s="3">
        <v>25</v>
      </c>
      <c r="T121" s="8" t="str">
        <f>Attack[[#This Row],[服装]]&amp;Attack[[#This Row],[名前]]&amp;Attack[[#This Row],[レアリティ]]</f>
        <v>制服黒尾鉄朗ICONIC</v>
      </c>
    </row>
    <row r="122" spans="1:20" x14ac:dyDescent="0.3">
      <c r="A122" s="3">
        <f>VLOOKUP(Attack[[#This Row],[No用]],SetNo[[No.用]:[vlookup 用]],2,FALSE)</f>
        <v>29</v>
      </c>
      <c r="B122" s="3" t="s">
        <v>151</v>
      </c>
      <c r="C122" s="12" t="s">
        <v>40</v>
      </c>
      <c r="D122" s="12" t="s">
        <v>74</v>
      </c>
      <c r="E122" s="12" t="s">
        <v>26</v>
      </c>
      <c r="F122" s="12" t="s">
        <v>27</v>
      </c>
      <c r="G122" s="12" t="s">
        <v>72</v>
      </c>
      <c r="H122" s="3">
        <v>1</v>
      </c>
      <c r="I122" s="7" t="s">
        <v>249</v>
      </c>
      <c r="J122" s="3" t="s">
        <v>184</v>
      </c>
      <c r="K122" s="3" t="s">
        <v>239</v>
      </c>
      <c r="L122" s="3">
        <v>44</v>
      </c>
      <c r="N122" s="3">
        <v>54</v>
      </c>
      <c r="T122" s="8" t="str">
        <f>Attack[[#This Row],[服装]]&amp;Attack[[#This Row],[名前]]&amp;Attack[[#This Row],[レアリティ]]</f>
        <v>制服黒尾鉄朗ICONIC</v>
      </c>
    </row>
    <row r="123" spans="1:20" x14ac:dyDescent="0.3">
      <c r="A123" s="3">
        <f>VLOOKUP(Attack[[#This Row],[No用]],SetNo[[No.用]:[vlookup 用]],2,FALSE)</f>
        <v>30</v>
      </c>
      <c r="B123" s="3" t="s">
        <v>152</v>
      </c>
      <c r="C123" s="12" t="s">
        <v>40</v>
      </c>
      <c r="D123" s="12" t="s">
        <v>91</v>
      </c>
      <c r="E123" s="12" t="s">
        <v>26</v>
      </c>
      <c r="F123" s="12" t="s">
        <v>27</v>
      </c>
      <c r="G123" s="12" t="s">
        <v>72</v>
      </c>
      <c r="H123" s="3">
        <v>1</v>
      </c>
      <c r="I123" s="7" t="s">
        <v>249</v>
      </c>
      <c r="J123" s="3" t="s">
        <v>181</v>
      </c>
      <c r="K123" s="3" t="s">
        <v>186</v>
      </c>
      <c r="L123" s="3">
        <v>33</v>
      </c>
      <c r="T123" s="8" t="str">
        <f>Attack[[#This Row],[服装]]&amp;Attack[[#This Row],[名前]]&amp;Attack[[#This Row],[レアリティ]]</f>
        <v>夏祭り黒尾鉄朗ICONIC</v>
      </c>
    </row>
    <row r="124" spans="1:20" x14ac:dyDescent="0.3">
      <c r="A124" s="3">
        <f>VLOOKUP(Attack[[#This Row],[No用]],SetNo[[No.用]:[vlookup 用]],2,FALSE)</f>
        <v>30</v>
      </c>
      <c r="B124" s="3" t="s">
        <v>152</v>
      </c>
      <c r="C124" s="12" t="s">
        <v>40</v>
      </c>
      <c r="D124" s="12" t="s">
        <v>91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249</v>
      </c>
      <c r="J124" s="3" t="s">
        <v>182</v>
      </c>
      <c r="K124" s="3" t="s">
        <v>191</v>
      </c>
      <c r="L124" s="3">
        <v>29</v>
      </c>
      <c r="T124" s="8" t="str">
        <f>Attack[[#This Row],[服装]]&amp;Attack[[#This Row],[名前]]&amp;Attack[[#This Row],[レアリティ]]</f>
        <v>夏祭り黒尾鉄朗ICONIC</v>
      </c>
    </row>
    <row r="125" spans="1:20" x14ac:dyDescent="0.3">
      <c r="A125" s="3">
        <f>VLOOKUP(Attack[[#This Row],[No用]],SetNo[[No.用]:[vlookup 用]],2,FALSE)</f>
        <v>30</v>
      </c>
      <c r="B125" s="3" t="s">
        <v>152</v>
      </c>
      <c r="C125" s="12" t="s">
        <v>40</v>
      </c>
      <c r="D125" s="12" t="s">
        <v>91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249</v>
      </c>
      <c r="J125" s="3" t="s">
        <v>286</v>
      </c>
      <c r="K125" s="3" t="s">
        <v>186</v>
      </c>
      <c r="L125" s="3">
        <v>37</v>
      </c>
      <c r="T125" s="8" t="str">
        <f>Attack[[#This Row],[服装]]&amp;Attack[[#This Row],[名前]]&amp;Attack[[#This Row],[レアリティ]]</f>
        <v>夏祭り黒尾鉄朗ICONIC</v>
      </c>
    </row>
    <row r="126" spans="1:20" x14ac:dyDescent="0.3">
      <c r="A126" s="3">
        <f>VLOOKUP(Attack[[#This Row],[No用]],SetNo[[No.用]:[vlookup 用]],2,FALSE)</f>
        <v>30</v>
      </c>
      <c r="B126" s="3" t="s">
        <v>152</v>
      </c>
      <c r="C126" s="12" t="s">
        <v>40</v>
      </c>
      <c r="D126" s="12" t="s">
        <v>91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249</v>
      </c>
      <c r="J126" s="3" t="s">
        <v>184</v>
      </c>
      <c r="K126" s="3" t="s">
        <v>175</v>
      </c>
      <c r="L126" s="3">
        <v>30</v>
      </c>
      <c r="T126" s="8" t="str">
        <f>Attack[[#This Row],[服装]]&amp;Attack[[#This Row],[名前]]&amp;Attack[[#This Row],[レアリティ]]</f>
        <v>夏祭り黒尾鉄朗ICONIC</v>
      </c>
    </row>
    <row r="127" spans="1:20" x14ac:dyDescent="0.3">
      <c r="A127" s="3">
        <f>VLOOKUP(Attack[[#This Row],[No用]],SetNo[[No.用]:[vlookup 用]],2,FALSE)</f>
        <v>30</v>
      </c>
      <c r="B127" s="3" t="s">
        <v>152</v>
      </c>
      <c r="C127" s="12" t="s">
        <v>40</v>
      </c>
      <c r="D127" s="12" t="s">
        <v>91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249</v>
      </c>
      <c r="J127" s="3" t="s">
        <v>185</v>
      </c>
      <c r="K127" s="3" t="s">
        <v>175</v>
      </c>
      <c r="L127" s="3">
        <v>25</v>
      </c>
      <c r="T127" s="8" t="str">
        <f>Attack[[#This Row],[服装]]&amp;Attack[[#This Row],[名前]]&amp;Attack[[#This Row],[レアリティ]]</f>
        <v>夏祭り黒尾鉄朗ICONIC</v>
      </c>
    </row>
    <row r="128" spans="1:20" x14ac:dyDescent="0.3">
      <c r="A128" s="3">
        <f>VLOOKUP(Attack[[#This Row],[No用]],SetNo[[No.用]:[vlookup 用]],2,FALSE)</f>
        <v>30</v>
      </c>
      <c r="B128" s="3" t="s">
        <v>152</v>
      </c>
      <c r="C128" s="12" t="s">
        <v>40</v>
      </c>
      <c r="D128" s="12" t="s">
        <v>91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249</v>
      </c>
      <c r="J128" s="3" t="s">
        <v>196</v>
      </c>
      <c r="K128" s="3" t="s">
        <v>239</v>
      </c>
      <c r="L128" s="3">
        <v>44</v>
      </c>
      <c r="N128" s="3">
        <v>54</v>
      </c>
      <c r="P128" s="3" t="s">
        <v>301</v>
      </c>
      <c r="T128" s="8" t="str">
        <f>Attack[[#This Row],[服装]]&amp;Attack[[#This Row],[名前]]&amp;Attack[[#This Row],[レアリティ]]</f>
        <v>夏祭り黒尾鉄朗ICONIC</v>
      </c>
    </row>
    <row r="129" spans="1:20" x14ac:dyDescent="0.3">
      <c r="A129" s="3">
        <f>VLOOKUP(Attack[[#This Row],[No用]],SetNo[[No.用]:[vlookup 用]],2,FALSE)</f>
        <v>31</v>
      </c>
      <c r="B129" s="3" t="s">
        <v>109</v>
      </c>
      <c r="C129" s="12" t="s">
        <v>41</v>
      </c>
      <c r="D129" s="12" t="s">
        <v>23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249</v>
      </c>
      <c r="J129" s="3" t="s">
        <v>181</v>
      </c>
      <c r="K129" s="3" t="s">
        <v>175</v>
      </c>
      <c r="L129" s="3">
        <v>30</v>
      </c>
      <c r="T129" s="8" t="str">
        <f>Attack[[#This Row],[服装]]&amp;Attack[[#This Row],[名前]]&amp;Attack[[#This Row],[レアリティ]]</f>
        <v>ユニフォーム灰羽リエーフICONIC</v>
      </c>
    </row>
    <row r="130" spans="1:20" x14ac:dyDescent="0.3">
      <c r="A130" s="3">
        <f>VLOOKUP(Attack[[#This Row],[No用]],SetNo[[No.用]:[vlookup 用]],2,FALSE)</f>
        <v>31</v>
      </c>
      <c r="B130" s="3" t="s">
        <v>109</v>
      </c>
      <c r="C130" s="12" t="s">
        <v>41</v>
      </c>
      <c r="D130" s="12" t="s">
        <v>23</v>
      </c>
      <c r="E130" s="12" t="s">
        <v>26</v>
      </c>
      <c r="F130" s="12" t="s">
        <v>27</v>
      </c>
      <c r="G130" s="12" t="s">
        <v>72</v>
      </c>
      <c r="H130" s="3">
        <v>1</v>
      </c>
      <c r="I130" s="7" t="s">
        <v>249</v>
      </c>
      <c r="J130" s="3" t="s">
        <v>182</v>
      </c>
      <c r="K130" s="3" t="s">
        <v>175</v>
      </c>
      <c r="L130" s="3">
        <v>30</v>
      </c>
      <c r="T130" s="8" t="str">
        <f>Attack[[#This Row],[服装]]&amp;Attack[[#This Row],[名前]]&amp;Attack[[#This Row],[レアリティ]]</f>
        <v>ユニフォーム灰羽リエーフICONIC</v>
      </c>
    </row>
    <row r="131" spans="1:20" x14ac:dyDescent="0.3">
      <c r="A131" s="3">
        <f>VLOOKUP(Attack[[#This Row],[No用]],SetNo[[No.用]:[vlookup 用]],2,FALSE)</f>
        <v>31</v>
      </c>
      <c r="B131" s="3" t="s">
        <v>109</v>
      </c>
      <c r="C131" s="12" t="s">
        <v>41</v>
      </c>
      <c r="D131" s="12" t="s">
        <v>23</v>
      </c>
      <c r="E131" s="12" t="s">
        <v>26</v>
      </c>
      <c r="F131" s="12" t="s">
        <v>27</v>
      </c>
      <c r="G131" s="12" t="s">
        <v>72</v>
      </c>
      <c r="H131" s="3">
        <v>1</v>
      </c>
      <c r="I131" s="7" t="s">
        <v>249</v>
      </c>
      <c r="J131" s="3" t="s">
        <v>185</v>
      </c>
      <c r="K131" s="3" t="s">
        <v>175</v>
      </c>
      <c r="L131" s="3">
        <v>29</v>
      </c>
      <c r="T131" s="8" t="str">
        <f>Attack[[#This Row],[服装]]&amp;Attack[[#This Row],[名前]]&amp;Attack[[#This Row],[レアリティ]]</f>
        <v>ユニフォーム灰羽リエーフICONIC</v>
      </c>
    </row>
    <row r="132" spans="1:20" x14ac:dyDescent="0.3">
      <c r="A132" s="3">
        <f>VLOOKUP(Attack[[#This Row],[No用]],SetNo[[No.用]:[vlookup 用]],2,FALSE)</f>
        <v>32</v>
      </c>
      <c r="B132" s="3" t="s">
        <v>109</v>
      </c>
      <c r="C132" s="12" t="s">
        <v>42</v>
      </c>
      <c r="D132" s="12" t="s">
        <v>24</v>
      </c>
      <c r="E132" s="12" t="s">
        <v>21</v>
      </c>
      <c r="F132" s="12" t="s">
        <v>27</v>
      </c>
      <c r="G132" s="12" t="s">
        <v>72</v>
      </c>
      <c r="H132" s="3">
        <v>1</v>
      </c>
      <c r="I132" s="7" t="s">
        <v>249</v>
      </c>
      <c r="T132" s="8" t="str">
        <f>Attack[[#This Row],[服装]]&amp;Attack[[#This Row],[名前]]&amp;Attack[[#This Row],[レアリティ]]</f>
        <v>ユニフォーム夜久衛輔ICONIC</v>
      </c>
    </row>
    <row r="133" spans="1:20" x14ac:dyDescent="0.3">
      <c r="A133" s="3">
        <f>VLOOKUP(Attack[[#This Row],[No用]],SetNo[[No.用]:[vlookup 用]],2,FALSE)</f>
        <v>33</v>
      </c>
      <c r="B133" s="3" t="s">
        <v>109</v>
      </c>
      <c r="C133" s="12" t="s">
        <v>43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249</v>
      </c>
      <c r="J133" s="3" t="s">
        <v>181</v>
      </c>
      <c r="K133" s="3" t="s">
        <v>186</v>
      </c>
      <c r="L133" s="3">
        <v>32</v>
      </c>
      <c r="T133" s="8" t="str">
        <f>Attack[[#This Row],[服装]]&amp;Attack[[#This Row],[名前]]&amp;Attack[[#This Row],[レアリティ]]</f>
        <v>ユニフォーム福永招平ICONIC</v>
      </c>
    </row>
    <row r="134" spans="1:20" x14ac:dyDescent="0.3">
      <c r="A134" s="3">
        <f>VLOOKUP(Attack[[#This Row],[No用]],SetNo[[No.用]:[vlookup 用]],2,FALSE)</f>
        <v>33</v>
      </c>
      <c r="B134" s="3" t="s">
        <v>109</v>
      </c>
      <c r="C134" s="12" t="s">
        <v>43</v>
      </c>
      <c r="D134" s="12" t="s">
        <v>24</v>
      </c>
      <c r="E134" s="12" t="s">
        <v>25</v>
      </c>
      <c r="F134" s="12" t="s">
        <v>27</v>
      </c>
      <c r="G134" s="12" t="s">
        <v>72</v>
      </c>
      <c r="H134" s="3">
        <v>1</v>
      </c>
      <c r="I134" s="7" t="s">
        <v>249</v>
      </c>
      <c r="J134" s="3" t="s">
        <v>182</v>
      </c>
      <c r="K134" s="3" t="s">
        <v>186</v>
      </c>
      <c r="L134" s="3">
        <v>32</v>
      </c>
      <c r="T134" s="8" t="str">
        <f>Attack[[#This Row],[服装]]&amp;Attack[[#This Row],[名前]]&amp;Attack[[#This Row],[レアリティ]]</f>
        <v>ユニフォーム福永招平ICONIC</v>
      </c>
    </row>
    <row r="135" spans="1:20" x14ac:dyDescent="0.3">
      <c r="A135" s="3">
        <f>VLOOKUP(Attack[[#This Row],[No用]],SetNo[[No.用]:[vlookup 用]],2,FALSE)</f>
        <v>33</v>
      </c>
      <c r="B135" s="3" t="s">
        <v>109</v>
      </c>
      <c r="C135" s="12" t="s">
        <v>43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249</v>
      </c>
      <c r="J135" s="3" t="s">
        <v>184</v>
      </c>
      <c r="K135" s="3" t="s">
        <v>175</v>
      </c>
      <c r="L135" s="3">
        <v>12</v>
      </c>
      <c r="T135" s="8" t="str">
        <f>Attack[[#This Row],[服装]]&amp;Attack[[#This Row],[名前]]&amp;Attack[[#This Row],[レアリティ]]</f>
        <v>ユニフォーム福永招平ICONIC</v>
      </c>
    </row>
    <row r="136" spans="1:20" x14ac:dyDescent="0.3">
      <c r="A136" s="3">
        <f>VLOOKUP(Attack[[#This Row],[No用]],SetNo[[No.用]:[vlookup 用]],2,FALSE)</f>
        <v>33</v>
      </c>
      <c r="B136" s="3" t="s">
        <v>109</v>
      </c>
      <c r="C136" s="12" t="s">
        <v>43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249</v>
      </c>
      <c r="J136" s="3" t="s">
        <v>303</v>
      </c>
      <c r="K136" s="3" t="s">
        <v>186</v>
      </c>
      <c r="L136" s="3">
        <v>36</v>
      </c>
      <c r="T136" s="8" t="str">
        <f>Attack[[#This Row],[服装]]&amp;Attack[[#This Row],[名前]]&amp;Attack[[#This Row],[レアリティ]]</f>
        <v>ユニフォーム福永招平ICONIC</v>
      </c>
    </row>
    <row r="137" spans="1:20" x14ac:dyDescent="0.3">
      <c r="A137" s="3">
        <f>VLOOKUP(Attack[[#This Row],[No用]],SetNo[[No.用]:[vlookup 用]],2,FALSE)</f>
        <v>33</v>
      </c>
      <c r="B137" s="3" t="s">
        <v>109</v>
      </c>
      <c r="C137" s="12" t="s">
        <v>43</v>
      </c>
      <c r="D137" s="12" t="s">
        <v>24</v>
      </c>
      <c r="E137" s="12" t="s">
        <v>25</v>
      </c>
      <c r="F137" s="12" t="s">
        <v>27</v>
      </c>
      <c r="G137" s="12" t="s">
        <v>72</v>
      </c>
      <c r="H137" s="3">
        <v>1</v>
      </c>
      <c r="I137" s="7" t="s">
        <v>249</v>
      </c>
      <c r="J137" s="3" t="s">
        <v>185</v>
      </c>
      <c r="K137" s="3" t="s">
        <v>175</v>
      </c>
      <c r="L137" s="3">
        <v>27</v>
      </c>
      <c r="T137" s="8" t="str">
        <f>Attack[[#This Row],[服装]]&amp;Attack[[#This Row],[名前]]&amp;Attack[[#This Row],[レアリティ]]</f>
        <v>ユニフォーム福永招平ICONIC</v>
      </c>
    </row>
    <row r="138" spans="1:20" x14ac:dyDescent="0.3">
      <c r="A138" s="3">
        <f>VLOOKUP(Attack[[#This Row],[No用]],SetNo[[No.用]:[vlookup 用]],2,FALSE)</f>
        <v>33</v>
      </c>
      <c r="B138" s="3" t="s">
        <v>109</v>
      </c>
      <c r="C138" s="12" t="s">
        <v>43</v>
      </c>
      <c r="D138" s="12" t="s">
        <v>24</v>
      </c>
      <c r="E138" s="12" t="s">
        <v>25</v>
      </c>
      <c r="F138" s="12" t="s">
        <v>27</v>
      </c>
      <c r="G138" s="12" t="s">
        <v>72</v>
      </c>
      <c r="H138" s="3">
        <v>1</v>
      </c>
      <c r="I138" s="7" t="s">
        <v>249</v>
      </c>
      <c r="J138" s="3" t="s">
        <v>196</v>
      </c>
      <c r="K138" s="3" t="s">
        <v>239</v>
      </c>
      <c r="L138" s="3">
        <v>46</v>
      </c>
      <c r="N138" s="3">
        <v>56</v>
      </c>
      <c r="T138" s="8" t="str">
        <f>Attack[[#This Row],[服装]]&amp;Attack[[#This Row],[名前]]&amp;Attack[[#This Row],[レアリティ]]</f>
        <v>ユニフォーム福永招平ICONIC</v>
      </c>
    </row>
    <row r="139" spans="1:20" x14ac:dyDescent="0.3">
      <c r="A139" s="3">
        <f>VLOOKUP(Attack[[#This Row],[No用]],SetNo[[No.用]:[vlookup 用]],2,FALSE)</f>
        <v>34</v>
      </c>
      <c r="B139" s="3" t="s">
        <v>109</v>
      </c>
      <c r="C139" s="12" t="s">
        <v>44</v>
      </c>
      <c r="D139" s="12" t="s">
        <v>24</v>
      </c>
      <c r="E139" s="12" t="s">
        <v>26</v>
      </c>
      <c r="F139" s="12" t="s">
        <v>27</v>
      </c>
      <c r="G139" s="12" t="s">
        <v>72</v>
      </c>
      <c r="H139" s="3">
        <v>1</v>
      </c>
      <c r="I139" s="7" t="s">
        <v>249</v>
      </c>
      <c r="J139" s="3" t="s">
        <v>181</v>
      </c>
      <c r="K139" s="3" t="s">
        <v>175</v>
      </c>
      <c r="L139" s="3">
        <v>25</v>
      </c>
      <c r="T139" s="8" t="str">
        <f>Attack[[#This Row],[服装]]&amp;Attack[[#This Row],[名前]]&amp;Attack[[#This Row],[レアリティ]]</f>
        <v>ユニフォーム犬岡走ICONIC</v>
      </c>
    </row>
    <row r="140" spans="1:20" x14ac:dyDescent="0.3">
      <c r="A140" s="3">
        <f>VLOOKUP(Attack[[#This Row],[No用]],SetNo[[No.用]:[vlookup 用]],2,FALSE)</f>
        <v>34</v>
      </c>
      <c r="B140" s="3" t="s">
        <v>109</v>
      </c>
      <c r="C140" s="12" t="s">
        <v>44</v>
      </c>
      <c r="D140" s="12" t="s">
        <v>24</v>
      </c>
      <c r="E140" s="12" t="s">
        <v>26</v>
      </c>
      <c r="F140" s="12" t="s">
        <v>27</v>
      </c>
      <c r="G140" s="12" t="s">
        <v>72</v>
      </c>
      <c r="H140" s="3">
        <v>1</v>
      </c>
      <c r="I140" s="7" t="s">
        <v>249</v>
      </c>
      <c r="J140" s="3" t="s">
        <v>182</v>
      </c>
      <c r="K140" s="3" t="s">
        <v>175</v>
      </c>
      <c r="L140" s="3">
        <v>25</v>
      </c>
      <c r="T140" s="8" t="str">
        <f>Attack[[#This Row],[服装]]&amp;Attack[[#This Row],[名前]]&amp;Attack[[#This Row],[レアリティ]]</f>
        <v>ユニフォーム犬岡走ICONIC</v>
      </c>
    </row>
    <row r="141" spans="1:20" x14ac:dyDescent="0.3">
      <c r="A141" s="3">
        <f>VLOOKUP(Attack[[#This Row],[No用]],SetNo[[No.用]:[vlookup 用]],2,FALSE)</f>
        <v>34</v>
      </c>
      <c r="B141" s="3" t="s">
        <v>109</v>
      </c>
      <c r="C141" s="12" t="s">
        <v>44</v>
      </c>
      <c r="D141" s="12" t="s">
        <v>24</v>
      </c>
      <c r="E141" s="12" t="s">
        <v>26</v>
      </c>
      <c r="F141" s="12" t="s">
        <v>27</v>
      </c>
      <c r="G141" s="12" t="s">
        <v>72</v>
      </c>
      <c r="H141" s="3">
        <v>1</v>
      </c>
      <c r="I141" s="7" t="s">
        <v>249</v>
      </c>
      <c r="J141" s="3" t="s">
        <v>183</v>
      </c>
      <c r="K141" s="3" t="s">
        <v>186</v>
      </c>
      <c r="L141" s="3">
        <v>38</v>
      </c>
      <c r="T141" s="8" t="str">
        <f>Attack[[#This Row],[服装]]&amp;Attack[[#This Row],[名前]]&amp;Attack[[#This Row],[レアリティ]]</f>
        <v>ユニフォーム犬岡走ICONIC</v>
      </c>
    </row>
    <row r="142" spans="1:20" x14ac:dyDescent="0.3">
      <c r="A142" s="3">
        <f>VLOOKUP(Attack[[#This Row],[No用]],SetNo[[No.用]:[vlookup 用]],2,FALSE)</f>
        <v>34</v>
      </c>
      <c r="B142" s="3" t="s">
        <v>109</v>
      </c>
      <c r="C142" s="12" t="s">
        <v>44</v>
      </c>
      <c r="D142" s="12" t="s">
        <v>24</v>
      </c>
      <c r="E142" s="12" t="s">
        <v>26</v>
      </c>
      <c r="F142" s="12" t="s">
        <v>27</v>
      </c>
      <c r="G142" s="12" t="s">
        <v>72</v>
      </c>
      <c r="H142" s="3">
        <v>1</v>
      </c>
      <c r="I142" s="7" t="s">
        <v>249</v>
      </c>
      <c r="J142" s="3" t="s">
        <v>185</v>
      </c>
      <c r="K142" s="3" t="s">
        <v>175</v>
      </c>
      <c r="L142" s="3">
        <v>25</v>
      </c>
      <c r="T142" s="8" t="str">
        <f>Attack[[#This Row],[服装]]&amp;Attack[[#This Row],[名前]]&amp;Attack[[#This Row],[レアリティ]]</f>
        <v>ユニフォーム犬岡走ICONIC</v>
      </c>
    </row>
    <row r="143" spans="1:20" x14ac:dyDescent="0.3">
      <c r="A143" s="3">
        <f>VLOOKUP(Attack[[#This Row],[No用]],SetNo[[No.用]:[vlookup 用]],2,FALSE)</f>
        <v>35</v>
      </c>
      <c r="B143" s="3" t="s">
        <v>109</v>
      </c>
      <c r="C143" s="12" t="s">
        <v>45</v>
      </c>
      <c r="D143" s="12" t="s">
        <v>24</v>
      </c>
      <c r="E143" s="12" t="s">
        <v>25</v>
      </c>
      <c r="F143" s="12" t="s">
        <v>27</v>
      </c>
      <c r="G143" s="12" t="s">
        <v>72</v>
      </c>
      <c r="H143" s="3">
        <v>1</v>
      </c>
      <c r="I143" s="7" t="s">
        <v>249</v>
      </c>
      <c r="J143" s="3" t="s">
        <v>181</v>
      </c>
      <c r="K143" s="3" t="s">
        <v>186</v>
      </c>
      <c r="L143" s="3">
        <v>37</v>
      </c>
      <c r="T143" s="8" t="str">
        <f>Attack[[#This Row],[服装]]&amp;Attack[[#This Row],[名前]]&amp;Attack[[#This Row],[レアリティ]]</f>
        <v>ユニフォーム山本猛虎ICONIC</v>
      </c>
    </row>
    <row r="144" spans="1:20" x14ac:dyDescent="0.3">
      <c r="A144" s="3">
        <f>VLOOKUP(Attack[[#This Row],[No用]],SetNo[[No.用]:[vlookup 用]],2,FALSE)</f>
        <v>35</v>
      </c>
      <c r="B144" s="3" t="s">
        <v>109</v>
      </c>
      <c r="C144" s="12" t="s">
        <v>45</v>
      </c>
      <c r="D144" s="12" t="s">
        <v>24</v>
      </c>
      <c r="E144" s="12" t="s">
        <v>25</v>
      </c>
      <c r="F144" s="12" t="s">
        <v>27</v>
      </c>
      <c r="G144" s="12" t="s">
        <v>72</v>
      </c>
      <c r="H144" s="3">
        <v>1</v>
      </c>
      <c r="I144" s="7" t="s">
        <v>249</v>
      </c>
      <c r="J144" s="3" t="s">
        <v>182</v>
      </c>
      <c r="K144" s="3" t="s">
        <v>186</v>
      </c>
      <c r="L144" s="3">
        <v>35</v>
      </c>
      <c r="T144" s="8" t="str">
        <f>Attack[[#This Row],[服装]]&amp;Attack[[#This Row],[名前]]&amp;Attack[[#This Row],[レアリティ]]</f>
        <v>ユニフォーム山本猛虎ICONIC</v>
      </c>
    </row>
    <row r="145" spans="1:20" x14ac:dyDescent="0.3">
      <c r="A145" s="3">
        <f>VLOOKUP(Attack[[#This Row],[No用]],SetNo[[No.用]:[vlookup 用]],2,FALSE)</f>
        <v>35</v>
      </c>
      <c r="B145" s="3" t="s">
        <v>109</v>
      </c>
      <c r="C145" s="12" t="s">
        <v>45</v>
      </c>
      <c r="D145" s="12" t="s">
        <v>24</v>
      </c>
      <c r="E145" s="12" t="s">
        <v>25</v>
      </c>
      <c r="F145" s="12" t="s">
        <v>27</v>
      </c>
      <c r="G145" s="12" t="s">
        <v>72</v>
      </c>
      <c r="H145" s="3">
        <v>1</v>
      </c>
      <c r="I145" s="7" t="s">
        <v>249</v>
      </c>
      <c r="J145" s="3" t="s">
        <v>286</v>
      </c>
      <c r="K145" s="3" t="s">
        <v>186</v>
      </c>
      <c r="L145" s="3">
        <v>36</v>
      </c>
      <c r="T145" s="8" t="str">
        <f>Attack[[#This Row],[服装]]&amp;Attack[[#This Row],[名前]]&amp;Attack[[#This Row],[レアリティ]]</f>
        <v>ユニフォーム山本猛虎ICONIC</v>
      </c>
    </row>
    <row r="146" spans="1:20" x14ac:dyDescent="0.3">
      <c r="A146" s="3">
        <f>VLOOKUP(Attack[[#This Row],[No用]],SetNo[[No.用]:[vlookup 用]],2,FALSE)</f>
        <v>35</v>
      </c>
      <c r="B146" s="3" t="s">
        <v>109</v>
      </c>
      <c r="C146" s="12" t="s">
        <v>45</v>
      </c>
      <c r="D146" s="12" t="s">
        <v>24</v>
      </c>
      <c r="E146" s="12" t="s">
        <v>25</v>
      </c>
      <c r="F146" s="12" t="s">
        <v>27</v>
      </c>
      <c r="G146" s="12" t="s">
        <v>72</v>
      </c>
      <c r="H146" s="3">
        <v>1</v>
      </c>
      <c r="I146" s="7" t="s">
        <v>249</v>
      </c>
      <c r="J146" s="3" t="s">
        <v>185</v>
      </c>
      <c r="K146" s="3" t="s">
        <v>175</v>
      </c>
      <c r="L146" s="3">
        <v>28</v>
      </c>
      <c r="T146" s="8" t="str">
        <f>Attack[[#This Row],[服装]]&amp;Attack[[#This Row],[名前]]&amp;Attack[[#This Row],[レアリティ]]</f>
        <v>ユニフォーム山本猛虎ICONIC</v>
      </c>
    </row>
    <row r="147" spans="1:20" x14ac:dyDescent="0.3">
      <c r="A147" s="3">
        <f>VLOOKUP(Attack[[#This Row],[No用]],SetNo[[No.用]:[vlookup 用]],2,FALSE)</f>
        <v>35</v>
      </c>
      <c r="B147" s="3" t="s">
        <v>109</v>
      </c>
      <c r="C147" s="12" t="s">
        <v>45</v>
      </c>
      <c r="D147" s="12" t="s">
        <v>24</v>
      </c>
      <c r="E147" s="12" t="s">
        <v>25</v>
      </c>
      <c r="F147" s="12" t="s">
        <v>27</v>
      </c>
      <c r="G147" s="12" t="s">
        <v>72</v>
      </c>
      <c r="H147" s="3">
        <v>1</v>
      </c>
      <c r="I147" s="7" t="s">
        <v>249</v>
      </c>
      <c r="J147" s="3" t="s">
        <v>196</v>
      </c>
      <c r="K147" s="3" t="s">
        <v>239</v>
      </c>
      <c r="L147" s="3">
        <v>45</v>
      </c>
      <c r="N147" s="3">
        <v>55</v>
      </c>
      <c r="T147" s="8" t="str">
        <f>Attack[[#This Row],[服装]]&amp;Attack[[#This Row],[名前]]&amp;Attack[[#This Row],[レアリティ]]</f>
        <v>ユニフォーム山本猛虎ICONIC</v>
      </c>
    </row>
    <row r="148" spans="1:20" x14ac:dyDescent="0.3">
      <c r="A148" s="3">
        <f>VLOOKUP(Attack[[#This Row],[No用]],SetNo[[No.用]:[vlookup 用]],2,FALSE)</f>
        <v>36</v>
      </c>
      <c r="B148" s="3" t="s">
        <v>109</v>
      </c>
      <c r="C148" s="12" t="s">
        <v>46</v>
      </c>
      <c r="D148" s="12" t="s">
        <v>24</v>
      </c>
      <c r="E148" s="12" t="s">
        <v>21</v>
      </c>
      <c r="F148" s="12" t="s">
        <v>27</v>
      </c>
      <c r="G148" s="12" t="s">
        <v>72</v>
      </c>
      <c r="H148" s="3">
        <v>1</v>
      </c>
      <c r="I148" s="7" t="s">
        <v>249</v>
      </c>
      <c r="T148" s="8" t="str">
        <f>Attack[[#This Row],[服装]]&amp;Attack[[#This Row],[名前]]&amp;Attack[[#This Row],[レアリティ]]</f>
        <v>ユニフォーム芝山優生ICONIC</v>
      </c>
    </row>
    <row r="149" spans="1:20" x14ac:dyDescent="0.3">
      <c r="A149" s="3">
        <f>VLOOKUP(Attack[[#This Row],[No用]],SetNo[[No.用]:[vlookup 用]],2,FALSE)</f>
        <v>37</v>
      </c>
      <c r="B149" s="3" t="s">
        <v>109</v>
      </c>
      <c r="C149" s="12" t="s">
        <v>47</v>
      </c>
      <c r="D149" s="12" t="s">
        <v>24</v>
      </c>
      <c r="E149" s="12" t="s">
        <v>25</v>
      </c>
      <c r="F149" s="12" t="s">
        <v>27</v>
      </c>
      <c r="G149" s="12" t="s">
        <v>72</v>
      </c>
      <c r="H149" s="3">
        <v>1</v>
      </c>
      <c r="I149" s="7" t="s">
        <v>249</v>
      </c>
      <c r="J149" s="3" t="s">
        <v>181</v>
      </c>
      <c r="K149" s="3" t="s">
        <v>186</v>
      </c>
      <c r="L149" s="3">
        <v>34</v>
      </c>
      <c r="T149" s="8" t="str">
        <f>Attack[[#This Row],[服装]]&amp;Attack[[#This Row],[名前]]&amp;Attack[[#This Row],[レアリティ]]</f>
        <v>ユニフォーム海信之ICONIC</v>
      </c>
    </row>
    <row r="150" spans="1:20" x14ac:dyDescent="0.3">
      <c r="A150" s="3">
        <f>VLOOKUP(Attack[[#This Row],[No用]],SetNo[[No.用]:[vlookup 用]],2,FALSE)</f>
        <v>37</v>
      </c>
      <c r="B150" s="3" t="s">
        <v>109</v>
      </c>
      <c r="C150" s="12" t="s">
        <v>47</v>
      </c>
      <c r="D150" s="12" t="s">
        <v>24</v>
      </c>
      <c r="E150" s="12" t="s">
        <v>25</v>
      </c>
      <c r="F150" s="12" t="s">
        <v>27</v>
      </c>
      <c r="G150" s="12" t="s">
        <v>72</v>
      </c>
      <c r="H150" s="3">
        <v>1</v>
      </c>
      <c r="I150" s="7" t="s">
        <v>249</v>
      </c>
      <c r="J150" s="3" t="s">
        <v>182</v>
      </c>
      <c r="K150" s="3" t="s">
        <v>186</v>
      </c>
      <c r="L150" s="3">
        <v>33</v>
      </c>
      <c r="T150" s="8" t="str">
        <f>Attack[[#This Row],[服装]]&amp;Attack[[#This Row],[名前]]&amp;Attack[[#This Row],[レアリティ]]</f>
        <v>ユニフォーム海信之ICONIC</v>
      </c>
    </row>
    <row r="151" spans="1:20" x14ac:dyDescent="0.3">
      <c r="A151" s="3">
        <f>VLOOKUP(Attack[[#This Row],[No用]],SetNo[[No.用]:[vlookup 用]],2,FALSE)</f>
        <v>37</v>
      </c>
      <c r="B151" s="3" t="s">
        <v>109</v>
      </c>
      <c r="C151" s="12" t="s">
        <v>47</v>
      </c>
      <c r="D151" s="12" t="s">
        <v>24</v>
      </c>
      <c r="E151" s="12" t="s">
        <v>25</v>
      </c>
      <c r="F151" s="12" t="s">
        <v>27</v>
      </c>
      <c r="G151" s="12" t="s">
        <v>72</v>
      </c>
      <c r="H151" s="3">
        <v>1</v>
      </c>
      <c r="I151" s="7" t="s">
        <v>249</v>
      </c>
      <c r="J151" s="3" t="s">
        <v>303</v>
      </c>
      <c r="K151" s="3" t="s">
        <v>186</v>
      </c>
      <c r="L151" s="3">
        <v>37</v>
      </c>
      <c r="T151" s="8" t="str">
        <f>Attack[[#This Row],[服装]]&amp;Attack[[#This Row],[名前]]&amp;Attack[[#This Row],[レアリティ]]</f>
        <v>ユニフォーム海信之ICONIC</v>
      </c>
    </row>
    <row r="152" spans="1:20" x14ac:dyDescent="0.3">
      <c r="A152" s="3">
        <f>VLOOKUP(Attack[[#This Row],[No用]],SetNo[[No.用]:[vlookup 用]],2,FALSE)</f>
        <v>37</v>
      </c>
      <c r="B152" s="3" t="s">
        <v>109</v>
      </c>
      <c r="C152" s="12" t="s">
        <v>47</v>
      </c>
      <c r="D152" s="12" t="s">
        <v>24</v>
      </c>
      <c r="E152" s="12" t="s">
        <v>25</v>
      </c>
      <c r="F152" s="12" t="s">
        <v>27</v>
      </c>
      <c r="G152" s="12" t="s">
        <v>72</v>
      </c>
      <c r="H152" s="3">
        <v>1</v>
      </c>
      <c r="I152" s="7" t="s">
        <v>249</v>
      </c>
      <c r="J152" s="3" t="s">
        <v>305</v>
      </c>
      <c r="K152" s="3" t="s">
        <v>186</v>
      </c>
      <c r="L152" s="3">
        <v>40</v>
      </c>
      <c r="T152" s="8" t="str">
        <f>Attack[[#This Row],[服装]]&amp;Attack[[#This Row],[名前]]&amp;Attack[[#This Row],[レアリティ]]</f>
        <v>ユニフォーム海信之ICONIC</v>
      </c>
    </row>
    <row r="153" spans="1:20" x14ac:dyDescent="0.3">
      <c r="A153" s="3">
        <f>VLOOKUP(Attack[[#This Row],[No用]],SetNo[[No.用]:[vlookup 用]],2,FALSE)</f>
        <v>37</v>
      </c>
      <c r="B153" s="3" t="s">
        <v>109</v>
      </c>
      <c r="C153" s="12" t="s">
        <v>47</v>
      </c>
      <c r="D153" s="12" t="s">
        <v>24</v>
      </c>
      <c r="E153" s="12" t="s">
        <v>25</v>
      </c>
      <c r="F153" s="12" t="s">
        <v>27</v>
      </c>
      <c r="G153" s="12" t="s">
        <v>72</v>
      </c>
      <c r="H153" s="3">
        <v>1</v>
      </c>
      <c r="I153" s="7" t="s">
        <v>249</v>
      </c>
      <c r="J153" s="3" t="s">
        <v>185</v>
      </c>
      <c r="K153" s="3" t="s">
        <v>175</v>
      </c>
      <c r="L153" s="3">
        <v>28</v>
      </c>
      <c r="T153" s="8" t="str">
        <f>Attack[[#This Row],[服装]]&amp;Attack[[#This Row],[名前]]&amp;Attack[[#This Row],[レアリティ]]</f>
        <v>ユニフォーム海信之ICONIC</v>
      </c>
    </row>
    <row r="154" spans="1:20" x14ac:dyDescent="0.3">
      <c r="A154" s="3">
        <f>VLOOKUP(Attack[[#This Row],[No用]],SetNo[[No.用]:[vlookup 用]],2,FALSE)</f>
        <v>37</v>
      </c>
      <c r="B154" s="3" t="s">
        <v>109</v>
      </c>
      <c r="C154" s="12" t="s">
        <v>47</v>
      </c>
      <c r="D154" s="12" t="s">
        <v>24</v>
      </c>
      <c r="E154" s="12" t="s">
        <v>25</v>
      </c>
      <c r="F154" s="12" t="s">
        <v>27</v>
      </c>
      <c r="G154" s="12" t="s">
        <v>72</v>
      </c>
      <c r="H154" s="3">
        <v>1</v>
      </c>
      <c r="I154" s="7" t="s">
        <v>249</v>
      </c>
      <c r="J154" s="3" t="s">
        <v>196</v>
      </c>
      <c r="K154" s="3" t="s">
        <v>239</v>
      </c>
      <c r="L154" s="3">
        <v>45</v>
      </c>
      <c r="N154" s="3">
        <v>55</v>
      </c>
      <c r="T154" s="8" t="str">
        <f>Attack[[#This Row],[服装]]&amp;Attack[[#This Row],[名前]]&amp;Attack[[#This Row],[レアリティ]]</f>
        <v>ユニフォーム海信之ICONIC</v>
      </c>
    </row>
    <row r="155" spans="1:20" x14ac:dyDescent="0.3">
      <c r="A155" s="3">
        <f>VLOOKUP(Attack[[#This Row],[No用]],SetNo[[No.用]:[vlookup 用]],2,FALSE)</f>
        <v>38</v>
      </c>
      <c r="B155" s="3" t="s">
        <v>109</v>
      </c>
      <c r="C155" s="12" t="s">
        <v>47</v>
      </c>
      <c r="D155" s="12" t="s">
        <v>91</v>
      </c>
      <c r="E155" s="12" t="s">
        <v>79</v>
      </c>
      <c r="F155" s="12" t="s">
        <v>27</v>
      </c>
      <c r="G155" s="12" t="s">
        <v>153</v>
      </c>
      <c r="H155" s="3">
        <v>1</v>
      </c>
      <c r="I155" s="7" t="s">
        <v>249</v>
      </c>
      <c r="J155" s="3" t="s">
        <v>181</v>
      </c>
      <c r="K155" s="3" t="s">
        <v>175</v>
      </c>
      <c r="L155" s="3">
        <v>28</v>
      </c>
      <c r="T155" s="8" t="str">
        <f>Attack[[#This Row],[服装]]&amp;Attack[[#This Row],[名前]]&amp;Attack[[#This Row],[レアリティ]]</f>
        <v>ユニフォーム海信之YELL</v>
      </c>
    </row>
    <row r="156" spans="1:20" x14ac:dyDescent="0.3">
      <c r="A156" s="3">
        <f>VLOOKUP(Attack[[#This Row],[No用]],SetNo[[No.用]:[vlookup 用]],2,FALSE)</f>
        <v>38</v>
      </c>
      <c r="B156" s="3" t="s">
        <v>109</v>
      </c>
      <c r="C156" s="12" t="s">
        <v>47</v>
      </c>
      <c r="D156" s="12" t="s">
        <v>91</v>
      </c>
      <c r="E156" s="12" t="s">
        <v>79</v>
      </c>
      <c r="F156" s="12" t="s">
        <v>27</v>
      </c>
      <c r="G156" s="12" t="s">
        <v>153</v>
      </c>
      <c r="H156" s="3">
        <v>1</v>
      </c>
      <c r="I156" s="7" t="s">
        <v>249</v>
      </c>
      <c r="J156" s="3" t="s">
        <v>182</v>
      </c>
      <c r="K156" s="3" t="s">
        <v>175</v>
      </c>
      <c r="L156" s="3">
        <v>27</v>
      </c>
      <c r="T156" s="8" t="str">
        <f>Attack[[#This Row],[服装]]&amp;Attack[[#This Row],[名前]]&amp;Attack[[#This Row],[レアリティ]]</f>
        <v>ユニフォーム海信之YELL</v>
      </c>
    </row>
    <row r="157" spans="1:20" x14ac:dyDescent="0.3">
      <c r="A157" s="3">
        <f>VLOOKUP(Attack[[#This Row],[No用]],SetNo[[No.用]:[vlookup 用]],2,FALSE)</f>
        <v>38</v>
      </c>
      <c r="B157" s="3" t="s">
        <v>109</v>
      </c>
      <c r="C157" s="12" t="s">
        <v>47</v>
      </c>
      <c r="D157" s="12" t="s">
        <v>91</v>
      </c>
      <c r="E157" s="12" t="s">
        <v>79</v>
      </c>
      <c r="F157" s="12" t="s">
        <v>27</v>
      </c>
      <c r="G157" s="12" t="s">
        <v>153</v>
      </c>
      <c r="H157" s="3">
        <v>1</v>
      </c>
      <c r="I157" s="7" t="s">
        <v>249</v>
      </c>
      <c r="J157" s="3" t="s">
        <v>303</v>
      </c>
      <c r="K157" s="3" t="s">
        <v>175</v>
      </c>
      <c r="L157" s="3">
        <v>31</v>
      </c>
      <c r="T157" s="8" t="str">
        <f>Attack[[#This Row],[服装]]&amp;Attack[[#This Row],[名前]]&amp;Attack[[#This Row],[レアリティ]]</f>
        <v>ユニフォーム海信之YELL</v>
      </c>
    </row>
    <row r="158" spans="1:20" x14ac:dyDescent="0.3">
      <c r="A158" s="3">
        <f>VLOOKUP(Attack[[#This Row],[No用]],SetNo[[No.用]:[vlookup 用]],2,FALSE)</f>
        <v>38</v>
      </c>
      <c r="B158" s="3" t="s">
        <v>109</v>
      </c>
      <c r="C158" s="12" t="s">
        <v>47</v>
      </c>
      <c r="D158" s="12" t="s">
        <v>91</v>
      </c>
      <c r="E158" s="12" t="s">
        <v>79</v>
      </c>
      <c r="F158" s="12" t="s">
        <v>27</v>
      </c>
      <c r="G158" s="12" t="s">
        <v>153</v>
      </c>
      <c r="H158" s="3">
        <v>1</v>
      </c>
      <c r="I158" s="7" t="s">
        <v>249</v>
      </c>
      <c r="J158" s="3" t="s">
        <v>305</v>
      </c>
      <c r="K158" s="3" t="s">
        <v>175</v>
      </c>
      <c r="L158" s="3">
        <v>34</v>
      </c>
      <c r="T158" s="8" t="str">
        <f>Attack[[#This Row],[服装]]&amp;Attack[[#This Row],[名前]]&amp;Attack[[#This Row],[レアリティ]]</f>
        <v>ユニフォーム海信之YELL</v>
      </c>
    </row>
    <row r="159" spans="1:20" x14ac:dyDescent="0.3">
      <c r="A159" s="3">
        <f>VLOOKUP(Attack[[#This Row],[No用]],SetNo[[No.用]:[vlookup 用]],2,FALSE)</f>
        <v>38</v>
      </c>
      <c r="B159" s="3" t="s">
        <v>109</v>
      </c>
      <c r="C159" s="12" t="s">
        <v>47</v>
      </c>
      <c r="D159" s="12" t="s">
        <v>91</v>
      </c>
      <c r="E159" s="12" t="s">
        <v>79</v>
      </c>
      <c r="F159" s="12" t="s">
        <v>27</v>
      </c>
      <c r="G159" s="12" t="s">
        <v>153</v>
      </c>
      <c r="H159" s="3">
        <v>1</v>
      </c>
      <c r="I159" s="7" t="s">
        <v>249</v>
      </c>
      <c r="J159" s="3" t="s">
        <v>185</v>
      </c>
      <c r="K159" s="3" t="s">
        <v>175</v>
      </c>
      <c r="L159" s="3">
        <v>28</v>
      </c>
      <c r="T159" s="8" t="str">
        <f>Attack[[#This Row],[服装]]&amp;Attack[[#This Row],[名前]]&amp;Attack[[#This Row],[レアリティ]]</f>
        <v>ユニフォーム海信之YELL</v>
      </c>
    </row>
    <row r="160" spans="1:20" x14ac:dyDescent="0.3">
      <c r="A160" s="3">
        <f>VLOOKUP(Attack[[#This Row],[No用]],SetNo[[No.用]:[vlookup 用]],2,FALSE)</f>
        <v>38</v>
      </c>
      <c r="B160" s="3" t="s">
        <v>109</v>
      </c>
      <c r="C160" s="12" t="s">
        <v>47</v>
      </c>
      <c r="D160" s="12" t="s">
        <v>91</v>
      </c>
      <c r="E160" s="12" t="s">
        <v>79</v>
      </c>
      <c r="F160" s="12" t="s">
        <v>27</v>
      </c>
      <c r="G160" s="12" t="s">
        <v>153</v>
      </c>
      <c r="H160" s="3">
        <v>1</v>
      </c>
      <c r="I160" s="7" t="s">
        <v>249</v>
      </c>
      <c r="J160" s="3" t="s">
        <v>196</v>
      </c>
      <c r="K160" s="3" t="s">
        <v>239</v>
      </c>
      <c r="L160" s="3">
        <v>45</v>
      </c>
      <c r="N160" s="3">
        <v>55</v>
      </c>
      <c r="T160" s="8" t="str">
        <f>Attack[[#This Row],[服装]]&amp;Attack[[#This Row],[名前]]&amp;Attack[[#This Row],[レアリティ]]</f>
        <v>ユニフォーム海信之YELL</v>
      </c>
    </row>
    <row r="161" spans="1:20" x14ac:dyDescent="0.3">
      <c r="A161" s="3">
        <f>VLOOKUP(Attack[[#This Row],[No用]],SetNo[[No.用]:[vlookup 用]],2,FALSE)</f>
        <v>39</v>
      </c>
      <c r="B161" s="3" t="s">
        <v>219</v>
      </c>
      <c r="C161" s="3" t="s">
        <v>48</v>
      </c>
      <c r="D161" s="3" t="s">
        <v>23</v>
      </c>
      <c r="E161" s="3" t="s">
        <v>26</v>
      </c>
      <c r="F161" s="3" t="s">
        <v>49</v>
      </c>
      <c r="G161" s="3" t="s">
        <v>72</v>
      </c>
      <c r="H161" s="3">
        <v>1</v>
      </c>
      <c r="I161" s="7" t="s">
        <v>249</v>
      </c>
      <c r="J161" s="3" t="s">
        <v>181</v>
      </c>
      <c r="K161" s="3" t="s">
        <v>175</v>
      </c>
      <c r="L161" s="3">
        <v>28</v>
      </c>
      <c r="T161" s="8" t="str">
        <f>Attack[[#This Row],[服装]]&amp;Attack[[#This Row],[名前]]&amp;Attack[[#This Row],[レアリティ]]</f>
        <v>ユニフォーム青根高伸ICONIC</v>
      </c>
    </row>
    <row r="162" spans="1:20" x14ac:dyDescent="0.3">
      <c r="A162" s="3">
        <f>VLOOKUP(Attack[[#This Row],[No用]],SetNo[[No.用]:[vlookup 用]],2,FALSE)</f>
        <v>39</v>
      </c>
      <c r="B162" s="3" t="s">
        <v>219</v>
      </c>
      <c r="C162" s="3" t="s">
        <v>48</v>
      </c>
      <c r="D162" s="3" t="s">
        <v>23</v>
      </c>
      <c r="E162" s="3" t="s">
        <v>26</v>
      </c>
      <c r="F162" s="3" t="s">
        <v>49</v>
      </c>
      <c r="G162" s="3" t="s">
        <v>72</v>
      </c>
      <c r="H162" s="3">
        <v>1</v>
      </c>
      <c r="I162" s="7" t="s">
        <v>249</v>
      </c>
      <c r="J162" s="3" t="s">
        <v>182</v>
      </c>
      <c r="K162" s="3" t="s">
        <v>175</v>
      </c>
      <c r="L162" s="3">
        <v>28</v>
      </c>
      <c r="T162" s="8" t="str">
        <f>Attack[[#This Row],[服装]]&amp;Attack[[#This Row],[名前]]&amp;Attack[[#This Row],[レアリティ]]</f>
        <v>ユニフォーム青根高伸ICONIC</v>
      </c>
    </row>
    <row r="163" spans="1:20" x14ac:dyDescent="0.3">
      <c r="A163" s="3">
        <f>VLOOKUP(Attack[[#This Row],[No用]],SetNo[[No.用]:[vlookup 用]],2,FALSE)</f>
        <v>39</v>
      </c>
      <c r="B163" s="3" t="s">
        <v>219</v>
      </c>
      <c r="C163" s="3" t="s">
        <v>48</v>
      </c>
      <c r="D163" s="3" t="s">
        <v>23</v>
      </c>
      <c r="E163" s="3" t="s">
        <v>26</v>
      </c>
      <c r="F163" s="3" t="s">
        <v>49</v>
      </c>
      <c r="G163" s="3" t="s">
        <v>72</v>
      </c>
      <c r="H163" s="3">
        <v>1</v>
      </c>
      <c r="I163" s="7" t="s">
        <v>249</v>
      </c>
      <c r="J163" s="3" t="s">
        <v>183</v>
      </c>
      <c r="K163" s="3" t="s">
        <v>186</v>
      </c>
      <c r="L163" s="3">
        <v>41</v>
      </c>
      <c r="T163" s="8" t="str">
        <f>Attack[[#This Row],[服装]]&amp;Attack[[#This Row],[名前]]&amp;Attack[[#This Row],[レアリティ]]</f>
        <v>ユニフォーム青根高伸ICONIC</v>
      </c>
    </row>
    <row r="164" spans="1:20" x14ac:dyDescent="0.3">
      <c r="A164" s="3">
        <f>VLOOKUP(Attack[[#This Row],[No用]],SetNo[[No.用]:[vlookup 用]],2,FALSE)</f>
        <v>39</v>
      </c>
      <c r="B164" s="3" t="s">
        <v>219</v>
      </c>
      <c r="C164" s="3" t="s">
        <v>48</v>
      </c>
      <c r="D164" s="3" t="s">
        <v>23</v>
      </c>
      <c r="E164" s="3" t="s">
        <v>26</v>
      </c>
      <c r="F164" s="3" t="s">
        <v>49</v>
      </c>
      <c r="G164" s="3" t="s">
        <v>72</v>
      </c>
      <c r="H164" s="3">
        <v>1</v>
      </c>
      <c r="I164" s="7" t="s">
        <v>249</v>
      </c>
      <c r="J164" s="3" t="s">
        <v>185</v>
      </c>
      <c r="K164" s="3" t="s">
        <v>175</v>
      </c>
      <c r="L164" s="3">
        <v>26</v>
      </c>
      <c r="T164" s="8" t="str">
        <f>Attack[[#This Row],[服装]]&amp;Attack[[#This Row],[名前]]&amp;Attack[[#This Row],[レアリティ]]</f>
        <v>ユニフォーム青根高伸ICONIC</v>
      </c>
    </row>
    <row r="165" spans="1:20" x14ac:dyDescent="0.3">
      <c r="A165" s="3">
        <f>VLOOKUP(Attack[[#This Row],[No用]],SetNo[[No.用]:[vlookup 用]],2,FALSE)</f>
        <v>40</v>
      </c>
      <c r="B165" s="3" t="s">
        <v>151</v>
      </c>
      <c r="C165" s="3" t="s">
        <v>48</v>
      </c>
      <c r="D165" s="3" t="s">
        <v>23</v>
      </c>
      <c r="E165" s="3" t="s">
        <v>26</v>
      </c>
      <c r="F165" s="3" t="s">
        <v>49</v>
      </c>
      <c r="G165" s="3" t="s">
        <v>72</v>
      </c>
      <c r="H165" s="3">
        <v>1</v>
      </c>
      <c r="I165" s="7" t="s">
        <v>249</v>
      </c>
      <c r="J165" s="3" t="s">
        <v>181</v>
      </c>
      <c r="K165" s="3" t="s">
        <v>175</v>
      </c>
      <c r="L165" s="3">
        <v>28</v>
      </c>
      <c r="T165" s="8" t="str">
        <f>Attack[[#This Row],[服装]]&amp;Attack[[#This Row],[名前]]&amp;Attack[[#This Row],[レアリティ]]</f>
        <v>制服青根高伸ICONIC</v>
      </c>
    </row>
    <row r="166" spans="1:20" x14ac:dyDescent="0.3">
      <c r="A166" s="3">
        <f>VLOOKUP(Attack[[#This Row],[No用]],SetNo[[No.用]:[vlookup 用]],2,FALSE)</f>
        <v>40</v>
      </c>
      <c r="B166" s="3" t="s">
        <v>151</v>
      </c>
      <c r="C166" s="3" t="s">
        <v>48</v>
      </c>
      <c r="D166" s="3" t="s">
        <v>23</v>
      </c>
      <c r="E166" s="3" t="s">
        <v>26</v>
      </c>
      <c r="F166" s="3" t="s">
        <v>49</v>
      </c>
      <c r="G166" s="3" t="s">
        <v>72</v>
      </c>
      <c r="H166" s="3">
        <v>1</v>
      </c>
      <c r="I166" s="7" t="s">
        <v>249</v>
      </c>
      <c r="J166" s="3" t="s">
        <v>182</v>
      </c>
      <c r="K166" s="3" t="s">
        <v>175</v>
      </c>
      <c r="L166" s="3">
        <v>28</v>
      </c>
      <c r="T166" s="8" t="str">
        <f>Attack[[#This Row],[服装]]&amp;Attack[[#This Row],[名前]]&amp;Attack[[#This Row],[レアリティ]]</f>
        <v>制服青根高伸ICONIC</v>
      </c>
    </row>
    <row r="167" spans="1:20" x14ac:dyDescent="0.3">
      <c r="A167" s="3">
        <f>VLOOKUP(Attack[[#This Row],[No用]],SetNo[[No.用]:[vlookup 用]],2,FALSE)</f>
        <v>40</v>
      </c>
      <c r="B167" s="3" t="s">
        <v>151</v>
      </c>
      <c r="C167" s="3" t="s">
        <v>48</v>
      </c>
      <c r="D167" s="3" t="s">
        <v>23</v>
      </c>
      <c r="E167" s="3" t="s">
        <v>26</v>
      </c>
      <c r="F167" s="3" t="s">
        <v>49</v>
      </c>
      <c r="G167" s="3" t="s">
        <v>72</v>
      </c>
      <c r="H167" s="3">
        <v>1</v>
      </c>
      <c r="I167" s="7" t="s">
        <v>249</v>
      </c>
      <c r="J167" s="3" t="s">
        <v>183</v>
      </c>
      <c r="K167" s="3" t="s">
        <v>186</v>
      </c>
      <c r="L167" s="3">
        <v>41</v>
      </c>
      <c r="T167" s="8" t="str">
        <f>Attack[[#This Row],[服装]]&amp;Attack[[#This Row],[名前]]&amp;Attack[[#This Row],[レアリティ]]</f>
        <v>制服青根高伸ICONIC</v>
      </c>
    </row>
    <row r="168" spans="1:20" x14ac:dyDescent="0.3">
      <c r="A168" s="3">
        <f>VLOOKUP(Attack[[#This Row],[No用]],SetNo[[No.用]:[vlookup 用]],2,FALSE)</f>
        <v>40</v>
      </c>
      <c r="B168" s="3" t="s">
        <v>151</v>
      </c>
      <c r="C168" s="3" t="s">
        <v>48</v>
      </c>
      <c r="D168" s="3" t="s">
        <v>23</v>
      </c>
      <c r="E168" s="3" t="s">
        <v>26</v>
      </c>
      <c r="F168" s="3" t="s">
        <v>49</v>
      </c>
      <c r="G168" s="3" t="s">
        <v>72</v>
      </c>
      <c r="H168" s="3">
        <v>1</v>
      </c>
      <c r="I168" s="7" t="s">
        <v>249</v>
      </c>
      <c r="J168" s="3" t="s">
        <v>185</v>
      </c>
      <c r="K168" s="3" t="s">
        <v>175</v>
      </c>
      <c r="L168" s="3">
        <v>26</v>
      </c>
      <c r="T168" s="8" t="str">
        <f>Attack[[#This Row],[服装]]&amp;Attack[[#This Row],[名前]]&amp;Attack[[#This Row],[レアリティ]]</f>
        <v>制服青根高伸ICONIC</v>
      </c>
    </row>
    <row r="169" spans="1:20" x14ac:dyDescent="0.3">
      <c r="A169" s="3">
        <f>VLOOKUP(Attack[[#This Row],[No用]],SetNo[[No.用]:[vlookup 用]],2,FALSE)</f>
        <v>40</v>
      </c>
      <c r="B169" s="3" t="s">
        <v>151</v>
      </c>
      <c r="C169" s="3" t="s">
        <v>48</v>
      </c>
      <c r="D169" s="3" t="s">
        <v>23</v>
      </c>
      <c r="E169" s="3" t="s">
        <v>26</v>
      </c>
      <c r="F169" s="3" t="s">
        <v>49</v>
      </c>
      <c r="G169" s="3" t="s">
        <v>72</v>
      </c>
      <c r="H169" s="3">
        <v>1</v>
      </c>
      <c r="I169" s="7" t="s">
        <v>249</v>
      </c>
      <c r="J169" s="3" t="s">
        <v>196</v>
      </c>
      <c r="K169" s="3" t="s">
        <v>239</v>
      </c>
      <c r="L169" s="3">
        <v>43</v>
      </c>
      <c r="N169" s="3">
        <v>53</v>
      </c>
      <c r="T169" s="8" t="str">
        <f>Attack[[#This Row],[服装]]&amp;Attack[[#This Row],[名前]]&amp;Attack[[#This Row],[レアリティ]]</f>
        <v>制服青根高伸ICONIC</v>
      </c>
    </row>
    <row r="170" spans="1:20" x14ac:dyDescent="0.3">
      <c r="A170" s="3">
        <f>VLOOKUP(Attack[[#This Row],[No用]],SetNo[[No.用]:[vlookup 用]],2,FALSE)</f>
        <v>41</v>
      </c>
      <c r="B170" s="3" t="s">
        <v>119</v>
      </c>
      <c r="C170" s="3" t="s">
        <v>48</v>
      </c>
      <c r="D170" s="3" t="s">
        <v>24</v>
      </c>
      <c r="E170" s="3" t="s">
        <v>26</v>
      </c>
      <c r="F170" s="3" t="s">
        <v>49</v>
      </c>
      <c r="G170" s="3" t="s">
        <v>72</v>
      </c>
      <c r="H170" s="3">
        <v>1</v>
      </c>
      <c r="I170" s="7" t="s">
        <v>249</v>
      </c>
      <c r="J170" s="3" t="s">
        <v>181</v>
      </c>
      <c r="K170" s="3" t="s">
        <v>191</v>
      </c>
      <c r="L170" s="3">
        <v>31</v>
      </c>
      <c r="T170" s="8" t="str">
        <f>Attack[[#This Row],[服装]]&amp;Attack[[#This Row],[名前]]&amp;Attack[[#This Row],[レアリティ]]</f>
        <v>プール掃除青根高伸ICONIC</v>
      </c>
    </row>
    <row r="171" spans="1:20" x14ac:dyDescent="0.3">
      <c r="A171" s="3">
        <f>VLOOKUP(Attack[[#This Row],[No用]],SetNo[[No.用]:[vlookup 用]],2,FALSE)</f>
        <v>41</v>
      </c>
      <c r="B171" s="3" t="s">
        <v>119</v>
      </c>
      <c r="C171" s="3" t="s">
        <v>48</v>
      </c>
      <c r="D171" s="3" t="s">
        <v>24</v>
      </c>
      <c r="E171" s="3" t="s">
        <v>26</v>
      </c>
      <c r="F171" s="3" t="s">
        <v>49</v>
      </c>
      <c r="G171" s="3" t="s">
        <v>72</v>
      </c>
      <c r="H171" s="3">
        <v>1</v>
      </c>
      <c r="I171" s="7" t="s">
        <v>249</v>
      </c>
      <c r="J171" s="3" t="s">
        <v>182</v>
      </c>
      <c r="K171" s="3" t="s">
        <v>186</v>
      </c>
      <c r="L171" s="3">
        <v>35</v>
      </c>
      <c r="T171" s="8" t="str">
        <f>Attack[[#This Row],[服装]]&amp;Attack[[#This Row],[名前]]&amp;Attack[[#This Row],[レアリティ]]</f>
        <v>プール掃除青根高伸ICONIC</v>
      </c>
    </row>
    <row r="172" spans="1:20" x14ac:dyDescent="0.3">
      <c r="A172" s="3">
        <f>VLOOKUP(Attack[[#This Row],[No用]],SetNo[[No.用]:[vlookup 用]],2,FALSE)</f>
        <v>41</v>
      </c>
      <c r="B172" s="3" t="s">
        <v>119</v>
      </c>
      <c r="C172" s="3" t="s">
        <v>48</v>
      </c>
      <c r="D172" s="3" t="s">
        <v>24</v>
      </c>
      <c r="E172" s="3" t="s">
        <v>26</v>
      </c>
      <c r="F172" s="3" t="s">
        <v>49</v>
      </c>
      <c r="G172" s="3" t="s">
        <v>72</v>
      </c>
      <c r="H172" s="3">
        <v>1</v>
      </c>
      <c r="I172" s="7" t="s">
        <v>249</v>
      </c>
      <c r="J172" s="3" t="s">
        <v>183</v>
      </c>
      <c r="K172" s="3" t="s">
        <v>186</v>
      </c>
      <c r="L172" s="3">
        <v>41</v>
      </c>
      <c r="T172" s="8" t="str">
        <f>Attack[[#This Row],[服装]]&amp;Attack[[#This Row],[名前]]&amp;Attack[[#This Row],[レアリティ]]</f>
        <v>プール掃除青根高伸ICONIC</v>
      </c>
    </row>
    <row r="173" spans="1:20" x14ac:dyDescent="0.3">
      <c r="A173" s="3">
        <f>VLOOKUP(Attack[[#This Row],[No用]],SetNo[[No.用]:[vlookup 用]],2,FALSE)</f>
        <v>41</v>
      </c>
      <c r="B173" s="3" t="s">
        <v>119</v>
      </c>
      <c r="C173" s="3" t="s">
        <v>48</v>
      </c>
      <c r="D173" s="3" t="s">
        <v>24</v>
      </c>
      <c r="E173" s="3" t="s">
        <v>26</v>
      </c>
      <c r="F173" s="3" t="s">
        <v>49</v>
      </c>
      <c r="G173" s="3" t="s">
        <v>72</v>
      </c>
      <c r="H173" s="3">
        <v>1</v>
      </c>
      <c r="I173" s="7" t="s">
        <v>249</v>
      </c>
      <c r="J173" s="3" t="s">
        <v>185</v>
      </c>
      <c r="K173" s="3" t="s">
        <v>175</v>
      </c>
      <c r="L173" s="3">
        <v>26</v>
      </c>
      <c r="T173" s="8" t="str">
        <f>Attack[[#This Row],[服装]]&amp;Attack[[#This Row],[名前]]&amp;Attack[[#This Row],[レアリティ]]</f>
        <v>プール掃除青根高伸ICONIC</v>
      </c>
    </row>
    <row r="174" spans="1:20" x14ac:dyDescent="0.3">
      <c r="A174" s="3">
        <f>VLOOKUP(Attack[[#This Row],[No用]],SetNo[[No.用]:[vlookup 用]],2,FALSE)</f>
        <v>41</v>
      </c>
      <c r="B174" s="3" t="s">
        <v>119</v>
      </c>
      <c r="C174" s="3" t="s">
        <v>48</v>
      </c>
      <c r="D174" s="3" t="s">
        <v>24</v>
      </c>
      <c r="E174" s="3" t="s">
        <v>26</v>
      </c>
      <c r="F174" s="3" t="s">
        <v>49</v>
      </c>
      <c r="G174" s="3" t="s">
        <v>72</v>
      </c>
      <c r="H174" s="3">
        <v>1</v>
      </c>
      <c r="I174" s="7" t="s">
        <v>249</v>
      </c>
      <c r="J174" s="3" t="s">
        <v>196</v>
      </c>
      <c r="K174" s="3" t="s">
        <v>239</v>
      </c>
      <c r="L174" s="3">
        <v>51</v>
      </c>
      <c r="M174" s="3">
        <v>5</v>
      </c>
      <c r="N174" s="3">
        <v>61</v>
      </c>
      <c r="O174" s="3">
        <v>7</v>
      </c>
      <c r="T174" s="8" t="str">
        <f>Attack[[#This Row],[服装]]&amp;Attack[[#This Row],[名前]]&amp;Attack[[#This Row],[レアリティ]]</f>
        <v>プール掃除青根高伸ICONIC</v>
      </c>
    </row>
    <row r="175" spans="1:20" x14ac:dyDescent="0.3">
      <c r="A175" s="3">
        <f>VLOOKUP(Attack[[#This Row],[No用]],SetNo[[No.用]:[vlookup 用]],2,FALSE)</f>
        <v>42</v>
      </c>
      <c r="B175" s="3" t="s">
        <v>219</v>
      </c>
      <c r="C175" s="3" t="s">
        <v>50</v>
      </c>
      <c r="D175" s="3" t="s">
        <v>28</v>
      </c>
      <c r="E175" s="3" t="s">
        <v>25</v>
      </c>
      <c r="F175" s="3" t="s">
        <v>49</v>
      </c>
      <c r="G175" s="3" t="s">
        <v>72</v>
      </c>
      <c r="H175" s="3">
        <v>1</v>
      </c>
      <c r="I175" s="7" t="s">
        <v>249</v>
      </c>
      <c r="J175" s="3" t="s">
        <v>181</v>
      </c>
      <c r="K175" s="3" t="s">
        <v>186</v>
      </c>
      <c r="L175" s="3">
        <v>36</v>
      </c>
      <c r="T175" s="8" t="str">
        <f>Attack[[#This Row],[服装]]&amp;Attack[[#This Row],[名前]]&amp;Attack[[#This Row],[レアリティ]]</f>
        <v>ユニフォーム二口堅治ICONIC</v>
      </c>
    </row>
    <row r="176" spans="1:20" x14ac:dyDescent="0.3">
      <c r="A176" s="3">
        <f>VLOOKUP(Attack[[#This Row],[No用]],SetNo[[No.用]:[vlookup 用]],2,FALSE)</f>
        <v>42</v>
      </c>
      <c r="B176" s="3" t="s">
        <v>219</v>
      </c>
      <c r="C176" s="3" t="s">
        <v>50</v>
      </c>
      <c r="D176" s="3" t="s">
        <v>28</v>
      </c>
      <c r="E176" s="3" t="s">
        <v>25</v>
      </c>
      <c r="F176" s="3" t="s">
        <v>49</v>
      </c>
      <c r="G176" s="3" t="s">
        <v>72</v>
      </c>
      <c r="H176" s="3">
        <v>1</v>
      </c>
      <c r="I176" s="7" t="s">
        <v>249</v>
      </c>
      <c r="J176" s="3" t="s">
        <v>182</v>
      </c>
      <c r="K176" s="3" t="s">
        <v>186</v>
      </c>
      <c r="L176" s="3">
        <v>36</v>
      </c>
      <c r="T176" s="8" t="str">
        <f>Attack[[#This Row],[服装]]&amp;Attack[[#This Row],[名前]]&amp;Attack[[#This Row],[レアリティ]]</f>
        <v>ユニフォーム二口堅治ICONIC</v>
      </c>
    </row>
    <row r="177" spans="1:20" x14ac:dyDescent="0.3">
      <c r="A177" s="3">
        <f>VLOOKUP(Attack[[#This Row],[No用]],SetNo[[No.用]:[vlookup 用]],2,FALSE)</f>
        <v>42</v>
      </c>
      <c r="B177" s="3" t="s">
        <v>219</v>
      </c>
      <c r="C177" s="3" t="s">
        <v>50</v>
      </c>
      <c r="D177" s="3" t="s">
        <v>28</v>
      </c>
      <c r="E177" s="3" t="s">
        <v>25</v>
      </c>
      <c r="F177" s="3" t="s">
        <v>49</v>
      </c>
      <c r="G177" s="3" t="s">
        <v>72</v>
      </c>
      <c r="H177" s="3">
        <v>1</v>
      </c>
      <c r="I177" s="7" t="s">
        <v>249</v>
      </c>
      <c r="J177" s="3" t="s">
        <v>184</v>
      </c>
      <c r="K177" s="3" t="s">
        <v>175</v>
      </c>
      <c r="L177" s="3">
        <v>32</v>
      </c>
      <c r="T177" s="8" t="str">
        <f>Attack[[#This Row],[服装]]&amp;Attack[[#This Row],[名前]]&amp;Attack[[#This Row],[レアリティ]]</f>
        <v>ユニフォーム二口堅治ICONIC</v>
      </c>
    </row>
    <row r="178" spans="1:20" x14ac:dyDescent="0.3">
      <c r="A178" s="3">
        <f>VLOOKUP(Attack[[#This Row],[No用]],SetNo[[No.用]:[vlookup 用]],2,FALSE)</f>
        <v>42</v>
      </c>
      <c r="B178" s="3" t="s">
        <v>219</v>
      </c>
      <c r="C178" s="3" t="s">
        <v>50</v>
      </c>
      <c r="D178" s="3" t="s">
        <v>28</v>
      </c>
      <c r="E178" s="3" t="s">
        <v>25</v>
      </c>
      <c r="F178" s="3" t="s">
        <v>49</v>
      </c>
      <c r="G178" s="3" t="s">
        <v>72</v>
      </c>
      <c r="H178" s="3">
        <v>1</v>
      </c>
      <c r="I178" s="7" t="s">
        <v>249</v>
      </c>
      <c r="J178" s="3" t="s">
        <v>303</v>
      </c>
      <c r="K178" s="3" t="s">
        <v>186</v>
      </c>
      <c r="L178" s="3">
        <v>41</v>
      </c>
      <c r="T178" s="8" t="str">
        <f>Attack[[#This Row],[服装]]&amp;Attack[[#This Row],[名前]]&amp;Attack[[#This Row],[レアリティ]]</f>
        <v>ユニフォーム二口堅治ICONIC</v>
      </c>
    </row>
    <row r="179" spans="1:20" x14ac:dyDescent="0.3">
      <c r="A179" s="3">
        <f>VLOOKUP(Attack[[#This Row],[No用]],SetNo[[No.用]:[vlookup 用]],2,FALSE)</f>
        <v>42</v>
      </c>
      <c r="B179" s="3" t="s">
        <v>219</v>
      </c>
      <c r="C179" s="3" t="s">
        <v>50</v>
      </c>
      <c r="D179" s="3" t="s">
        <v>28</v>
      </c>
      <c r="E179" s="3" t="s">
        <v>25</v>
      </c>
      <c r="F179" s="3" t="s">
        <v>49</v>
      </c>
      <c r="G179" s="3" t="s">
        <v>72</v>
      </c>
      <c r="H179" s="3">
        <v>1</v>
      </c>
      <c r="I179" s="7" t="s">
        <v>249</v>
      </c>
      <c r="J179" s="3" t="s">
        <v>196</v>
      </c>
      <c r="K179" s="3" t="s">
        <v>239</v>
      </c>
      <c r="L179" s="3">
        <v>43</v>
      </c>
      <c r="N179" s="3">
        <v>53</v>
      </c>
      <c r="T179" s="8" t="str">
        <f>Attack[[#This Row],[服装]]&amp;Attack[[#This Row],[名前]]&amp;Attack[[#This Row],[レアリティ]]</f>
        <v>ユニフォーム二口堅治ICONIC</v>
      </c>
    </row>
    <row r="180" spans="1:20" x14ac:dyDescent="0.3">
      <c r="A180" s="3">
        <f>VLOOKUP(Attack[[#This Row],[No用]],SetNo[[No.用]:[vlookup 用]],2,FALSE)</f>
        <v>43</v>
      </c>
      <c r="B180" s="3" t="s">
        <v>151</v>
      </c>
      <c r="C180" s="3" t="s">
        <v>50</v>
      </c>
      <c r="D180" s="3" t="s">
        <v>28</v>
      </c>
      <c r="E180" s="3" t="s">
        <v>25</v>
      </c>
      <c r="F180" s="3" t="s">
        <v>49</v>
      </c>
      <c r="G180" s="3" t="s">
        <v>72</v>
      </c>
      <c r="H180" s="3">
        <v>1</v>
      </c>
      <c r="I180" s="7" t="s">
        <v>249</v>
      </c>
      <c r="J180" s="3" t="s">
        <v>181</v>
      </c>
      <c r="K180" s="3" t="s">
        <v>186</v>
      </c>
      <c r="L180" s="3">
        <v>36</v>
      </c>
      <c r="T180" s="8" t="str">
        <f>Attack[[#This Row],[服装]]&amp;Attack[[#This Row],[名前]]&amp;Attack[[#This Row],[レアリティ]]</f>
        <v>制服二口堅治ICONIC</v>
      </c>
    </row>
    <row r="181" spans="1:20" x14ac:dyDescent="0.3">
      <c r="A181" s="3">
        <f>VLOOKUP(Attack[[#This Row],[No用]],SetNo[[No.用]:[vlookup 用]],2,FALSE)</f>
        <v>43</v>
      </c>
      <c r="B181" s="3" t="s">
        <v>151</v>
      </c>
      <c r="C181" s="3" t="s">
        <v>50</v>
      </c>
      <c r="D181" s="3" t="s">
        <v>28</v>
      </c>
      <c r="E181" s="3" t="s">
        <v>25</v>
      </c>
      <c r="F181" s="3" t="s">
        <v>49</v>
      </c>
      <c r="G181" s="3" t="s">
        <v>72</v>
      </c>
      <c r="H181" s="3">
        <v>1</v>
      </c>
      <c r="I181" s="7" t="s">
        <v>249</v>
      </c>
      <c r="J181" s="3" t="s">
        <v>182</v>
      </c>
      <c r="K181" s="3" t="s">
        <v>186</v>
      </c>
      <c r="L181" s="3">
        <v>36</v>
      </c>
      <c r="T181" s="8" t="str">
        <f>Attack[[#This Row],[服装]]&amp;Attack[[#This Row],[名前]]&amp;Attack[[#This Row],[レアリティ]]</f>
        <v>制服二口堅治ICONIC</v>
      </c>
    </row>
    <row r="182" spans="1:20" x14ac:dyDescent="0.3">
      <c r="A182" s="3">
        <f>VLOOKUP(Attack[[#This Row],[No用]],SetNo[[No.用]:[vlookup 用]],2,FALSE)</f>
        <v>43</v>
      </c>
      <c r="B182" s="3" t="s">
        <v>151</v>
      </c>
      <c r="C182" s="3" t="s">
        <v>50</v>
      </c>
      <c r="D182" s="3" t="s">
        <v>28</v>
      </c>
      <c r="E182" s="3" t="s">
        <v>25</v>
      </c>
      <c r="F182" s="3" t="s">
        <v>49</v>
      </c>
      <c r="G182" s="3" t="s">
        <v>72</v>
      </c>
      <c r="H182" s="3">
        <v>1</v>
      </c>
      <c r="I182" s="7" t="s">
        <v>249</v>
      </c>
      <c r="J182" s="3" t="s">
        <v>184</v>
      </c>
      <c r="K182" s="3" t="s">
        <v>175</v>
      </c>
      <c r="L182" s="3">
        <v>32</v>
      </c>
      <c r="T182" s="8" t="str">
        <f>Attack[[#This Row],[服装]]&amp;Attack[[#This Row],[名前]]&amp;Attack[[#This Row],[レアリティ]]</f>
        <v>制服二口堅治ICONIC</v>
      </c>
    </row>
    <row r="183" spans="1:20" x14ac:dyDescent="0.3">
      <c r="A183" s="3">
        <f>VLOOKUP(Attack[[#This Row],[No用]],SetNo[[No.用]:[vlookup 用]],2,FALSE)</f>
        <v>43</v>
      </c>
      <c r="B183" s="3" t="s">
        <v>151</v>
      </c>
      <c r="C183" s="3" t="s">
        <v>50</v>
      </c>
      <c r="D183" s="3" t="s">
        <v>28</v>
      </c>
      <c r="E183" s="3" t="s">
        <v>25</v>
      </c>
      <c r="F183" s="3" t="s">
        <v>49</v>
      </c>
      <c r="G183" s="3" t="s">
        <v>72</v>
      </c>
      <c r="H183" s="3">
        <v>1</v>
      </c>
      <c r="I183" s="7" t="s">
        <v>249</v>
      </c>
      <c r="J183" s="3" t="s">
        <v>303</v>
      </c>
      <c r="K183" s="3" t="s">
        <v>186</v>
      </c>
      <c r="L183" s="3">
        <v>41</v>
      </c>
      <c r="T183" s="8" t="str">
        <f>Attack[[#This Row],[服装]]&amp;Attack[[#This Row],[名前]]&amp;Attack[[#This Row],[レアリティ]]</f>
        <v>制服二口堅治ICONIC</v>
      </c>
    </row>
    <row r="184" spans="1:20" x14ac:dyDescent="0.3">
      <c r="A184" s="3">
        <f>VLOOKUP(Attack[[#This Row],[No用]],SetNo[[No.用]:[vlookup 用]],2,FALSE)</f>
        <v>43</v>
      </c>
      <c r="B184" s="3" t="s">
        <v>151</v>
      </c>
      <c r="C184" s="3" t="s">
        <v>50</v>
      </c>
      <c r="D184" s="3" t="s">
        <v>28</v>
      </c>
      <c r="E184" s="3" t="s">
        <v>25</v>
      </c>
      <c r="F184" s="3" t="s">
        <v>49</v>
      </c>
      <c r="G184" s="3" t="s">
        <v>72</v>
      </c>
      <c r="H184" s="3">
        <v>1</v>
      </c>
      <c r="I184" s="7" t="s">
        <v>249</v>
      </c>
      <c r="J184" s="3" t="s">
        <v>196</v>
      </c>
      <c r="K184" s="3" t="s">
        <v>239</v>
      </c>
      <c r="L184" s="3">
        <v>43</v>
      </c>
      <c r="N184" s="3">
        <v>53</v>
      </c>
      <c r="T184" s="8" t="str">
        <f>Attack[[#This Row],[服装]]&amp;Attack[[#This Row],[名前]]&amp;Attack[[#This Row],[レアリティ]]</f>
        <v>制服二口堅治ICONIC</v>
      </c>
    </row>
    <row r="185" spans="1:20" x14ac:dyDescent="0.3">
      <c r="A185" s="3">
        <f>VLOOKUP(Attack[[#This Row],[No用]],SetNo[[No.用]:[vlookup 用]],2,FALSE)</f>
        <v>44</v>
      </c>
      <c r="B185" s="3" t="s">
        <v>119</v>
      </c>
      <c r="C185" s="3" t="s">
        <v>50</v>
      </c>
      <c r="D185" s="3" t="s">
        <v>23</v>
      </c>
      <c r="E185" s="3" t="s">
        <v>25</v>
      </c>
      <c r="F185" s="3" t="s">
        <v>49</v>
      </c>
      <c r="G185" s="3" t="s">
        <v>72</v>
      </c>
      <c r="H185" s="3">
        <v>1</v>
      </c>
      <c r="I185" s="7" t="s">
        <v>249</v>
      </c>
      <c r="J185" s="3" t="s">
        <v>181</v>
      </c>
      <c r="K185" s="3" t="s">
        <v>186</v>
      </c>
      <c r="L185" s="3">
        <v>36</v>
      </c>
      <c r="T185" s="8" t="str">
        <f>Attack[[#This Row],[服装]]&amp;Attack[[#This Row],[名前]]&amp;Attack[[#This Row],[レアリティ]]</f>
        <v>プール掃除二口堅治ICONIC</v>
      </c>
    </row>
    <row r="186" spans="1:20" x14ac:dyDescent="0.3">
      <c r="A186" s="3">
        <f>VLOOKUP(Attack[[#This Row],[No用]],SetNo[[No.用]:[vlookup 用]],2,FALSE)</f>
        <v>44</v>
      </c>
      <c r="B186" s="3" t="s">
        <v>119</v>
      </c>
      <c r="C186" s="3" t="s">
        <v>50</v>
      </c>
      <c r="D186" s="3" t="s">
        <v>23</v>
      </c>
      <c r="E186" s="3" t="s">
        <v>25</v>
      </c>
      <c r="F186" s="3" t="s">
        <v>49</v>
      </c>
      <c r="G186" s="3" t="s">
        <v>72</v>
      </c>
      <c r="H186" s="3">
        <v>1</v>
      </c>
      <c r="I186" s="7" t="s">
        <v>249</v>
      </c>
      <c r="J186" s="3" t="s">
        <v>182</v>
      </c>
      <c r="K186" s="3" t="s">
        <v>186</v>
      </c>
      <c r="L186" s="3">
        <v>36</v>
      </c>
      <c r="T186" s="8" t="str">
        <f>Attack[[#This Row],[服装]]&amp;Attack[[#This Row],[名前]]&amp;Attack[[#This Row],[レアリティ]]</f>
        <v>プール掃除二口堅治ICONIC</v>
      </c>
    </row>
    <row r="187" spans="1:20" x14ac:dyDescent="0.3">
      <c r="A187" s="3">
        <f>VLOOKUP(Attack[[#This Row],[No用]],SetNo[[No.用]:[vlookup 用]],2,FALSE)</f>
        <v>44</v>
      </c>
      <c r="B187" s="3" t="s">
        <v>119</v>
      </c>
      <c r="C187" s="3" t="s">
        <v>50</v>
      </c>
      <c r="D187" s="3" t="s">
        <v>23</v>
      </c>
      <c r="E187" s="3" t="s">
        <v>25</v>
      </c>
      <c r="F187" s="3" t="s">
        <v>49</v>
      </c>
      <c r="G187" s="3" t="s">
        <v>72</v>
      </c>
      <c r="H187" s="3">
        <v>1</v>
      </c>
      <c r="I187" s="7" t="s">
        <v>249</v>
      </c>
      <c r="J187" s="3" t="s">
        <v>184</v>
      </c>
      <c r="K187" s="3" t="s">
        <v>175</v>
      </c>
      <c r="L187" s="3">
        <v>32</v>
      </c>
      <c r="T187" s="8" t="str">
        <f>Attack[[#This Row],[服装]]&amp;Attack[[#This Row],[名前]]&amp;Attack[[#This Row],[レアリティ]]</f>
        <v>プール掃除二口堅治ICONIC</v>
      </c>
    </row>
    <row r="188" spans="1:20" x14ac:dyDescent="0.3">
      <c r="A188" s="3">
        <f>VLOOKUP(Attack[[#This Row],[No用]],SetNo[[No.用]:[vlookup 用]],2,FALSE)</f>
        <v>44</v>
      </c>
      <c r="B188" s="3" t="s">
        <v>119</v>
      </c>
      <c r="C188" s="3" t="s">
        <v>50</v>
      </c>
      <c r="D188" s="3" t="s">
        <v>23</v>
      </c>
      <c r="E188" s="3" t="s">
        <v>25</v>
      </c>
      <c r="F188" s="3" t="s">
        <v>49</v>
      </c>
      <c r="G188" s="3" t="s">
        <v>72</v>
      </c>
      <c r="H188" s="3">
        <v>1</v>
      </c>
      <c r="I188" s="7" t="s">
        <v>249</v>
      </c>
      <c r="J188" s="3" t="s">
        <v>303</v>
      </c>
      <c r="K188" s="3" t="s">
        <v>175</v>
      </c>
      <c r="L188" s="3">
        <v>35</v>
      </c>
      <c r="T188" s="8" t="str">
        <f>Attack[[#This Row],[服装]]&amp;Attack[[#This Row],[名前]]&amp;Attack[[#This Row],[レアリティ]]</f>
        <v>プール掃除二口堅治ICONIC</v>
      </c>
    </row>
    <row r="189" spans="1:20" x14ac:dyDescent="0.3">
      <c r="A189" s="22" t="str">
        <f>VLOOKUP(Attack[[#This Row],[No用]],SetNo[[No.用]:[vlookup 用]],2,FALSE)</f>
        <v/>
      </c>
      <c r="H189" s="3">
        <v>1</v>
      </c>
      <c r="I189" s="7" t="s">
        <v>249</v>
      </c>
      <c r="T189" s="23" t="str">
        <f>Attack[[#This Row],[服装]]&amp;Attack[[#This Row],[名前]]&amp;Attack[[#This Row],[レアリティ]]</f>
        <v/>
      </c>
    </row>
    <row r="190" spans="1:20" x14ac:dyDescent="0.3">
      <c r="A190" s="22" t="str">
        <f>VLOOKUP(Attack[[#This Row],[No用]],SetNo[[No.用]:[vlookup 用]],2,FALSE)</f>
        <v/>
      </c>
      <c r="H190" s="3">
        <v>1</v>
      </c>
      <c r="I190" s="7" t="s">
        <v>249</v>
      </c>
      <c r="T190" s="23" t="str">
        <f>Attack[[#This Row],[服装]]&amp;Attack[[#This Row],[名前]]&amp;Attack[[#This Row],[レアリティ]]</f>
        <v/>
      </c>
    </row>
    <row r="191" spans="1:20" x14ac:dyDescent="0.3">
      <c r="A191" s="22" t="str">
        <f>VLOOKUP(Attack[[#This Row],[No用]],SetNo[[No.用]:[vlookup 用]],2,FALSE)</f>
        <v/>
      </c>
      <c r="H191" s="3">
        <v>1</v>
      </c>
      <c r="I191" s="7" t="s">
        <v>249</v>
      </c>
      <c r="T191" s="23" t="str">
        <f>Attack[[#This Row],[服装]]&amp;Attack[[#This Row],[名前]]&amp;Attack[[#This Row],[レアリティ]]</f>
        <v/>
      </c>
    </row>
    <row r="192" spans="1:20" x14ac:dyDescent="0.3">
      <c r="A192" s="22" t="str">
        <f>VLOOKUP(Attack[[#This Row],[No用]],SetNo[[No.用]:[vlookup 用]],2,FALSE)</f>
        <v/>
      </c>
      <c r="H192" s="3">
        <v>1</v>
      </c>
      <c r="I192" s="7" t="s">
        <v>249</v>
      </c>
      <c r="T192" s="23" t="str">
        <f>Attack[[#This Row],[服装]]&amp;Attack[[#This Row],[名前]]&amp;Attack[[#This Row],[レアリティ]]</f>
        <v/>
      </c>
    </row>
    <row r="193" spans="1:20" x14ac:dyDescent="0.3">
      <c r="A193" s="22" t="str">
        <f>VLOOKUP(Attack[[#This Row],[No用]],SetNo[[No.用]:[vlookup 用]],2,FALSE)</f>
        <v/>
      </c>
      <c r="H193" s="3">
        <v>1</v>
      </c>
      <c r="I193" s="7" t="s">
        <v>249</v>
      </c>
      <c r="T193" s="23" t="str">
        <f>Attack[[#This Row],[服装]]&amp;Attack[[#This Row],[名前]]&amp;Attack[[#This Row],[レアリティ]]</f>
        <v/>
      </c>
    </row>
    <row r="194" spans="1:20" x14ac:dyDescent="0.3">
      <c r="A194" s="22" t="str">
        <f>VLOOKUP(Attack[[#This Row],[No用]],SetNo[[No.用]:[vlookup 用]],2,FALSE)</f>
        <v/>
      </c>
      <c r="H194" s="3">
        <v>1</v>
      </c>
      <c r="I194" s="7" t="s">
        <v>249</v>
      </c>
      <c r="T194" s="23" t="str">
        <f>Attack[[#This Row],[服装]]&amp;Attack[[#This Row],[名前]]&amp;Attack[[#This Row],[レアリティ]]</f>
        <v/>
      </c>
    </row>
    <row r="195" spans="1:20" x14ac:dyDescent="0.3">
      <c r="A195" s="22" t="str">
        <f>VLOOKUP(Attack[[#This Row],[No用]],SetNo[[No.用]:[vlookup 用]],2,FALSE)</f>
        <v/>
      </c>
      <c r="H195" s="3">
        <v>1</v>
      </c>
      <c r="I195" s="7" t="s">
        <v>249</v>
      </c>
      <c r="T195" s="23" t="str">
        <f>Attack[[#This Row],[服装]]&amp;Attack[[#This Row],[名前]]&amp;Attack[[#This Row],[レアリティ]]</f>
        <v/>
      </c>
    </row>
    <row r="196" spans="1:20" x14ac:dyDescent="0.3">
      <c r="A196" s="22" t="str">
        <f>VLOOKUP(Attack[[#This Row],[No用]],SetNo[[No.用]:[vlookup 用]],2,FALSE)</f>
        <v/>
      </c>
      <c r="H196" s="3">
        <v>1</v>
      </c>
      <c r="I196" s="7" t="s">
        <v>249</v>
      </c>
      <c r="T196" s="23" t="str">
        <f>Attack[[#This Row],[服装]]&amp;Attack[[#This Row],[名前]]&amp;Attack[[#This Row],[レアリティ]]</f>
        <v/>
      </c>
    </row>
    <row r="197" spans="1:20" x14ac:dyDescent="0.3">
      <c r="A197" s="22" t="str">
        <f>VLOOKUP(Attack[[#This Row],[No用]],SetNo[[No.用]:[vlookup 用]],2,FALSE)</f>
        <v/>
      </c>
      <c r="H197" s="3">
        <v>1</v>
      </c>
      <c r="I197" s="7" t="s">
        <v>249</v>
      </c>
      <c r="T197" s="23" t="str">
        <f>Attack[[#This Row],[服装]]&amp;Attack[[#This Row],[名前]]&amp;Attack[[#This Row],[レアリティ]]</f>
        <v/>
      </c>
    </row>
    <row r="198" spans="1:20" x14ac:dyDescent="0.3">
      <c r="A198" s="22" t="str">
        <f>VLOOKUP(Attack[[#This Row],[No用]],SetNo[[No.用]:[vlookup 用]],2,FALSE)</f>
        <v/>
      </c>
      <c r="H198" s="3">
        <v>1</v>
      </c>
      <c r="I198" s="7" t="s">
        <v>249</v>
      </c>
      <c r="T198" s="23" t="str">
        <f>Attack[[#This Row],[服装]]&amp;Attack[[#This Row],[名前]]&amp;Attack[[#This Row],[レアリティ]]</f>
        <v/>
      </c>
    </row>
    <row r="199" spans="1:20" x14ac:dyDescent="0.3">
      <c r="A199" s="22" t="str">
        <f>VLOOKUP(Attack[[#This Row],[No用]],SetNo[[No.用]:[vlookup 用]],2,FALSE)</f>
        <v/>
      </c>
      <c r="H199" s="3">
        <v>1</v>
      </c>
      <c r="I199" s="7" t="s">
        <v>249</v>
      </c>
      <c r="T199" s="23" t="str">
        <f>Attack[[#This Row],[服装]]&amp;Attack[[#This Row],[名前]]&amp;Attack[[#This Row],[レアリティ]]</f>
        <v/>
      </c>
    </row>
    <row r="200" spans="1:20" x14ac:dyDescent="0.3">
      <c r="A200" s="22" t="str">
        <f>VLOOKUP(Attack[[#This Row],[No用]],SetNo[[No.用]:[vlookup 用]],2,FALSE)</f>
        <v/>
      </c>
      <c r="H200" s="3">
        <v>1</v>
      </c>
      <c r="I200" s="7" t="s">
        <v>249</v>
      </c>
      <c r="T200" s="23" t="str">
        <f>Attack[[#This Row],[服装]]&amp;Attack[[#This Row],[名前]]&amp;Attack[[#This Row],[レアリティ]]</f>
        <v/>
      </c>
    </row>
    <row r="201" spans="1:20" x14ac:dyDescent="0.3">
      <c r="A201" s="22" t="str">
        <f>VLOOKUP(Attack[[#This Row],[No用]],SetNo[[No.用]:[vlookup 用]],2,FALSE)</f>
        <v/>
      </c>
      <c r="H201" s="3">
        <v>1</v>
      </c>
      <c r="I201" s="7" t="s">
        <v>249</v>
      </c>
      <c r="T201" s="23" t="str">
        <f>Attack[[#This Row],[服装]]&amp;Attack[[#This Row],[名前]]&amp;Attack[[#This Row],[レアリティ]]</f>
        <v/>
      </c>
    </row>
    <row r="202" spans="1:20" x14ac:dyDescent="0.3">
      <c r="A202" s="22" t="str">
        <f>VLOOKUP(Attack[[#This Row],[No用]],SetNo[[No.用]:[vlookup 用]],2,FALSE)</f>
        <v/>
      </c>
      <c r="H202" s="3">
        <v>1</v>
      </c>
      <c r="I202" s="7" t="s">
        <v>249</v>
      </c>
      <c r="T202" s="23" t="str">
        <f>Attack[[#This Row],[服装]]&amp;Attack[[#This Row],[名前]]&amp;Attack[[#This Row],[レアリティ]]</f>
        <v/>
      </c>
    </row>
    <row r="203" spans="1:20" x14ac:dyDescent="0.3">
      <c r="A203" s="3">
        <f>VLOOKUP(Attack[[#This Row],[No用]],SetNo[[No.用]:[vlookup 用]],2,FALSE)</f>
        <v>45</v>
      </c>
      <c r="B203" s="3" t="s">
        <v>219</v>
      </c>
      <c r="C203" s="3" t="s">
        <v>51</v>
      </c>
      <c r="D203" s="3" t="s">
        <v>23</v>
      </c>
      <c r="E203" s="3" t="s">
        <v>31</v>
      </c>
      <c r="F203" s="3" t="s">
        <v>49</v>
      </c>
      <c r="G203" s="3" t="s">
        <v>72</v>
      </c>
      <c r="H203" s="3">
        <v>1</v>
      </c>
      <c r="I203" s="7" t="s">
        <v>249</v>
      </c>
      <c r="T203" s="8" t="str">
        <f>Attack[[#This Row],[服装]]&amp;Attack[[#This Row],[名前]]&amp;Attack[[#This Row],[レアリティ]]</f>
        <v>ユニフォーム小金川貫至ICONIC</v>
      </c>
    </row>
    <row r="204" spans="1:20" x14ac:dyDescent="0.3">
      <c r="A204" s="3">
        <f>VLOOKUP(Attack[[#This Row],[No用]],SetNo[[No.用]:[vlookup 用]],2,FALSE)</f>
        <v>46</v>
      </c>
      <c r="B204" s="3" t="s">
        <v>151</v>
      </c>
      <c r="C204" s="3" t="s">
        <v>51</v>
      </c>
      <c r="D204" s="3" t="s">
        <v>23</v>
      </c>
      <c r="E204" s="3" t="s">
        <v>31</v>
      </c>
      <c r="F204" s="3" t="s">
        <v>49</v>
      </c>
      <c r="G204" s="3" t="s">
        <v>72</v>
      </c>
      <c r="H204" s="3">
        <v>1</v>
      </c>
      <c r="I204" s="7" t="s">
        <v>249</v>
      </c>
      <c r="T204" s="8" t="str">
        <f>Attack[[#This Row],[服装]]&amp;Attack[[#This Row],[名前]]&amp;Attack[[#This Row],[レアリティ]]</f>
        <v>制服小金川貫至ICONIC</v>
      </c>
    </row>
    <row r="205" spans="1:20" x14ac:dyDescent="0.3">
      <c r="A205" s="3">
        <f>VLOOKUP(Attack[[#This Row],[No用]],SetNo[[No.用]:[vlookup 用]],2,FALSE)</f>
        <v>47</v>
      </c>
      <c r="B205" s="3" t="s">
        <v>219</v>
      </c>
      <c r="C205" s="3" t="s">
        <v>52</v>
      </c>
      <c r="D205" s="3" t="s">
        <v>23</v>
      </c>
      <c r="E205" s="3" t="s">
        <v>25</v>
      </c>
      <c r="F205" s="3" t="s">
        <v>49</v>
      </c>
      <c r="G205" s="3" t="s">
        <v>72</v>
      </c>
      <c r="H205" s="3">
        <v>1</v>
      </c>
      <c r="I205" s="7" t="s">
        <v>249</v>
      </c>
      <c r="T205" s="8" t="str">
        <f>Attack[[#This Row],[服装]]&amp;Attack[[#This Row],[名前]]&amp;Attack[[#This Row],[レアリティ]]</f>
        <v>ユニフォーム小原豊ICONIC</v>
      </c>
    </row>
    <row r="206" spans="1:20" x14ac:dyDescent="0.3">
      <c r="A206" s="3">
        <f>VLOOKUP(Attack[[#This Row],[No用]],SetNo[[No.用]:[vlookup 用]],2,FALSE)</f>
        <v>48</v>
      </c>
      <c r="B206" s="3" t="s">
        <v>219</v>
      </c>
      <c r="C206" s="3" t="s">
        <v>53</v>
      </c>
      <c r="D206" s="3" t="s">
        <v>23</v>
      </c>
      <c r="E206" s="3" t="s">
        <v>25</v>
      </c>
      <c r="F206" s="3" t="s">
        <v>49</v>
      </c>
      <c r="G206" s="3" t="s">
        <v>72</v>
      </c>
      <c r="H206" s="3">
        <v>1</v>
      </c>
      <c r="I206" s="7" t="s">
        <v>249</v>
      </c>
      <c r="T206" s="8" t="str">
        <f>Attack[[#This Row],[服装]]&amp;Attack[[#This Row],[名前]]&amp;Attack[[#This Row],[レアリティ]]</f>
        <v>ユニフォーム女川太郎ICONIC</v>
      </c>
    </row>
    <row r="207" spans="1:20" x14ac:dyDescent="0.3">
      <c r="A207" s="3">
        <f>VLOOKUP(Attack[[#This Row],[No用]],SetNo[[No.用]:[vlookup 用]],2,FALSE)</f>
        <v>49</v>
      </c>
      <c r="B207" s="3" t="s">
        <v>219</v>
      </c>
      <c r="C207" s="3" t="s">
        <v>54</v>
      </c>
      <c r="D207" s="3" t="s">
        <v>23</v>
      </c>
      <c r="E207" s="3" t="s">
        <v>21</v>
      </c>
      <c r="F207" s="3" t="s">
        <v>49</v>
      </c>
      <c r="G207" s="3" t="s">
        <v>72</v>
      </c>
      <c r="H207" s="3">
        <v>1</v>
      </c>
      <c r="I207" s="7" t="s">
        <v>249</v>
      </c>
      <c r="T207" s="8" t="str">
        <f>Attack[[#This Row],[服装]]&amp;Attack[[#This Row],[名前]]&amp;Attack[[#This Row],[レアリティ]]</f>
        <v>ユニフォーム作並浩輔ICONIC</v>
      </c>
    </row>
    <row r="208" spans="1:20" x14ac:dyDescent="0.3">
      <c r="A208" s="3">
        <f>VLOOKUP(Attack[[#This Row],[No用]],SetNo[[No.用]:[vlookup 用]],2,FALSE)</f>
        <v>50</v>
      </c>
      <c r="B208" s="3" t="s">
        <v>219</v>
      </c>
      <c r="C208" s="3" t="s">
        <v>55</v>
      </c>
      <c r="D208" s="3" t="s">
        <v>23</v>
      </c>
      <c r="E208" s="3" t="s">
        <v>26</v>
      </c>
      <c r="F208" s="3" t="s">
        <v>49</v>
      </c>
      <c r="G208" s="3" t="s">
        <v>72</v>
      </c>
      <c r="H208" s="3">
        <v>1</v>
      </c>
      <c r="I208" s="7" t="s">
        <v>249</v>
      </c>
      <c r="T208" s="8" t="str">
        <f>Attack[[#This Row],[服装]]&amp;Attack[[#This Row],[名前]]&amp;Attack[[#This Row],[レアリティ]]</f>
        <v>ユニフォーム吹上仁悟ICONIC</v>
      </c>
    </row>
    <row r="209" spans="1:20" x14ac:dyDescent="0.3">
      <c r="A209" s="3">
        <f>VLOOKUP(Attack[[#This Row],[No用]],SetNo[[No.用]:[vlookup 用]],2,FALSE)</f>
        <v>51</v>
      </c>
      <c r="B209" s="3" t="s">
        <v>219</v>
      </c>
      <c r="C209" s="3" t="s">
        <v>30</v>
      </c>
      <c r="D209" s="3" t="s">
        <v>23</v>
      </c>
      <c r="E209" s="3" t="s">
        <v>31</v>
      </c>
      <c r="F209" s="3" t="s">
        <v>20</v>
      </c>
      <c r="G209" s="3" t="s">
        <v>72</v>
      </c>
      <c r="H209" s="3">
        <v>1</v>
      </c>
      <c r="I209" s="7" t="s">
        <v>249</v>
      </c>
      <c r="T209" s="8" t="str">
        <f>Attack[[#This Row],[服装]]&amp;Attack[[#This Row],[名前]]&amp;Attack[[#This Row],[レアリティ]]</f>
        <v>ユニフォーム及川徹ICONIC</v>
      </c>
    </row>
    <row r="210" spans="1:20" x14ac:dyDescent="0.3">
      <c r="A210" s="3">
        <f>VLOOKUP(Attack[[#This Row],[No用]],SetNo[[No.用]:[vlookup 用]],2,FALSE)</f>
        <v>52</v>
      </c>
      <c r="B210" s="3" t="s">
        <v>119</v>
      </c>
      <c r="C210" s="3" t="s">
        <v>30</v>
      </c>
      <c r="D210" s="3" t="s">
        <v>24</v>
      </c>
      <c r="E210" s="3" t="s">
        <v>31</v>
      </c>
      <c r="F210" s="3" t="s">
        <v>20</v>
      </c>
      <c r="G210" s="3" t="s">
        <v>72</v>
      </c>
      <c r="H210" s="3">
        <v>1</v>
      </c>
      <c r="I210" s="7" t="s">
        <v>249</v>
      </c>
      <c r="T210" s="8" t="str">
        <f>Attack[[#This Row],[服装]]&amp;Attack[[#This Row],[名前]]&amp;Attack[[#This Row],[レアリティ]]</f>
        <v>プール掃除及川徹ICONIC</v>
      </c>
    </row>
    <row r="211" spans="1:20" x14ac:dyDescent="0.3">
      <c r="A211" s="3">
        <f>VLOOKUP(Attack[[#This Row],[No用]],SetNo[[No.用]:[vlookup 用]],2,FALSE)</f>
        <v>53</v>
      </c>
      <c r="B211" s="3" t="s">
        <v>219</v>
      </c>
      <c r="C211" s="3" t="s">
        <v>32</v>
      </c>
      <c r="D211" s="3" t="s">
        <v>28</v>
      </c>
      <c r="E211" s="3" t="s">
        <v>25</v>
      </c>
      <c r="F211" s="3" t="s">
        <v>20</v>
      </c>
      <c r="G211" s="3" t="s">
        <v>72</v>
      </c>
      <c r="H211" s="3">
        <v>1</v>
      </c>
      <c r="I211" s="7" t="s">
        <v>249</v>
      </c>
      <c r="T211" s="8" t="str">
        <f>Attack[[#This Row],[服装]]&amp;Attack[[#This Row],[名前]]&amp;Attack[[#This Row],[レアリティ]]</f>
        <v>ユニフォーム岩泉一ICONIC</v>
      </c>
    </row>
    <row r="212" spans="1:20" x14ac:dyDescent="0.3">
      <c r="A212" s="3">
        <f>VLOOKUP(Attack[[#This Row],[No用]],SetNo[[No.用]:[vlookup 用]],2,FALSE)</f>
        <v>54</v>
      </c>
      <c r="B212" s="3" t="s">
        <v>119</v>
      </c>
      <c r="C212" s="3" t="s">
        <v>32</v>
      </c>
      <c r="D212" s="3" t="s">
        <v>23</v>
      </c>
      <c r="E212" s="3" t="s">
        <v>25</v>
      </c>
      <c r="F212" s="3" t="s">
        <v>20</v>
      </c>
      <c r="G212" s="3" t="s">
        <v>72</v>
      </c>
      <c r="H212" s="3">
        <v>1</v>
      </c>
      <c r="I212" s="7" t="s">
        <v>249</v>
      </c>
      <c r="T212" s="8" t="str">
        <f>Attack[[#This Row],[服装]]&amp;Attack[[#This Row],[名前]]&amp;Attack[[#This Row],[レアリティ]]</f>
        <v>プール掃除岩泉一ICONIC</v>
      </c>
    </row>
    <row r="213" spans="1:20" x14ac:dyDescent="0.3">
      <c r="A213" s="3">
        <f>VLOOKUP(Attack[[#This Row],[No用]],SetNo[[No.用]:[vlookup 用]],2,FALSE)</f>
        <v>55</v>
      </c>
      <c r="B213" s="3" t="s">
        <v>219</v>
      </c>
      <c r="C213" s="3" t="s">
        <v>33</v>
      </c>
      <c r="D213" s="3" t="s">
        <v>24</v>
      </c>
      <c r="E213" s="3" t="s">
        <v>26</v>
      </c>
      <c r="F213" s="3" t="s">
        <v>20</v>
      </c>
      <c r="G213" s="3" t="s">
        <v>72</v>
      </c>
      <c r="H213" s="3">
        <v>1</v>
      </c>
      <c r="I213" s="7" t="s">
        <v>249</v>
      </c>
      <c r="T213" s="8" t="str">
        <f>Attack[[#This Row],[服装]]&amp;Attack[[#This Row],[名前]]&amp;Attack[[#This Row],[レアリティ]]</f>
        <v>ユニフォーム金田一勇太郎ICONIC</v>
      </c>
    </row>
    <row r="214" spans="1:20" x14ac:dyDescent="0.3">
      <c r="A214" s="3">
        <f>VLOOKUP(Attack[[#This Row],[No用]],SetNo[[No.用]:[vlookup 用]],2,FALSE)</f>
        <v>56</v>
      </c>
      <c r="B214" s="3" t="s">
        <v>219</v>
      </c>
      <c r="C214" s="3" t="s">
        <v>34</v>
      </c>
      <c r="D214" s="3" t="s">
        <v>28</v>
      </c>
      <c r="E214" s="3" t="s">
        <v>25</v>
      </c>
      <c r="F214" s="3" t="s">
        <v>20</v>
      </c>
      <c r="G214" s="3" t="s">
        <v>72</v>
      </c>
      <c r="H214" s="3">
        <v>1</v>
      </c>
      <c r="I214" s="7" t="s">
        <v>249</v>
      </c>
      <c r="T214" s="8" t="str">
        <f>Attack[[#This Row],[服装]]&amp;Attack[[#This Row],[名前]]&amp;Attack[[#This Row],[レアリティ]]</f>
        <v>ユニフォーム京谷賢太郎ICONIC</v>
      </c>
    </row>
    <row r="215" spans="1:20" x14ac:dyDescent="0.3">
      <c r="A215" s="3">
        <f>VLOOKUP(Attack[[#This Row],[No用]],SetNo[[No.用]:[vlookup 用]],2,FALSE)</f>
        <v>57</v>
      </c>
      <c r="B215" s="3" t="s">
        <v>219</v>
      </c>
      <c r="C215" s="3" t="s">
        <v>35</v>
      </c>
      <c r="D215" s="3" t="s">
        <v>23</v>
      </c>
      <c r="E215" s="3" t="s">
        <v>25</v>
      </c>
      <c r="F215" s="3" t="s">
        <v>20</v>
      </c>
      <c r="G215" s="3" t="s">
        <v>72</v>
      </c>
      <c r="H215" s="3">
        <v>1</v>
      </c>
      <c r="I215" s="7" t="s">
        <v>249</v>
      </c>
      <c r="T215" s="8" t="str">
        <f>Attack[[#This Row],[服装]]&amp;Attack[[#This Row],[名前]]&amp;Attack[[#This Row],[レアリティ]]</f>
        <v>ユニフォーム国見英ICONIC</v>
      </c>
    </row>
    <row r="216" spans="1:20" x14ac:dyDescent="0.3">
      <c r="A216" s="3">
        <f>VLOOKUP(Attack[[#This Row],[No用]],SetNo[[No.用]:[vlookup 用]],2,FALSE)</f>
        <v>58</v>
      </c>
      <c r="B216" s="3" t="s">
        <v>219</v>
      </c>
      <c r="C216" s="3" t="s">
        <v>36</v>
      </c>
      <c r="D216" s="3" t="s">
        <v>23</v>
      </c>
      <c r="E216" s="3" t="s">
        <v>21</v>
      </c>
      <c r="F216" s="3" t="s">
        <v>20</v>
      </c>
      <c r="G216" s="3" t="s">
        <v>72</v>
      </c>
      <c r="H216" s="3">
        <v>1</v>
      </c>
      <c r="I216" s="7" t="s">
        <v>249</v>
      </c>
      <c r="T216" s="8" t="str">
        <f>Attack[[#This Row],[服装]]&amp;Attack[[#This Row],[名前]]&amp;Attack[[#This Row],[レアリティ]]</f>
        <v>ユニフォーム渡親治ICONIC</v>
      </c>
    </row>
    <row r="217" spans="1:20" x14ac:dyDescent="0.3">
      <c r="A217" s="3">
        <f>VLOOKUP(Attack[[#This Row],[No用]],SetNo[[No.用]:[vlookup 用]],2,FALSE)</f>
        <v>59</v>
      </c>
      <c r="B217" s="3" t="s">
        <v>219</v>
      </c>
      <c r="C217" s="3" t="s">
        <v>37</v>
      </c>
      <c r="D217" s="3" t="s">
        <v>23</v>
      </c>
      <c r="E217" s="3" t="s">
        <v>26</v>
      </c>
      <c r="F217" s="3" t="s">
        <v>20</v>
      </c>
      <c r="G217" s="3" t="s">
        <v>72</v>
      </c>
      <c r="H217" s="3">
        <v>1</v>
      </c>
      <c r="I217" s="7" t="s">
        <v>249</v>
      </c>
      <c r="T217" s="8" t="str">
        <f>Attack[[#This Row],[服装]]&amp;Attack[[#This Row],[名前]]&amp;Attack[[#This Row],[レアリティ]]</f>
        <v>ユニフォーム松川一静ICONIC</v>
      </c>
    </row>
    <row r="218" spans="1:20" x14ac:dyDescent="0.3">
      <c r="A218" s="3">
        <f>VLOOKUP(Attack[[#This Row],[No用]],SetNo[[No.用]:[vlookup 用]],2,FALSE)</f>
        <v>60</v>
      </c>
      <c r="B218" s="3" t="s">
        <v>219</v>
      </c>
      <c r="C218" s="3" t="s">
        <v>38</v>
      </c>
      <c r="D218" s="3" t="s">
        <v>23</v>
      </c>
      <c r="E218" s="3" t="s">
        <v>25</v>
      </c>
      <c r="F218" s="3" t="s">
        <v>20</v>
      </c>
      <c r="G218" s="3" t="s">
        <v>72</v>
      </c>
      <c r="H218" s="3">
        <v>1</v>
      </c>
      <c r="I218" s="7" t="s">
        <v>249</v>
      </c>
      <c r="T218" s="8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J187"/>
  <sheetViews>
    <sheetView topLeftCell="A137" workbookViewId="0">
      <selection activeCell="B163" sqref="B163:G166"/>
    </sheetView>
  </sheetViews>
  <sheetFormatPr defaultRowHeight="14.4" x14ac:dyDescent="0.3"/>
  <cols>
    <col min="1" max="1" width="6" bestFit="1" customWidth="1"/>
    <col min="2" max="2" width="9.21875" style="3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13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109375" style="3" customWidth="1"/>
    <col min="22" max="16384" width="8.88671875" style="3"/>
  </cols>
  <sheetData>
    <row r="1" spans="1:31" x14ac:dyDescent="0.3">
      <c r="A1" s="3" t="s">
        <v>251</v>
      </c>
      <c r="B1" s="3" t="s">
        <v>164</v>
      </c>
      <c r="C1" s="3" t="s">
        <v>0</v>
      </c>
      <c r="D1" s="3" t="s">
        <v>7</v>
      </c>
      <c r="E1" s="3" t="s">
        <v>2</v>
      </c>
      <c r="F1" s="3" t="s">
        <v>1</v>
      </c>
      <c r="G1" s="3" t="s">
        <v>3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295</v>
      </c>
      <c r="Q1" s="3" t="s">
        <v>260</v>
      </c>
      <c r="R1" s="3" t="s">
        <v>261</v>
      </c>
      <c r="S1" s="3" t="s">
        <v>262</v>
      </c>
      <c r="T1" s="3" t="s">
        <v>250</v>
      </c>
    </row>
    <row r="2" spans="1:31" x14ac:dyDescent="0.3">
      <c r="A2" s="9">
        <f>VLOOKUP(Block[[#This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263</v>
      </c>
      <c r="J2" s="7" t="s">
        <v>187</v>
      </c>
      <c r="K2" s="9" t="s">
        <v>175</v>
      </c>
      <c r="L2" s="9">
        <v>28</v>
      </c>
      <c r="R2" s="9"/>
      <c r="S2" s="9"/>
      <c r="T2" s="8" t="str">
        <f>Block[[#This Row],[服装]]&amp;Block[[#This Row],[名前]]&amp;Block[[#This Row],[レアリティ]]</f>
        <v>ユニフォーム日向翔陽ICONIC</v>
      </c>
      <c r="U2" s="9"/>
      <c r="V2" s="9"/>
      <c r="AB2" s="9"/>
      <c r="AC2" s="9"/>
      <c r="AD2" s="9"/>
      <c r="AE2" s="9"/>
    </row>
    <row r="3" spans="1:31" x14ac:dyDescent="0.3">
      <c r="A3" s="3">
        <f>VLOOKUP(Block[[#This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263</v>
      </c>
      <c r="J3" s="3" t="s">
        <v>188</v>
      </c>
      <c r="K3" s="9" t="s">
        <v>175</v>
      </c>
      <c r="L3" s="9">
        <v>28</v>
      </c>
      <c r="T3" s="3" t="str">
        <f>Block[[#This Row],[服装]]&amp;Block[[#This Row],[名前]]&amp;Block[[#This Row],[レアリティ]]</f>
        <v>ユニフォーム日向翔陽ICONIC</v>
      </c>
    </row>
    <row r="4" spans="1:31" x14ac:dyDescent="0.3">
      <c r="A4" s="3">
        <f>VLOOKUP(Block[[#This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263</v>
      </c>
      <c r="J4" s="3" t="s">
        <v>189</v>
      </c>
      <c r="K4" s="9" t="s">
        <v>186</v>
      </c>
      <c r="L4" s="9">
        <v>29</v>
      </c>
      <c r="T4" s="3" t="str">
        <f>Block[[#This Row],[服装]]&amp;Block[[#This Row],[名前]]&amp;Block[[#This Row],[レアリティ]]</f>
        <v>ユニフォーム日向翔陽ICONIC</v>
      </c>
    </row>
    <row r="5" spans="1:31" x14ac:dyDescent="0.3">
      <c r="A5" s="3">
        <f>VLOOKUP(Block[[#This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263</v>
      </c>
      <c r="J5" s="3" t="s">
        <v>190</v>
      </c>
      <c r="K5" s="9" t="s">
        <v>175</v>
      </c>
      <c r="L5" s="9">
        <v>29</v>
      </c>
      <c r="T5" s="3" t="str">
        <f>Block[[#This Row],[服装]]&amp;Block[[#This Row],[名前]]&amp;Block[[#This Row],[レアリティ]]</f>
        <v>ユニフォーム日向翔陽ICONIC</v>
      </c>
    </row>
    <row r="6" spans="1:31" x14ac:dyDescent="0.3">
      <c r="A6" s="3">
        <f>VLOOKUP(Block[[#This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263</v>
      </c>
      <c r="J6" s="3" t="s">
        <v>264</v>
      </c>
      <c r="K6" s="9" t="s">
        <v>175</v>
      </c>
      <c r="L6" s="9">
        <v>27</v>
      </c>
      <c r="M6" s="9"/>
      <c r="T6" s="3" t="str">
        <f>Block[[#This Row],[服装]]&amp;Block[[#This Row],[名前]]&amp;Block[[#This Row],[レアリティ]]</f>
        <v>ユニフォーム日向翔陽ICONIC</v>
      </c>
    </row>
    <row r="7" spans="1:31" x14ac:dyDescent="0.3">
      <c r="A7" s="9">
        <f>VLOOKUP(Block[[#This Row],[No用]],SetNo[[No.用]:[vlookup 用]],2,FALSE)</f>
        <v>2</v>
      </c>
      <c r="B7" s="9" t="s">
        <v>151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263</v>
      </c>
      <c r="J7" s="7" t="s">
        <v>187</v>
      </c>
      <c r="K7" s="9" t="s">
        <v>175</v>
      </c>
      <c r="L7" s="9">
        <v>28</v>
      </c>
      <c r="T7" s="8" t="str">
        <f>Block[[#This Row],[服装]]&amp;Block[[#This Row],[名前]]&amp;Block[[#This Row],[レアリティ]]</f>
        <v>制服日向翔陽ICONIC</v>
      </c>
    </row>
    <row r="8" spans="1:31" x14ac:dyDescent="0.3">
      <c r="A8" s="3">
        <f>VLOOKUP(Block[[#This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263</v>
      </c>
      <c r="J8" s="3" t="s">
        <v>188</v>
      </c>
      <c r="K8" s="9" t="s">
        <v>175</v>
      </c>
      <c r="L8" s="9">
        <v>28</v>
      </c>
      <c r="T8" s="3" t="str">
        <f>Block[[#This Row],[服装]]&amp;Block[[#This Row],[名前]]&amp;Block[[#This Row],[レアリティ]]</f>
        <v>制服日向翔陽ICONIC</v>
      </c>
    </row>
    <row r="9" spans="1:31" x14ac:dyDescent="0.3">
      <c r="A9" s="3">
        <f>VLOOKUP(Block[[#This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263</v>
      </c>
      <c r="J9" s="3" t="s">
        <v>189</v>
      </c>
      <c r="K9" s="9" t="s">
        <v>186</v>
      </c>
      <c r="L9" s="9">
        <v>29</v>
      </c>
      <c r="T9" s="3" t="str">
        <f>Block[[#This Row],[服装]]&amp;Block[[#This Row],[名前]]&amp;Block[[#This Row],[レアリティ]]</f>
        <v>制服日向翔陽ICONIC</v>
      </c>
    </row>
    <row r="10" spans="1:31" x14ac:dyDescent="0.3">
      <c r="A10" s="3">
        <f>VLOOKUP(Block[[#This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263</v>
      </c>
      <c r="J10" s="3" t="s">
        <v>190</v>
      </c>
      <c r="K10" s="9" t="s">
        <v>191</v>
      </c>
      <c r="L10" s="9">
        <v>31</v>
      </c>
      <c r="T10" s="3" t="str">
        <f>Block[[#This Row],[服装]]&amp;Block[[#This Row],[名前]]&amp;Block[[#This Row],[レアリティ]]</f>
        <v>制服日向翔陽ICONIC</v>
      </c>
    </row>
    <row r="11" spans="1:31" x14ac:dyDescent="0.3">
      <c r="A11" s="3">
        <f>VLOOKUP(Block[[#This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263</v>
      </c>
      <c r="J11" s="3" t="s">
        <v>264</v>
      </c>
      <c r="K11" s="9" t="s">
        <v>175</v>
      </c>
      <c r="L11" s="9">
        <v>27</v>
      </c>
      <c r="T11" s="3" t="str">
        <f>Block[[#This Row],[服装]]&amp;Block[[#This Row],[名前]]&amp;Block[[#This Row],[レアリティ]]</f>
        <v>制服日向翔陽ICONIC</v>
      </c>
    </row>
    <row r="12" spans="1:31" x14ac:dyDescent="0.3">
      <c r="A12" s="9">
        <f>VLOOKUP(Block[[#This Row],[No用]],SetNo[[No.用]:[vlookup 用]],2,FALSE)</f>
        <v>3</v>
      </c>
      <c r="B12" s="9" t="s">
        <v>152</v>
      </c>
      <c r="C12" s="9" t="s">
        <v>139</v>
      </c>
      <c r="D12" s="9" t="s">
        <v>74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263</v>
      </c>
      <c r="J12" s="7" t="s">
        <v>187</v>
      </c>
      <c r="K12" s="9" t="s">
        <v>186</v>
      </c>
      <c r="L12" s="9">
        <v>33</v>
      </c>
      <c r="T12" s="8" t="str">
        <f>Block[[#This Row],[服装]]&amp;Block[[#This Row],[名前]]&amp;Block[[#This Row],[レアリティ]]</f>
        <v>夏祭り日向翔陽ICONIC</v>
      </c>
    </row>
    <row r="13" spans="1:31" x14ac:dyDescent="0.3">
      <c r="A13" s="3">
        <f>VLOOKUP(Block[[#This Row],[No用]],SetNo[[No.用]:[vlookup 用]],2,FALSE)</f>
        <v>3</v>
      </c>
      <c r="B13" s="9" t="s">
        <v>152</v>
      </c>
      <c r="C13" s="9" t="s">
        <v>139</v>
      </c>
      <c r="D13" s="9" t="s">
        <v>74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263</v>
      </c>
      <c r="J13" s="3" t="s">
        <v>188</v>
      </c>
      <c r="K13" s="9" t="s">
        <v>186</v>
      </c>
      <c r="L13" s="9">
        <v>33</v>
      </c>
      <c r="T13" s="3" t="str">
        <f>Block[[#This Row],[服装]]&amp;Block[[#This Row],[名前]]&amp;Block[[#This Row],[レアリティ]]</f>
        <v>夏祭り日向翔陽ICONIC</v>
      </c>
    </row>
    <row r="14" spans="1:31" x14ac:dyDescent="0.3">
      <c r="A14" s="3">
        <f>VLOOKUP(Block[[#This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263</v>
      </c>
      <c r="J14" s="3" t="s">
        <v>189</v>
      </c>
      <c r="K14" s="9" t="s">
        <v>191</v>
      </c>
      <c r="L14" s="9">
        <v>28</v>
      </c>
      <c r="T14" s="3" t="str">
        <f>Block[[#This Row],[服装]]&amp;Block[[#This Row],[名前]]&amp;Block[[#This Row],[レアリティ]]</f>
        <v>夏祭り日向翔陽ICONIC</v>
      </c>
    </row>
    <row r="15" spans="1:31" x14ac:dyDescent="0.3">
      <c r="A15" s="3">
        <f>VLOOKUP(Block[[#This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263</v>
      </c>
      <c r="J15" s="3" t="s">
        <v>192</v>
      </c>
      <c r="K15" s="9" t="s">
        <v>191</v>
      </c>
      <c r="L15" s="9">
        <v>30</v>
      </c>
      <c r="T15" s="3" t="str">
        <f>Block[[#This Row],[服装]]&amp;Block[[#This Row],[名前]]&amp;Block[[#This Row],[レアリティ]]</f>
        <v>夏祭り日向翔陽ICONIC</v>
      </c>
    </row>
    <row r="16" spans="1:31" x14ac:dyDescent="0.3">
      <c r="A16" s="3">
        <f>VLOOKUP(Block[[#This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263</v>
      </c>
      <c r="J16" s="3" t="s">
        <v>190</v>
      </c>
      <c r="K16" s="9" t="s">
        <v>175</v>
      </c>
      <c r="L16" s="9">
        <v>29</v>
      </c>
      <c r="T16" s="3" t="str">
        <f>Block[[#This Row],[服装]]&amp;Block[[#This Row],[名前]]&amp;Block[[#This Row],[レアリティ]]</f>
        <v>夏祭り日向翔陽ICONIC</v>
      </c>
    </row>
    <row r="17" spans="1:36" x14ac:dyDescent="0.3">
      <c r="A17" s="3">
        <f>VLOOKUP(Block[[#This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263</v>
      </c>
      <c r="J17" s="7" t="s">
        <v>264</v>
      </c>
      <c r="K17" s="9" t="s">
        <v>175</v>
      </c>
      <c r="L17" s="9">
        <v>27</v>
      </c>
      <c r="T17" s="3" t="str">
        <f>Block[[#This Row],[服装]]&amp;Block[[#This Row],[名前]]&amp;Block[[#This Row],[レアリティ]]</f>
        <v>夏祭り日向翔陽ICONIC</v>
      </c>
    </row>
    <row r="18" spans="1:36" x14ac:dyDescent="0.3">
      <c r="A18" s="3">
        <f>VLOOKUP(Block[[#This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263</v>
      </c>
      <c r="J18" s="9" t="s">
        <v>189</v>
      </c>
      <c r="K18" s="11" t="s">
        <v>239</v>
      </c>
      <c r="L18" s="9">
        <v>44</v>
      </c>
      <c r="M18" s="9">
        <v>5</v>
      </c>
      <c r="N18" s="9">
        <v>54</v>
      </c>
      <c r="O18" s="9">
        <v>7</v>
      </c>
      <c r="T18" s="3" t="str">
        <f>Block[[#This Row],[服装]]&amp;Block[[#This Row],[名前]]&amp;Block[[#This Row],[レアリティ]]</f>
        <v>夏祭り日向翔陽ICONIC</v>
      </c>
    </row>
    <row r="19" spans="1:36" x14ac:dyDescent="0.3">
      <c r="A19" s="9">
        <f>VLOOKUP(Block[[#This Row],[No用]],SetNo[[No.用]:[vlookup 用]],2,FALSE)</f>
        <v>4</v>
      </c>
      <c r="B19" s="9" t="s">
        <v>109</v>
      </c>
      <c r="C19" s="9" t="s">
        <v>140</v>
      </c>
      <c r="D19" s="9" t="s">
        <v>78</v>
      </c>
      <c r="E19" s="9" t="s">
        <v>75</v>
      </c>
      <c r="F19" s="9" t="s">
        <v>138</v>
      </c>
      <c r="G19" s="10" t="s">
        <v>72</v>
      </c>
      <c r="H19" s="3">
        <v>1</v>
      </c>
      <c r="I19" s="7" t="s">
        <v>263</v>
      </c>
      <c r="J19" s="3" t="s">
        <v>187</v>
      </c>
      <c r="K19" s="9" t="s">
        <v>175</v>
      </c>
      <c r="L19" s="9">
        <v>26</v>
      </c>
      <c r="O19" s="9"/>
      <c r="P19" s="9"/>
      <c r="Q19" s="9"/>
      <c r="R19" s="9"/>
      <c r="S19" s="9"/>
      <c r="T19" s="8" t="str">
        <f>Block[[#This Row],[服装]]&amp;Block[[#This Row],[名前]]&amp;Block[[#This Row],[レアリティ]]</f>
        <v>ユニフォーム影山飛雄ICONIC</v>
      </c>
      <c r="U19" s="9"/>
      <c r="V19" s="9"/>
      <c r="W19" s="9"/>
      <c r="X19" s="9"/>
    </row>
    <row r="20" spans="1:36" x14ac:dyDescent="0.3">
      <c r="A20" s="3">
        <f>VLOOKUP(Block[[#This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263</v>
      </c>
      <c r="J20" s="3" t="s">
        <v>188</v>
      </c>
      <c r="K20" s="9" t="s">
        <v>175</v>
      </c>
      <c r="L20" s="9">
        <v>26</v>
      </c>
      <c r="T20" s="3" t="str">
        <f>Block[[#This Row],[服装]]&amp;Block[[#This Row],[名前]]&amp;Block[[#This Row],[レアリティ]]</f>
        <v>ユニフォーム影山飛雄ICONIC</v>
      </c>
    </row>
    <row r="21" spans="1:36" x14ac:dyDescent="0.3">
      <c r="A21" s="3">
        <f>VLOOKUP(Block[[#This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263</v>
      </c>
      <c r="J21" s="3" t="s">
        <v>264</v>
      </c>
      <c r="K21" s="9" t="s">
        <v>175</v>
      </c>
      <c r="L21" s="9">
        <v>30</v>
      </c>
      <c r="T21" s="3" t="str">
        <f>Block[[#This Row],[服装]]&amp;Block[[#This Row],[名前]]&amp;Block[[#This Row],[レアリティ]]</f>
        <v>ユニフォーム影山飛雄ICONIC</v>
      </c>
    </row>
    <row r="22" spans="1:36" x14ac:dyDescent="0.3">
      <c r="A22" s="9">
        <f>VLOOKUP(Block[[#This Row],[No用]],SetNo[[No.用]:[vlookup 用]],2,FALSE)</f>
        <v>5</v>
      </c>
      <c r="B22" s="9" t="s">
        <v>151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263</v>
      </c>
      <c r="J22" s="3" t="s">
        <v>187</v>
      </c>
      <c r="K22" s="9" t="s">
        <v>175</v>
      </c>
      <c r="L22" s="9">
        <v>26</v>
      </c>
      <c r="T22" s="8" t="str">
        <f>Block[[#This Row],[服装]]&amp;Block[[#This Row],[名前]]&amp;Block[[#This Row],[レアリティ]]</f>
        <v>制服影山飛雄ICONIC</v>
      </c>
    </row>
    <row r="23" spans="1:36" x14ac:dyDescent="0.3">
      <c r="A23" s="3">
        <f>VLOOKUP(Block[[#This Row],[No用]],SetNo[[No.用]:[vlookup 用]],2,FALSE)</f>
        <v>5</v>
      </c>
      <c r="B23" s="9" t="s">
        <v>151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263</v>
      </c>
      <c r="J23" s="3" t="s">
        <v>188</v>
      </c>
      <c r="K23" s="9" t="s">
        <v>175</v>
      </c>
      <c r="L23" s="9">
        <v>26</v>
      </c>
      <c r="T23" s="3" t="str">
        <f>Block[[#This Row],[服装]]&amp;Block[[#This Row],[名前]]&amp;Block[[#This Row],[レアリティ]]</f>
        <v>制服影山飛雄ICONIC</v>
      </c>
    </row>
    <row r="24" spans="1:36" x14ac:dyDescent="0.3">
      <c r="A24" s="3">
        <f>VLOOKUP(Block[[#This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263</v>
      </c>
      <c r="J24" s="3" t="s">
        <v>264</v>
      </c>
      <c r="K24" s="9" t="s">
        <v>175</v>
      </c>
      <c r="L24" s="9">
        <v>30</v>
      </c>
      <c r="T24" s="3" t="str">
        <f>Block[[#This Row],[服装]]&amp;Block[[#This Row],[名前]]&amp;Block[[#This Row],[レアリティ]]</f>
        <v>制服影山飛雄ICONIC</v>
      </c>
    </row>
    <row r="25" spans="1:36" x14ac:dyDescent="0.3">
      <c r="A25" s="9">
        <f>VLOOKUP(Block[[#This Row],[No用]],SetNo[[No.用]:[vlookup 用]],2,FALSE)</f>
        <v>6</v>
      </c>
      <c r="B25" s="9" t="s">
        <v>152</v>
      </c>
      <c r="C25" s="9" t="s">
        <v>140</v>
      </c>
      <c r="D25" s="9" t="s">
        <v>74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263</v>
      </c>
      <c r="J25" s="3" t="s">
        <v>187</v>
      </c>
      <c r="K25" s="9" t="s">
        <v>175</v>
      </c>
      <c r="L25" s="9">
        <v>26</v>
      </c>
      <c r="T25" s="8" t="str">
        <f>Block[[#This Row],[服装]]&amp;Block[[#This Row],[名前]]&amp;Block[[#This Row],[レアリティ]]</f>
        <v>夏祭り影山飛雄ICONIC</v>
      </c>
    </row>
    <row r="26" spans="1:36" x14ac:dyDescent="0.3">
      <c r="A26" s="3">
        <f>VLOOKUP(Block[[#This Row],[No用]],SetNo[[No.用]:[vlookup 用]],2,FALSE)</f>
        <v>6</v>
      </c>
      <c r="B26" s="9" t="s">
        <v>152</v>
      </c>
      <c r="C26" s="9" t="s">
        <v>140</v>
      </c>
      <c r="D26" s="9" t="s">
        <v>74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263</v>
      </c>
      <c r="J26" s="3" t="s">
        <v>188</v>
      </c>
      <c r="K26" s="9" t="s">
        <v>175</v>
      </c>
      <c r="L26" s="9">
        <v>26</v>
      </c>
      <c r="T26" s="3" t="str">
        <f>Block[[#This Row],[服装]]&amp;Block[[#This Row],[名前]]&amp;Block[[#This Row],[レアリティ]]</f>
        <v>夏祭り影山飛雄ICONIC</v>
      </c>
    </row>
    <row r="27" spans="1:36" x14ac:dyDescent="0.3">
      <c r="A27" s="3">
        <f>VLOOKUP(Block[[#This Row],[No用]],SetNo[[No.用]:[vlookup 用]],2,FALSE)</f>
        <v>6</v>
      </c>
      <c r="B27" s="9" t="s">
        <v>152</v>
      </c>
      <c r="C27" s="9" t="s">
        <v>140</v>
      </c>
      <c r="D27" s="9" t="s">
        <v>74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263</v>
      </c>
      <c r="J27" s="3" t="s">
        <v>264</v>
      </c>
      <c r="K27" s="9" t="s">
        <v>175</v>
      </c>
      <c r="L27" s="9">
        <v>30</v>
      </c>
      <c r="R27" s="9"/>
      <c r="S27" s="9"/>
      <c r="T27" s="3" t="str">
        <f>Block[[#This Row],[服装]]&amp;Block[[#This Row],[名前]]&amp;Block[[#This Row],[レアリティ]]</f>
        <v>夏祭り影山飛雄ICONIC</v>
      </c>
      <c r="U27" s="9"/>
      <c r="V27" s="9"/>
      <c r="AA27" s="9"/>
      <c r="AB27" s="9"/>
      <c r="AC27" s="9"/>
      <c r="AD27" s="9"/>
      <c r="AE27" s="9"/>
    </row>
    <row r="28" spans="1:36" x14ac:dyDescent="0.3">
      <c r="A28" s="9">
        <f>VLOOKUP(Block[[#This Row],[No用]],SetNo[[No.用]:[vlookup 用]],2,FALSE)</f>
        <v>7</v>
      </c>
      <c r="B28" s="9" t="s">
        <v>109</v>
      </c>
      <c r="C28" s="9" t="s">
        <v>141</v>
      </c>
      <c r="D28" s="9" t="s">
        <v>78</v>
      </c>
      <c r="E28" s="9" t="s">
        <v>83</v>
      </c>
      <c r="F28" s="9" t="s">
        <v>138</v>
      </c>
      <c r="G28" s="10" t="s">
        <v>72</v>
      </c>
      <c r="H28" s="3">
        <v>1</v>
      </c>
      <c r="I28" s="7" t="s">
        <v>263</v>
      </c>
      <c r="J28" s="7" t="s">
        <v>187</v>
      </c>
      <c r="K28" s="9" t="s">
        <v>175</v>
      </c>
      <c r="L28" s="9">
        <v>30</v>
      </c>
      <c r="O28" s="9"/>
      <c r="P28" s="9"/>
      <c r="Q28" s="9"/>
      <c r="R28" s="9"/>
      <c r="S28" s="9"/>
      <c r="T28" s="8" t="str">
        <f>Block[[#This Row],[服装]]&amp;Block[[#This Row],[名前]]&amp;Block[[#This Row],[レアリティ]]</f>
        <v>ユニフォーム月島蛍ICONIC</v>
      </c>
      <c r="W28" s="9"/>
      <c r="X28" s="9"/>
      <c r="AF28" s="9"/>
      <c r="AG28" s="9"/>
      <c r="AH28" s="9"/>
      <c r="AI28" s="9"/>
      <c r="AJ28" s="9"/>
    </row>
    <row r="29" spans="1:36" x14ac:dyDescent="0.3">
      <c r="A29" s="3">
        <f>VLOOKUP(Block[[#This Row],[No用]],SetNo[[No.用]:[vlookup 用]],2,FALSE)</f>
        <v>7</v>
      </c>
      <c r="B29" s="9" t="s">
        <v>109</v>
      </c>
      <c r="C29" s="9" t="s">
        <v>141</v>
      </c>
      <c r="D29" s="9" t="s">
        <v>78</v>
      </c>
      <c r="E29" s="9" t="s">
        <v>83</v>
      </c>
      <c r="F29" s="9" t="s">
        <v>138</v>
      </c>
      <c r="G29" s="10" t="s">
        <v>72</v>
      </c>
      <c r="H29" s="3">
        <v>1</v>
      </c>
      <c r="I29" s="7" t="s">
        <v>263</v>
      </c>
      <c r="J29" s="3" t="s">
        <v>188</v>
      </c>
      <c r="K29" s="9" t="s">
        <v>175</v>
      </c>
      <c r="L29" s="9">
        <v>30</v>
      </c>
      <c r="T29" s="3" t="str">
        <f>Block[[#This Row],[服装]]&amp;Block[[#This Row],[名前]]&amp;Block[[#This Row],[レアリティ]]</f>
        <v>ユニフォーム月島蛍ICONIC</v>
      </c>
    </row>
    <row r="30" spans="1:36" x14ac:dyDescent="0.3">
      <c r="A30" s="3">
        <f>VLOOKUP(Block[[#This Row],[No用]],SetNo[[No.用]:[vlookup 用]],2,FALSE)</f>
        <v>7</v>
      </c>
      <c r="B30" s="9" t="s">
        <v>109</v>
      </c>
      <c r="C30" s="9" t="s">
        <v>141</v>
      </c>
      <c r="D30" s="9" t="s">
        <v>78</v>
      </c>
      <c r="E30" s="9" t="s">
        <v>83</v>
      </c>
      <c r="F30" s="9" t="s">
        <v>138</v>
      </c>
      <c r="G30" s="10" t="s">
        <v>72</v>
      </c>
      <c r="H30" s="3">
        <v>1</v>
      </c>
      <c r="I30" s="7" t="s">
        <v>263</v>
      </c>
      <c r="J30" s="3" t="s">
        <v>205</v>
      </c>
      <c r="K30" s="9" t="s">
        <v>186</v>
      </c>
      <c r="L30" s="9">
        <v>35</v>
      </c>
      <c r="T30" s="3" t="str">
        <f>Block[[#This Row],[服装]]&amp;Block[[#This Row],[名前]]&amp;Block[[#This Row],[レアリティ]]</f>
        <v>ユニフォーム月島蛍ICONIC</v>
      </c>
    </row>
    <row r="31" spans="1:36" x14ac:dyDescent="0.3">
      <c r="A31" s="3">
        <f>VLOOKUP(Block[[#This Row],[No用]],SetNo[[No.用]:[vlookup 用]],2,FALSE)</f>
        <v>7</v>
      </c>
      <c r="B31" s="9" t="s">
        <v>109</v>
      </c>
      <c r="C31" s="9" t="s">
        <v>141</v>
      </c>
      <c r="D31" s="9" t="s">
        <v>78</v>
      </c>
      <c r="E31" s="9" t="s">
        <v>83</v>
      </c>
      <c r="F31" s="9" t="s">
        <v>138</v>
      </c>
      <c r="G31" s="10" t="s">
        <v>72</v>
      </c>
      <c r="H31" s="3">
        <v>1</v>
      </c>
      <c r="I31" s="7" t="s">
        <v>263</v>
      </c>
      <c r="J31" s="3" t="s">
        <v>264</v>
      </c>
      <c r="K31" s="9" t="s">
        <v>175</v>
      </c>
      <c r="L31" s="9">
        <v>30</v>
      </c>
      <c r="T31" s="3" t="str">
        <f>Block[[#This Row],[服装]]&amp;Block[[#This Row],[名前]]&amp;Block[[#This Row],[レアリティ]]</f>
        <v>ユニフォーム月島蛍ICONIC</v>
      </c>
    </row>
    <row r="32" spans="1:36" x14ac:dyDescent="0.3">
      <c r="A32" s="3">
        <f>VLOOKUP(Block[[#This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263</v>
      </c>
      <c r="J32" s="9" t="s">
        <v>196</v>
      </c>
      <c r="K32" s="11" t="s">
        <v>239</v>
      </c>
      <c r="L32" s="9">
        <v>37</v>
      </c>
      <c r="M32" s="9">
        <v>5</v>
      </c>
      <c r="N32" s="9">
        <v>47</v>
      </c>
      <c r="O32" s="9">
        <v>7</v>
      </c>
      <c r="T32" s="3" t="str">
        <f>Block[[#This Row],[服装]]&amp;Block[[#This Row],[名前]]&amp;Block[[#This Row],[レアリティ]]</f>
        <v>ユニフォーム月島蛍ICONIC</v>
      </c>
    </row>
    <row r="33" spans="1:24" x14ac:dyDescent="0.3">
      <c r="A33" s="9">
        <f>VLOOKUP(Block[[#This Row],[No用]],SetNo[[No.用]:[vlookup 用]],2,FALSE)</f>
        <v>8</v>
      </c>
      <c r="B33" s="9" t="s">
        <v>118</v>
      </c>
      <c r="C33" s="9" t="s">
        <v>141</v>
      </c>
      <c r="D33" s="9" t="s">
        <v>74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263</v>
      </c>
      <c r="J33" s="3" t="s">
        <v>187</v>
      </c>
      <c r="K33" s="9" t="s">
        <v>191</v>
      </c>
      <c r="L33" s="9">
        <v>33</v>
      </c>
      <c r="T33" s="8" t="str">
        <f>Block[[#This Row],[服装]]&amp;Block[[#This Row],[名前]]&amp;Block[[#This Row],[レアリティ]]</f>
        <v>水着月島蛍ICONIC</v>
      </c>
    </row>
    <row r="34" spans="1:24" x14ac:dyDescent="0.3">
      <c r="A34" s="3">
        <f>VLOOKUP(Block[[#This Row],[No用]],SetNo[[No.用]:[vlookup 用]],2,FALSE)</f>
        <v>8</v>
      </c>
      <c r="B34" s="9" t="s">
        <v>118</v>
      </c>
      <c r="C34" s="9" t="s">
        <v>141</v>
      </c>
      <c r="D34" s="9" t="s">
        <v>74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263</v>
      </c>
      <c r="J34" s="3" t="s">
        <v>188</v>
      </c>
      <c r="K34" s="9" t="s">
        <v>191</v>
      </c>
      <c r="L34" s="9">
        <v>33</v>
      </c>
      <c r="T34" s="3" t="str">
        <f>Block[[#This Row],[服装]]&amp;Block[[#This Row],[名前]]&amp;Block[[#This Row],[レアリティ]]</f>
        <v>水着月島蛍ICONIC</v>
      </c>
    </row>
    <row r="35" spans="1:24" x14ac:dyDescent="0.3">
      <c r="A35" s="3">
        <f>VLOOKUP(Block[[#This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263</v>
      </c>
      <c r="J35" s="3" t="s">
        <v>192</v>
      </c>
      <c r="K35" s="9" t="s">
        <v>191</v>
      </c>
      <c r="L35" s="9">
        <v>34</v>
      </c>
      <c r="T35" s="3" t="str">
        <f>Block[[#This Row],[服装]]&amp;Block[[#This Row],[名前]]&amp;Block[[#This Row],[レアリティ]]</f>
        <v>水着月島蛍ICONIC</v>
      </c>
    </row>
    <row r="36" spans="1:24" x14ac:dyDescent="0.3">
      <c r="A36" s="3">
        <f>VLOOKUP(Block[[#This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263</v>
      </c>
      <c r="J36" s="3" t="s">
        <v>205</v>
      </c>
      <c r="K36" s="9" t="s">
        <v>186</v>
      </c>
      <c r="L36" s="9">
        <v>36</v>
      </c>
      <c r="T36" s="3" t="str">
        <f>Block[[#This Row],[服装]]&amp;Block[[#This Row],[名前]]&amp;Block[[#This Row],[レアリティ]]</f>
        <v>水着月島蛍ICONIC</v>
      </c>
    </row>
    <row r="37" spans="1:24" x14ac:dyDescent="0.3">
      <c r="A37" s="3">
        <f>VLOOKUP(Block[[#This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263</v>
      </c>
      <c r="J37" s="3" t="s">
        <v>264</v>
      </c>
      <c r="K37" s="9" t="s">
        <v>175</v>
      </c>
      <c r="L37" s="9">
        <v>30</v>
      </c>
      <c r="T37" s="3" t="str">
        <f>Block[[#This Row],[服装]]&amp;Block[[#This Row],[名前]]&amp;Block[[#This Row],[レアリティ]]</f>
        <v>水着月島蛍ICONIC</v>
      </c>
    </row>
    <row r="38" spans="1:24" x14ac:dyDescent="0.3">
      <c r="A38" s="3">
        <f>VLOOKUP(Block[[#This Row],[No用]],SetNo[[No.用]:[vlookup 用]],2,FALSE)</f>
        <v>8</v>
      </c>
      <c r="B38" s="9" t="s">
        <v>118</v>
      </c>
      <c r="C38" s="9" t="s">
        <v>141</v>
      </c>
      <c r="D38" s="9" t="s">
        <v>74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263</v>
      </c>
      <c r="J38" s="9" t="s">
        <v>196</v>
      </c>
      <c r="K38" s="11" t="s">
        <v>239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9"/>
      <c r="T38" s="3" t="str">
        <f>Block[[#This Row],[服装]]&amp;Block[[#This Row],[名前]]&amp;Block[[#This Row],[レアリティ]]</f>
        <v>水着月島蛍ICONIC</v>
      </c>
      <c r="U38" s="9"/>
      <c r="V38" s="9"/>
      <c r="W38" s="9"/>
      <c r="X38" s="9"/>
    </row>
    <row r="39" spans="1:24" x14ac:dyDescent="0.3">
      <c r="A39" s="3">
        <f>VLOOKUP(Block[[#This Row],[No用]],SetNo[[No.用]:[vlookup 用]],2,FALSE)</f>
        <v>8</v>
      </c>
      <c r="B39" s="9" t="s">
        <v>118</v>
      </c>
      <c r="C39" s="9" t="s">
        <v>141</v>
      </c>
      <c r="D39" s="9" t="s">
        <v>74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263</v>
      </c>
      <c r="J39" s="9" t="s">
        <v>192</v>
      </c>
      <c r="K39" s="11" t="s">
        <v>239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9"/>
      <c r="T39" s="3" t="str">
        <f>Block[[#This Row],[服装]]&amp;Block[[#This Row],[名前]]&amp;Block[[#This Row],[レアリティ]]</f>
        <v>水着月島蛍ICONIC</v>
      </c>
      <c r="U39" s="9"/>
      <c r="V39" s="9"/>
      <c r="W39" s="9"/>
      <c r="X39" s="9"/>
    </row>
    <row r="40" spans="1:24" x14ac:dyDescent="0.3">
      <c r="A40" s="9">
        <f>VLOOKUP(Block[[#This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263</v>
      </c>
      <c r="J40" s="3" t="s">
        <v>187</v>
      </c>
      <c r="K40" s="9" t="s">
        <v>175</v>
      </c>
      <c r="L40" s="9">
        <v>23</v>
      </c>
      <c r="T40" s="8" t="str">
        <f>Block[[#This Row],[服装]]&amp;Block[[#This Row],[名前]]&amp;Block[[#This Row],[レアリティ]]</f>
        <v>ユニフォーム山口忠ICONIC</v>
      </c>
    </row>
    <row r="41" spans="1:24" x14ac:dyDescent="0.3">
      <c r="A41" s="3">
        <f>VLOOKUP(Block[[#This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263</v>
      </c>
      <c r="J41" s="3" t="s">
        <v>188</v>
      </c>
      <c r="K41" s="9" t="s">
        <v>175</v>
      </c>
      <c r="L41" s="9">
        <v>23</v>
      </c>
      <c r="T41" s="3" t="str">
        <f>Block[[#This Row],[服装]]&amp;Block[[#This Row],[名前]]&amp;Block[[#This Row],[レアリティ]]</f>
        <v>ユニフォーム山口忠ICONIC</v>
      </c>
    </row>
    <row r="42" spans="1:24" x14ac:dyDescent="0.3">
      <c r="A42" s="3">
        <f>VLOOKUP(Block[[#This Row],[No用]],SetNo[[No.用]:[vlookup 用]],2,FALSE)</f>
        <v>9</v>
      </c>
      <c r="B42" s="9" t="s">
        <v>109</v>
      </c>
      <c r="C42" s="9" t="s">
        <v>142</v>
      </c>
      <c r="D42" s="9" t="s">
        <v>91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263</v>
      </c>
      <c r="J42" s="3" t="s">
        <v>264</v>
      </c>
      <c r="K42" s="9" t="s">
        <v>175</v>
      </c>
      <c r="L42" s="9">
        <v>21</v>
      </c>
      <c r="T42" s="3" t="str">
        <f>Block[[#This Row],[服装]]&amp;Block[[#This Row],[名前]]&amp;Block[[#This Row],[レアリティ]]</f>
        <v>ユニフォーム山口忠ICONIC</v>
      </c>
    </row>
    <row r="43" spans="1:24" x14ac:dyDescent="0.3">
      <c r="A43" s="9">
        <f>VLOOKUP(Block[[#This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263</v>
      </c>
      <c r="J43" s="3" t="s">
        <v>187</v>
      </c>
      <c r="K43" s="9" t="s">
        <v>175</v>
      </c>
      <c r="L43" s="9">
        <v>23</v>
      </c>
      <c r="T43" s="8" t="str">
        <f>Block[[#This Row],[服装]]&amp;Block[[#This Row],[名前]]&amp;Block[[#This Row],[レアリティ]]</f>
        <v>水着山口忠ICONIC</v>
      </c>
    </row>
    <row r="44" spans="1:24" x14ac:dyDescent="0.3">
      <c r="A44" s="3">
        <f>VLOOKUP(Block[[#This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263</v>
      </c>
      <c r="J44" s="3" t="s">
        <v>188</v>
      </c>
      <c r="K44" s="9" t="s">
        <v>175</v>
      </c>
      <c r="L44" s="9">
        <v>23</v>
      </c>
      <c r="T44" s="3" t="str">
        <f>Block[[#This Row],[服装]]&amp;Block[[#This Row],[名前]]&amp;Block[[#This Row],[レアリティ]]</f>
        <v>水着山口忠ICONIC</v>
      </c>
    </row>
    <row r="45" spans="1:24" x14ac:dyDescent="0.3">
      <c r="A45" s="3">
        <f>VLOOKUP(Block[[#This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263</v>
      </c>
      <c r="J45" s="3" t="s">
        <v>264</v>
      </c>
      <c r="K45" s="9" t="s">
        <v>175</v>
      </c>
      <c r="L45" s="9">
        <v>21</v>
      </c>
      <c r="T45" s="3" t="str">
        <f>Block[[#This Row],[服装]]&amp;Block[[#This Row],[名前]]&amp;Block[[#This Row],[レアリティ]]</f>
        <v>水着山口忠ICONIC</v>
      </c>
    </row>
    <row r="46" spans="1:24" x14ac:dyDescent="0.3">
      <c r="A46" s="9">
        <f>VLOOKUP(Block[[#This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263</v>
      </c>
      <c r="T46" s="3" t="str">
        <f>Block[[#This Row],[服装]]&amp;Block[[#This Row],[名前]]&amp;Block[[#This Row],[レアリティ]]</f>
        <v>ユニフォーム西谷夕ICONIC</v>
      </c>
    </row>
    <row r="47" spans="1:24" x14ac:dyDescent="0.3">
      <c r="A47" s="9">
        <f>VLOOKUP(Block[[#This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263</v>
      </c>
      <c r="T47" s="3" t="str">
        <f>Block[[#This Row],[服装]]&amp;Block[[#This Row],[名前]]&amp;Block[[#This Row],[レアリティ]]</f>
        <v>制服西谷夕ICONIC</v>
      </c>
    </row>
    <row r="48" spans="1:24" x14ac:dyDescent="0.3">
      <c r="A48" s="3">
        <f>VLOOKUP(Block[[#This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263</v>
      </c>
      <c r="J48" s="3" t="s">
        <v>187</v>
      </c>
      <c r="K48" s="3" t="s">
        <v>175</v>
      </c>
      <c r="L48" s="3">
        <v>24</v>
      </c>
      <c r="T48" s="3" t="str">
        <f>Block[[#This Row],[服装]]&amp;Block[[#This Row],[名前]]&amp;Block[[#This Row],[レアリティ]]</f>
        <v>ユニフォーム田中龍之介ICONIC</v>
      </c>
    </row>
    <row r="49" spans="1:20" x14ac:dyDescent="0.3">
      <c r="A49" s="3">
        <f>VLOOKUP(Block[[#This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263</v>
      </c>
      <c r="J49" s="3" t="s">
        <v>188</v>
      </c>
      <c r="K49" s="3" t="s">
        <v>175</v>
      </c>
      <c r="L49" s="3">
        <v>24</v>
      </c>
      <c r="O49" s="9"/>
      <c r="P49" s="9"/>
      <c r="Q49" s="9"/>
      <c r="T49" s="3" t="str">
        <f>Block[[#This Row],[服装]]&amp;Block[[#This Row],[名前]]&amp;Block[[#This Row],[レアリティ]]</f>
        <v>ユニフォーム田中龍之介ICONIC</v>
      </c>
    </row>
    <row r="50" spans="1:20" x14ac:dyDescent="0.3">
      <c r="A50" s="3">
        <f>VLOOKUP(Block[[#This Row],[No用]],SetNo[[No.用]:[vlookup 用]],2,FALSE)</f>
        <v>14</v>
      </c>
      <c r="B50" s="3" t="s">
        <v>151</v>
      </c>
      <c r="C50" s="3" t="s">
        <v>144</v>
      </c>
      <c r="D50" s="3" t="s">
        <v>28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263</v>
      </c>
      <c r="J50" s="3" t="s">
        <v>187</v>
      </c>
      <c r="K50" s="3" t="s">
        <v>175</v>
      </c>
      <c r="L50" s="3">
        <v>24</v>
      </c>
      <c r="O50" s="9"/>
      <c r="P50" s="9"/>
      <c r="Q50" s="9"/>
      <c r="T50" s="3" t="str">
        <f>Block[[#This Row],[服装]]&amp;Block[[#This Row],[名前]]&amp;Block[[#This Row],[レアリティ]]</f>
        <v>制服田中龍之介ICONIC</v>
      </c>
    </row>
    <row r="51" spans="1:20" x14ac:dyDescent="0.3">
      <c r="A51" s="3">
        <f>VLOOKUP(Block[[#This Row],[No用]],SetNo[[No.用]:[vlookup 用]],2,FALSE)</f>
        <v>14</v>
      </c>
      <c r="B51" s="3" t="s">
        <v>151</v>
      </c>
      <c r="C51" s="3" t="s">
        <v>144</v>
      </c>
      <c r="D51" s="3" t="s">
        <v>28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263</v>
      </c>
      <c r="J51" s="3" t="s">
        <v>188</v>
      </c>
      <c r="K51" s="3" t="s">
        <v>175</v>
      </c>
      <c r="L51" s="3">
        <v>24</v>
      </c>
      <c r="O51" s="9"/>
      <c r="P51" s="9"/>
      <c r="Q51" s="9"/>
      <c r="T51" s="3" t="str">
        <f>Block[[#This Row],[服装]]&amp;Block[[#This Row],[名前]]&amp;Block[[#This Row],[レアリティ]]</f>
        <v>制服田中龍之介ICONIC</v>
      </c>
    </row>
    <row r="52" spans="1:20" x14ac:dyDescent="0.3">
      <c r="A52" s="3">
        <f>VLOOKUP(Block[[#This Row],[No用]],SetNo[[No.用]:[vlookup 用]],2,FALSE)</f>
        <v>15</v>
      </c>
      <c r="B52" s="3" t="s">
        <v>219</v>
      </c>
      <c r="C52" s="3" t="s">
        <v>145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263</v>
      </c>
      <c r="J52" s="3" t="s">
        <v>187</v>
      </c>
      <c r="K52" s="3" t="s">
        <v>175</v>
      </c>
      <c r="L52" s="3">
        <v>25</v>
      </c>
      <c r="O52" s="9"/>
      <c r="P52" s="9"/>
      <c r="Q52" s="9"/>
      <c r="T52" s="3" t="str">
        <f>Block[[#This Row],[服装]]&amp;Block[[#This Row],[名前]]&amp;Block[[#This Row],[レアリティ]]</f>
        <v>ユニフォーム澤村大地ICONIC</v>
      </c>
    </row>
    <row r="53" spans="1:20" x14ac:dyDescent="0.3">
      <c r="A53" s="3">
        <f>VLOOKUP(Block[[#This Row],[No用]],SetNo[[No.用]:[vlookup 用]],2,FALSE)</f>
        <v>15</v>
      </c>
      <c r="B53" s="3" t="s">
        <v>219</v>
      </c>
      <c r="C53" s="3" t="s">
        <v>145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263</v>
      </c>
      <c r="J53" s="3" t="s">
        <v>188</v>
      </c>
      <c r="K53" s="3" t="s">
        <v>175</v>
      </c>
      <c r="L53" s="3">
        <v>25</v>
      </c>
      <c r="O53" s="9"/>
      <c r="P53" s="9"/>
      <c r="Q53" s="9"/>
      <c r="T53" s="3" t="str">
        <f>Block[[#This Row],[服装]]&amp;Block[[#This Row],[名前]]&amp;Block[[#This Row],[レアリティ]]</f>
        <v>ユニフォーム澤村大地ICONIC</v>
      </c>
    </row>
    <row r="54" spans="1:20" x14ac:dyDescent="0.3">
      <c r="A54" s="3">
        <f>VLOOKUP(Block[[#This Row],[No用]],SetNo[[No.用]:[vlookup 用]],2,FALSE)</f>
        <v>16</v>
      </c>
      <c r="B54" s="3" t="s">
        <v>119</v>
      </c>
      <c r="C54" s="3" t="s">
        <v>145</v>
      </c>
      <c r="D54" s="3" t="s">
        <v>23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263</v>
      </c>
      <c r="J54" s="3" t="s">
        <v>187</v>
      </c>
      <c r="K54" s="3" t="s">
        <v>191</v>
      </c>
      <c r="L54" s="3">
        <v>28</v>
      </c>
      <c r="O54" s="9"/>
      <c r="P54" s="9"/>
      <c r="Q54" s="9"/>
      <c r="T54" s="3" t="str">
        <f>Block[[#This Row],[服装]]&amp;Block[[#This Row],[名前]]&amp;Block[[#This Row],[レアリティ]]</f>
        <v>プール掃除澤村大地ICONIC</v>
      </c>
    </row>
    <row r="55" spans="1:20" x14ac:dyDescent="0.3">
      <c r="A55" s="3">
        <f>VLOOKUP(Block[[#This Row],[No用]],SetNo[[No.用]:[vlookup 用]],2,FALSE)</f>
        <v>16</v>
      </c>
      <c r="B55" s="3" t="s">
        <v>119</v>
      </c>
      <c r="C55" s="3" t="s">
        <v>145</v>
      </c>
      <c r="D55" s="3" t="s">
        <v>23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263</v>
      </c>
      <c r="J55" s="3" t="s">
        <v>188</v>
      </c>
      <c r="K55" s="3" t="s">
        <v>191</v>
      </c>
      <c r="L55" s="3">
        <v>28</v>
      </c>
      <c r="O55" s="9"/>
      <c r="P55" s="9"/>
      <c r="Q55" s="9"/>
      <c r="T55" s="3" t="str">
        <f>Block[[#This Row],[服装]]&amp;Block[[#This Row],[名前]]&amp;Block[[#This Row],[レアリティ]]</f>
        <v>プール掃除澤村大地ICONIC</v>
      </c>
    </row>
    <row r="56" spans="1:20" x14ac:dyDescent="0.3">
      <c r="A56" s="3">
        <f>VLOOKUP(Block[[#This Row],[No用]],SetNo[[No.用]:[vlookup 用]],2,FALSE)</f>
        <v>17</v>
      </c>
      <c r="B56" s="3" t="s">
        <v>219</v>
      </c>
      <c r="C56" s="3" t="s">
        <v>146</v>
      </c>
      <c r="D56" s="3" t="s">
        <v>24</v>
      </c>
      <c r="E56" s="3" t="s">
        <v>31</v>
      </c>
      <c r="F56" s="3" t="s">
        <v>138</v>
      </c>
      <c r="G56" s="3" t="s">
        <v>72</v>
      </c>
      <c r="H56" s="3">
        <v>1</v>
      </c>
      <c r="I56" s="7" t="s">
        <v>263</v>
      </c>
      <c r="J56" s="3" t="s">
        <v>187</v>
      </c>
      <c r="K56" s="3" t="s">
        <v>175</v>
      </c>
      <c r="L56" s="3">
        <v>21</v>
      </c>
      <c r="O56" s="9"/>
      <c r="P56" s="9"/>
      <c r="Q56" s="9"/>
      <c r="T56" s="3" t="str">
        <f>Block[[#This Row],[服装]]&amp;Block[[#This Row],[名前]]&amp;Block[[#This Row],[レアリティ]]</f>
        <v>ユニフォーム菅原考支ICONIC</v>
      </c>
    </row>
    <row r="57" spans="1:20" x14ac:dyDescent="0.3">
      <c r="A57" s="3">
        <f>VLOOKUP(Block[[#This Row],[No用]],SetNo[[No.用]:[vlookup 用]],2,FALSE)</f>
        <v>17</v>
      </c>
      <c r="B57" s="3" t="s">
        <v>219</v>
      </c>
      <c r="C57" s="3" t="s">
        <v>146</v>
      </c>
      <c r="D57" s="3" t="s">
        <v>24</v>
      </c>
      <c r="E57" s="3" t="s">
        <v>31</v>
      </c>
      <c r="F57" s="3" t="s">
        <v>138</v>
      </c>
      <c r="G57" s="3" t="s">
        <v>72</v>
      </c>
      <c r="H57" s="3">
        <v>1</v>
      </c>
      <c r="I57" s="7" t="s">
        <v>263</v>
      </c>
      <c r="J57" s="3" t="s">
        <v>188</v>
      </c>
      <c r="K57" s="3" t="s">
        <v>175</v>
      </c>
      <c r="L57" s="3">
        <v>21</v>
      </c>
      <c r="O57" s="9"/>
      <c r="P57" s="9"/>
      <c r="Q57" s="9"/>
      <c r="T57" s="3" t="str">
        <f>Block[[#This Row],[服装]]&amp;Block[[#This Row],[名前]]&amp;Block[[#This Row],[レアリティ]]</f>
        <v>ユニフォーム菅原考支ICONIC</v>
      </c>
    </row>
    <row r="58" spans="1:20" x14ac:dyDescent="0.3">
      <c r="A58" s="3">
        <f>VLOOKUP(Block[[#This Row],[No用]],SetNo[[No.用]:[vlookup 用]],2,FALSE)</f>
        <v>17</v>
      </c>
      <c r="B58" s="3" t="s">
        <v>219</v>
      </c>
      <c r="C58" s="3" t="s">
        <v>146</v>
      </c>
      <c r="D58" s="3" t="s">
        <v>24</v>
      </c>
      <c r="E58" s="3" t="s">
        <v>31</v>
      </c>
      <c r="F58" s="3" t="s">
        <v>138</v>
      </c>
      <c r="G58" s="3" t="s">
        <v>72</v>
      </c>
      <c r="H58" s="3">
        <v>1</v>
      </c>
      <c r="I58" s="7" t="s">
        <v>263</v>
      </c>
      <c r="J58" s="3" t="s">
        <v>190</v>
      </c>
      <c r="K58" s="3" t="s">
        <v>175</v>
      </c>
      <c r="L58" s="3">
        <v>25</v>
      </c>
      <c r="O58" s="9"/>
      <c r="P58" s="9"/>
      <c r="Q58" s="9"/>
      <c r="T58" s="3" t="str">
        <f>Block[[#This Row],[服装]]&amp;Block[[#This Row],[名前]]&amp;Block[[#This Row],[レアリティ]]</f>
        <v>ユニフォーム菅原考支ICONIC</v>
      </c>
    </row>
    <row r="59" spans="1:20" x14ac:dyDescent="0.3">
      <c r="A59" s="3">
        <f>VLOOKUP(Block[[#This Row],[No用]],SetNo[[No.用]:[vlookup 用]],2,FALSE)</f>
        <v>17</v>
      </c>
      <c r="B59" s="3" t="s">
        <v>219</v>
      </c>
      <c r="C59" s="3" t="s">
        <v>146</v>
      </c>
      <c r="D59" s="3" t="s">
        <v>24</v>
      </c>
      <c r="E59" s="3" t="s">
        <v>31</v>
      </c>
      <c r="F59" s="3" t="s">
        <v>138</v>
      </c>
      <c r="G59" s="3" t="s">
        <v>72</v>
      </c>
      <c r="H59" s="3">
        <v>1</v>
      </c>
      <c r="I59" s="7" t="s">
        <v>263</v>
      </c>
      <c r="J59" s="3" t="s">
        <v>264</v>
      </c>
      <c r="K59" s="3" t="s">
        <v>175</v>
      </c>
      <c r="L59" s="3">
        <v>24</v>
      </c>
      <c r="O59" s="9"/>
      <c r="P59" s="9"/>
      <c r="Q59" s="9"/>
      <c r="T59" s="3" t="str">
        <f>Block[[#This Row],[服装]]&amp;Block[[#This Row],[名前]]&amp;Block[[#This Row],[レアリティ]]</f>
        <v>ユニフォーム菅原考支ICONIC</v>
      </c>
    </row>
    <row r="60" spans="1:20" x14ac:dyDescent="0.3">
      <c r="A60" s="3">
        <f>VLOOKUP(Block[[#This Row],[No用]],SetNo[[No.用]:[vlookup 用]],2,FALSE)</f>
        <v>18</v>
      </c>
      <c r="B60" s="3" t="s">
        <v>119</v>
      </c>
      <c r="C60" s="3" t="s">
        <v>146</v>
      </c>
      <c r="D60" s="3" t="s">
        <v>28</v>
      </c>
      <c r="E60" s="3" t="s">
        <v>31</v>
      </c>
      <c r="F60" s="3" t="s">
        <v>138</v>
      </c>
      <c r="G60" s="3" t="s">
        <v>72</v>
      </c>
      <c r="H60" s="3">
        <v>1</v>
      </c>
      <c r="I60" s="7" t="s">
        <v>263</v>
      </c>
      <c r="J60" s="3" t="s">
        <v>187</v>
      </c>
      <c r="K60" s="3" t="s">
        <v>175</v>
      </c>
      <c r="L60" s="3">
        <v>21</v>
      </c>
      <c r="O60" s="9"/>
      <c r="P60" s="9"/>
      <c r="Q60" s="9"/>
      <c r="T60" s="3" t="str">
        <f>Block[[#This Row],[服装]]&amp;Block[[#This Row],[名前]]&amp;Block[[#This Row],[レアリティ]]</f>
        <v>プール掃除菅原考支ICONIC</v>
      </c>
    </row>
    <row r="61" spans="1:20" x14ac:dyDescent="0.3">
      <c r="A61" s="3">
        <f>VLOOKUP(Block[[#This Row],[No用]],SetNo[[No.用]:[vlookup 用]],2,FALSE)</f>
        <v>18</v>
      </c>
      <c r="B61" s="3" t="s">
        <v>119</v>
      </c>
      <c r="C61" s="3" t="s">
        <v>146</v>
      </c>
      <c r="D61" s="3" t="s">
        <v>28</v>
      </c>
      <c r="E61" s="3" t="s">
        <v>31</v>
      </c>
      <c r="F61" s="3" t="s">
        <v>138</v>
      </c>
      <c r="G61" s="3" t="s">
        <v>72</v>
      </c>
      <c r="H61" s="3">
        <v>1</v>
      </c>
      <c r="I61" s="7" t="s">
        <v>263</v>
      </c>
      <c r="J61" s="3" t="s">
        <v>188</v>
      </c>
      <c r="K61" s="3" t="s">
        <v>175</v>
      </c>
      <c r="L61" s="3">
        <v>21</v>
      </c>
      <c r="O61" s="9"/>
      <c r="P61" s="9"/>
      <c r="Q61" s="9"/>
      <c r="T61" s="3" t="str">
        <f>Block[[#This Row],[服装]]&amp;Block[[#This Row],[名前]]&amp;Block[[#This Row],[レアリティ]]</f>
        <v>プール掃除菅原考支ICONIC</v>
      </c>
    </row>
    <row r="62" spans="1:20" x14ac:dyDescent="0.3">
      <c r="A62" s="3">
        <f>VLOOKUP(Block[[#This Row],[No用]],SetNo[[No.用]:[vlookup 用]],2,FALSE)</f>
        <v>18</v>
      </c>
      <c r="B62" s="3" t="s">
        <v>119</v>
      </c>
      <c r="C62" s="3" t="s">
        <v>146</v>
      </c>
      <c r="D62" s="3" t="s">
        <v>28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263</v>
      </c>
      <c r="J62" s="3" t="s">
        <v>190</v>
      </c>
      <c r="K62" s="3" t="s">
        <v>175</v>
      </c>
      <c r="L62" s="3">
        <v>25</v>
      </c>
      <c r="O62" s="9"/>
      <c r="P62" s="9"/>
      <c r="Q62" s="9"/>
      <c r="T62" s="3" t="str">
        <f>Block[[#This Row],[服装]]&amp;Block[[#This Row],[名前]]&amp;Block[[#This Row],[レアリティ]]</f>
        <v>プール掃除菅原考支ICONIC</v>
      </c>
    </row>
    <row r="63" spans="1:20" x14ac:dyDescent="0.3">
      <c r="A63" s="3">
        <f>VLOOKUP(Block[[#This Row],[No用]],SetNo[[No.用]:[vlookup 用]],2,FALSE)</f>
        <v>18</v>
      </c>
      <c r="B63" s="3" t="s">
        <v>119</v>
      </c>
      <c r="C63" s="3" t="s">
        <v>146</v>
      </c>
      <c r="D63" s="3" t="s">
        <v>28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263</v>
      </c>
      <c r="J63" s="3" t="s">
        <v>264</v>
      </c>
      <c r="K63" s="3" t="s">
        <v>175</v>
      </c>
      <c r="L63" s="3">
        <v>24</v>
      </c>
      <c r="T63" s="3" t="str">
        <f>Block[[#This Row],[服装]]&amp;Block[[#This Row],[名前]]&amp;Block[[#This Row],[レアリティ]]</f>
        <v>プール掃除菅原考支ICONIC</v>
      </c>
    </row>
    <row r="64" spans="1:20" x14ac:dyDescent="0.3">
      <c r="A64" s="3">
        <f>VLOOKUP(Block[[#This Row],[No用]],SetNo[[No.用]:[vlookup 用]],2,FALSE)</f>
        <v>19</v>
      </c>
      <c r="B64" s="3" t="s">
        <v>219</v>
      </c>
      <c r="C64" s="3" t="s">
        <v>147</v>
      </c>
      <c r="D64" s="3" t="s">
        <v>28</v>
      </c>
      <c r="E64" s="3" t="s">
        <v>25</v>
      </c>
      <c r="F64" s="3" t="s">
        <v>138</v>
      </c>
      <c r="G64" s="3" t="s">
        <v>72</v>
      </c>
      <c r="H64" s="3">
        <v>1</v>
      </c>
      <c r="I64" s="7" t="s">
        <v>263</v>
      </c>
      <c r="J64" s="3" t="s">
        <v>187</v>
      </c>
      <c r="K64" s="3" t="s">
        <v>175</v>
      </c>
      <c r="L64" s="3">
        <v>22</v>
      </c>
      <c r="T64" s="3" t="str">
        <f>Block[[#This Row],[服装]]&amp;Block[[#This Row],[名前]]&amp;Block[[#This Row],[レアリティ]]</f>
        <v>ユニフォーム東峰旭ICONIC</v>
      </c>
    </row>
    <row r="65" spans="1:20" x14ac:dyDescent="0.3">
      <c r="A65" s="3">
        <f>VLOOKUP(Block[[#This Row],[No用]],SetNo[[No.用]:[vlookup 用]],2,FALSE)</f>
        <v>19</v>
      </c>
      <c r="B65" s="3" t="s">
        <v>219</v>
      </c>
      <c r="C65" s="3" t="s">
        <v>147</v>
      </c>
      <c r="D65" s="3" t="s">
        <v>28</v>
      </c>
      <c r="E65" s="3" t="s">
        <v>25</v>
      </c>
      <c r="F65" s="3" t="s">
        <v>138</v>
      </c>
      <c r="G65" s="3" t="s">
        <v>72</v>
      </c>
      <c r="H65" s="3">
        <v>1</v>
      </c>
      <c r="I65" s="7" t="s">
        <v>263</v>
      </c>
      <c r="J65" s="3" t="s">
        <v>188</v>
      </c>
      <c r="K65" s="3" t="s">
        <v>175</v>
      </c>
      <c r="L65" s="3">
        <v>22</v>
      </c>
      <c r="T65" s="3" t="str">
        <f>Block[[#This Row],[服装]]&amp;Block[[#This Row],[名前]]&amp;Block[[#This Row],[レアリティ]]</f>
        <v>ユニフォーム東峰旭ICONIC</v>
      </c>
    </row>
    <row r="66" spans="1:20" x14ac:dyDescent="0.3">
      <c r="A66" s="3">
        <f>VLOOKUP(Block[[#This Row],[No用]],SetNo[[No.用]:[vlookup 用]],2,FALSE)</f>
        <v>19</v>
      </c>
      <c r="B66" s="3" t="s">
        <v>219</v>
      </c>
      <c r="C66" s="3" t="s">
        <v>147</v>
      </c>
      <c r="D66" s="3" t="s">
        <v>28</v>
      </c>
      <c r="E66" s="3" t="s">
        <v>25</v>
      </c>
      <c r="F66" s="3" t="s">
        <v>138</v>
      </c>
      <c r="G66" s="3" t="s">
        <v>72</v>
      </c>
      <c r="H66" s="3">
        <v>1</v>
      </c>
      <c r="I66" s="7" t="s">
        <v>263</v>
      </c>
      <c r="J66" s="3" t="s">
        <v>264</v>
      </c>
      <c r="K66" s="3" t="s">
        <v>175</v>
      </c>
      <c r="L66" s="3">
        <v>22</v>
      </c>
      <c r="T66" s="3" t="str">
        <f>Block[[#This Row],[服装]]&amp;Block[[#This Row],[名前]]&amp;Block[[#This Row],[レアリティ]]</f>
        <v>ユニフォーム東峰旭ICONIC</v>
      </c>
    </row>
    <row r="67" spans="1:20" x14ac:dyDescent="0.3">
      <c r="A67" s="3">
        <f>VLOOKUP(Block[[#This Row],[No用]],SetNo[[No.用]:[vlookup 用]],2,FALSE)</f>
        <v>20</v>
      </c>
      <c r="B67" s="3" t="s">
        <v>119</v>
      </c>
      <c r="C67" s="3" t="s">
        <v>147</v>
      </c>
      <c r="D67" s="3" t="s">
        <v>23</v>
      </c>
      <c r="E67" s="3" t="s">
        <v>25</v>
      </c>
      <c r="F67" s="3" t="s">
        <v>138</v>
      </c>
      <c r="G67" s="3" t="s">
        <v>72</v>
      </c>
      <c r="H67" s="3">
        <v>1</v>
      </c>
      <c r="I67" s="7" t="s">
        <v>263</v>
      </c>
      <c r="J67" s="3" t="s">
        <v>187</v>
      </c>
      <c r="K67" s="3" t="s">
        <v>175</v>
      </c>
      <c r="L67" s="3">
        <v>20</v>
      </c>
      <c r="T67" s="3" t="str">
        <f>Block[[#This Row],[服装]]&amp;Block[[#This Row],[名前]]&amp;Block[[#This Row],[レアリティ]]</f>
        <v>プール掃除東峰旭ICONIC</v>
      </c>
    </row>
    <row r="68" spans="1:20" x14ac:dyDescent="0.3">
      <c r="A68" s="3">
        <f>VLOOKUP(Block[[#This Row],[No用]],SetNo[[No.用]:[vlookup 用]],2,FALSE)</f>
        <v>20</v>
      </c>
      <c r="B68" s="3" t="s">
        <v>119</v>
      </c>
      <c r="C68" s="3" t="s">
        <v>147</v>
      </c>
      <c r="D68" s="3" t="s">
        <v>23</v>
      </c>
      <c r="E68" s="3" t="s">
        <v>25</v>
      </c>
      <c r="F68" s="3" t="s">
        <v>138</v>
      </c>
      <c r="G68" s="3" t="s">
        <v>72</v>
      </c>
      <c r="H68" s="3">
        <v>1</v>
      </c>
      <c r="I68" s="7" t="s">
        <v>263</v>
      </c>
      <c r="J68" s="3" t="s">
        <v>188</v>
      </c>
      <c r="K68" s="3" t="s">
        <v>175</v>
      </c>
      <c r="L68" s="3">
        <v>20</v>
      </c>
      <c r="T68" s="3" t="str">
        <f>Block[[#This Row],[服装]]&amp;Block[[#This Row],[名前]]&amp;Block[[#This Row],[レアリティ]]</f>
        <v>プール掃除東峰旭ICONIC</v>
      </c>
    </row>
    <row r="69" spans="1:20" x14ac:dyDescent="0.3">
      <c r="A69" s="3">
        <f>VLOOKUP(Block[[#This Row],[No用]],SetNo[[No.用]:[vlookup 用]],2,FALSE)</f>
        <v>20</v>
      </c>
      <c r="B69" s="3" t="s">
        <v>119</v>
      </c>
      <c r="C69" s="3" t="s">
        <v>147</v>
      </c>
      <c r="D69" s="3" t="s">
        <v>23</v>
      </c>
      <c r="E69" s="3" t="s">
        <v>25</v>
      </c>
      <c r="F69" s="3" t="s">
        <v>138</v>
      </c>
      <c r="G69" s="3" t="s">
        <v>72</v>
      </c>
      <c r="H69" s="3">
        <v>1</v>
      </c>
      <c r="I69" s="7" t="s">
        <v>263</v>
      </c>
      <c r="J69" s="3" t="s">
        <v>264</v>
      </c>
      <c r="K69" s="3" t="s">
        <v>175</v>
      </c>
      <c r="L69" s="3">
        <v>20</v>
      </c>
      <c r="O69" s="9"/>
      <c r="P69" s="9"/>
      <c r="Q69" s="9"/>
      <c r="T69" s="3" t="str">
        <f>Block[[#This Row],[服装]]&amp;Block[[#This Row],[名前]]&amp;Block[[#This Row],[レアリティ]]</f>
        <v>プール掃除東峰旭ICONIC</v>
      </c>
    </row>
    <row r="70" spans="1:20" x14ac:dyDescent="0.3">
      <c r="A70" s="3">
        <f>VLOOKUP(Block[[#This Row],[No用]],SetNo[[No.用]:[vlookup 用]],2,FALSE)</f>
        <v>21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232</v>
      </c>
      <c r="H70" s="3">
        <v>1</v>
      </c>
      <c r="I70" s="7" t="s">
        <v>263</v>
      </c>
      <c r="J70" s="3" t="s">
        <v>187</v>
      </c>
      <c r="K70" s="3" t="s">
        <v>175</v>
      </c>
      <c r="L70" s="3">
        <v>22</v>
      </c>
      <c r="O70" s="9"/>
      <c r="P70" s="9"/>
      <c r="Q70" s="9"/>
      <c r="T70" s="3" t="str">
        <f>Block[[#This Row],[服装]]&amp;Block[[#This Row],[名前]]&amp;Block[[#This Row],[レアリティ]]</f>
        <v>ユニフォーム東峰旭YELL</v>
      </c>
    </row>
    <row r="71" spans="1:20" x14ac:dyDescent="0.3">
      <c r="A71" s="3">
        <f>VLOOKUP(Block[[#This Row],[No用]],SetNo[[No.用]:[vlookup 用]],2,FALSE)</f>
        <v>21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232</v>
      </c>
      <c r="H71" s="3">
        <v>1</v>
      </c>
      <c r="I71" s="7" t="s">
        <v>263</v>
      </c>
      <c r="J71" s="3" t="s">
        <v>188</v>
      </c>
      <c r="K71" s="3" t="s">
        <v>175</v>
      </c>
      <c r="L71" s="3">
        <v>22</v>
      </c>
      <c r="O71" s="9"/>
      <c r="P71" s="9"/>
      <c r="Q71" s="9"/>
      <c r="T71" s="3" t="str">
        <f>Block[[#This Row],[服装]]&amp;Block[[#This Row],[名前]]&amp;Block[[#This Row],[レアリティ]]</f>
        <v>ユニフォーム東峰旭YELL</v>
      </c>
    </row>
    <row r="72" spans="1:20" x14ac:dyDescent="0.3">
      <c r="A72" s="3">
        <f>VLOOKUP(Block[[#This Row],[No用]],SetNo[[No.用]:[vlookup 用]],2,FALSE)</f>
        <v>21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232</v>
      </c>
      <c r="H72" s="3">
        <v>1</v>
      </c>
      <c r="I72" s="7" t="s">
        <v>263</v>
      </c>
      <c r="J72" s="3" t="s">
        <v>264</v>
      </c>
      <c r="K72" s="3" t="s">
        <v>175</v>
      </c>
      <c r="L72" s="3">
        <v>22</v>
      </c>
      <c r="O72" s="9"/>
      <c r="P72" s="9"/>
      <c r="Q72" s="9"/>
      <c r="T72" s="3" t="str">
        <f>Block[[#This Row],[服装]]&amp;Block[[#This Row],[名前]]&amp;Block[[#This Row],[レアリティ]]</f>
        <v>ユニフォーム東峰旭YELL</v>
      </c>
    </row>
    <row r="73" spans="1:20" x14ac:dyDescent="0.3">
      <c r="A73" s="3">
        <f>VLOOKUP(Block[[#This Row],[No用]],SetNo[[No.用]:[vlookup 用]],2,FALSE)</f>
        <v>22</v>
      </c>
      <c r="B73" s="3" t="s">
        <v>219</v>
      </c>
      <c r="C73" s="3" t="s">
        <v>148</v>
      </c>
      <c r="D73" s="3" t="s">
        <v>24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263</v>
      </c>
      <c r="J73" s="3" t="s">
        <v>187</v>
      </c>
      <c r="K73" s="3" t="s">
        <v>175</v>
      </c>
      <c r="L73" s="3">
        <v>24</v>
      </c>
      <c r="O73" s="9"/>
      <c r="P73" s="9"/>
      <c r="Q73" s="9"/>
      <c r="T73" s="3" t="str">
        <f>Block[[#This Row],[服装]]&amp;Block[[#This Row],[名前]]&amp;Block[[#This Row],[レアリティ]]</f>
        <v>ユニフォーム縁下力ICONIC</v>
      </c>
    </row>
    <row r="74" spans="1:20" x14ac:dyDescent="0.3">
      <c r="A74" s="3">
        <f>VLOOKUP(Block[[#This Row],[No用]],SetNo[[No.用]:[vlookup 用]],2,FALSE)</f>
        <v>22</v>
      </c>
      <c r="B74" s="3" t="s">
        <v>219</v>
      </c>
      <c r="C74" s="3" t="s">
        <v>148</v>
      </c>
      <c r="D74" s="3" t="s">
        <v>24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263</v>
      </c>
      <c r="J74" s="3" t="s">
        <v>188</v>
      </c>
      <c r="K74" s="3" t="s">
        <v>175</v>
      </c>
      <c r="L74" s="3">
        <v>24</v>
      </c>
      <c r="O74" s="9"/>
      <c r="P74" s="9"/>
      <c r="Q74" s="9"/>
      <c r="T74" s="3" t="str">
        <f>Block[[#This Row],[服装]]&amp;Block[[#This Row],[名前]]&amp;Block[[#This Row],[レアリティ]]</f>
        <v>ユニフォーム縁下力ICONIC</v>
      </c>
    </row>
    <row r="75" spans="1:20" x14ac:dyDescent="0.3">
      <c r="A75" s="3">
        <f>VLOOKUP(Block[[#This Row],[No用]],SetNo[[No.用]:[vlookup 用]],2,FALSE)</f>
        <v>22</v>
      </c>
      <c r="B75" s="3" t="s">
        <v>219</v>
      </c>
      <c r="C75" s="3" t="s">
        <v>148</v>
      </c>
      <c r="D75" s="3" t="s">
        <v>24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263</v>
      </c>
      <c r="J75" s="3" t="s">
        <v>190</v>
      </c>
      <c r="K75" s="3" t="s">
        <v>175</v>
      </c>
      <c r="L75" s="3">
        <v>24</v>
      </c>
      <c r="T75" s="3" t="str">
        <f>Block[[#This Row],[服装]]&amp;Block[[#This Row],[名前]]&amp;Block[[#This Row],[レアリティ]]</f>
        <v>ユニフォーム縁下力ICONIC</v>
      </c>
    </row>
    <row r="76" spans="1:20" x14ac:dyDescent="0.3">
      <c r="A76" s="3">
        <f>VLOOKUP(Block[[#This Row],[No用]],SetNo[[No.用]:[vlookup 用]],2,FALSE)</f>
        <v>22</v>
      </c>
      <c r="B76" s="3" t="s">
        <v>219</v>
      </c>
      <c r="C76" s="3" t="s">
        <v>148</v>
      </c>
      <c r="D76" s="3" t="s">
        <v>24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263</v>
      </c>
      <c r="J76" s="3" t="s">
        <v>264</v>
      </c>
      <c r="K76" s="3" t="s">
        <v>175</v>
      </c>
      <c r="L76" s="3">
        <v>24</v>
      </c>
      <c r="T76" s="3" t="str">
        <f>Block[[#This Row],[服装]]&amp;Block[[#This Row],[名前]]&amp;Block[[#This Row],[レアリティ]]</f>
        <v>ユニフォーム縁下力ICONIC</v>
      </c>
    </row>
    <row r="77" spans="1:20" x14ac:dyDescent="0.3">
      <c r="A77" s="3">
        <f>VLOOKUP(Block[[#This Row],[No用]],SetNo[[No.用]:[vlookup 用]],2,FALSE)</f>
        <v>23</v>
      </c>
      <c r="B77" s="3" t="s">
        <v>219</v>
      </c>
      <c r="C77" s="3" t="s">
        <v>149</v>
      </c>
      <c r="D77" s="3" t="s">
        <v>24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263</v>
      </c>
      <c r="J77" s="3" t="s">
        <v>187</v>
      </c>
      <c r="K77" s="3" t="s">
        <v>175</v>
      </c>
      <c r="L77" s="3">
        <v>29</v>
      </c>
      <c r="T77" s="3" t="str">
        <f>Block[[#This Row],[服装]]&amp;Block[[#This Row],[名前]]&amp;Block[[#This Row],[レアリティ]]</f>
        <v>ユニフォーム木下久志ICONIC</v>
      </c>
    </row>
    <row r="78" spans="1:20" x14ac:dyDescent="0.3">
      <c r="A78" s="3">
        <f>VLOOKUP(Block[[#This Row],[No用]],SetNo[[No.用]:[vlookup 用]],2,FALSE)</f>
        <v>23</v>
      </c>
      <c r="B78" s="3" t="s">
        <v>219</v>
      </c>
      <c r="C78" s="3" t="s">
        <v>149</v>
      </c>
      <c r="D78" s="3" t="s">
        <v>24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263</v>
      </c>
      <c r="J78" s="3" t="s">
        <v>188</v>
      </c>
      <c r="K78" s="3" t="s">
        <v>175</v>
      </c>
      <c r="L78" s="3">
        <v>21</v>
      </c>
      <c r="T78" s="8" t="str">
        <f>Block[[#This Row],[服装]]&amp;Block[[#This Row],[名前]]&amp;Block[[#This Row],[レアリティ]]</f>
        <v>ユニフォーム木下久志ICONIC</v>
      </c>
    </row>
    <row r="79" spans="1:20" x14ac:dyDescent="0.3">
      <c r="A79" s="3">
        <f>VLOOKUP(Block[[#This Row],[No用]],SetNo[[No.用]:[vlookup 用]],2,FALSE)</f>
        <v>23</v>
      </c>
      <c r="B79" s="3" t="s">
        <v>219</v>
      </c>
      <c r="C79" s="3" t="s">
        <v>149</v>
      </c>
      <c r="D79" s="3" t="s">
        <v>24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263</v>
      </c>
      <c r="J79" s="3" t="s">
        <v>264</v>
      </c>
      <c r="K79" s="3" t="s">
        <v>175</v>
      </c>
      <c r="L79" s="3">
        <v>24</v>
      </c>
      <c r="T79" s="8" t="str">
        <f>Block[[#This Row],[服装]]&amp;Block[[#This Row],[名前]]&amp;Block[[#This Row],[レアリティ]]</f>
        <v>ユニフォーム木下久志ICONIC</v>
      </c>
    </row>
    <row r="80" spans="1:20" x14ac:dyDescent="0.3">
      <c r="A80" s="3">
        <f>VLOOKUP(Block[[#This Row],[No用]],SetNo[[No.用]:[vlookup 用]],2,FALSE)</f>
        <v>24</v>
      </c>
      <c r="B80" s="3" t="s">
        <v>219</v>
      </c>
      <c r="C80" s="3" t="s">
        <v>150</v>
      </c>
      <c r="D80" s="3" t="s">
        <v>24</v>
      </c>
      <c r="E80" s="3" t="s">
        <v>26</v>
      </c>
      <c r="F80" s="3" t="s">
        <v>138</v>
      </c>
      <c r="G80" s="3" t="s">
        <v>72</v>
      </c>
      <c r="H80" s="3">
        <v>1</v>
      </c>
      <c r="I80" s="7" t="s">
        <v>263</v>
      </c>
      <c r="J80" s="3" t="s">
        <v>187</v>
      </c>
      <c r="K80" s="3" t="s">
        <v>186</v>
      </c>
      <c r="L80" s="3">
        <v>27</v>
      </c>
      <c r="T80" s="3" t="str">
        <f>Block[[#This Row],[服装]]&amp;Block[[#This Row],[名前]]&amp;Block[[#This Row],[レアリティ]]</f>
        <v>ユニフォーム成田一仁ICONIC</v>
      </c>
    </row>
    <row r="81" spans="1:36" x14ac:dyDescent="0.3">
      <c r="A81" s="3">
        <f>VLOOKUP(Block[[#This Row],[No用]],SetNo[[No.用]:[vlookup 用]],2,FALSE)</f>
        <v>24</v>
      </c>
      <c r="B81" s="3" t="s">
        <v>219</v>
      </c>
      <c r="C81" s="3" t="s">
        <v>150</v>
      </c>
      <c r="D81" s="3" t="s">
        <v>24</v>
      </c>
      <c r="E81" s="3" t="s">
        <v>26</v>
      </c>
      <c r="F81" s="3" t="s">
        <v>138</v>
      </c>
      <c r="G81" s="3" t="s">
        <v>72</v>
      </c>
      <c r="H81" s="3">
        <v>1</v>
      </c>
      <c r="I81" s="7" t="s">
        <v>263</v>
      </c>
      <c r="J81" s="3" t="s">
        <v>188</v>
      </c>
      <c r="K81" s="3" t="s">
        <v>186</v>
      </c>
      <c r="L81" s="3">
        <v>27</v>
      </c>
      <c r="T81" s="3" t="str">
        <f>Block[[#This Row],[服装]]&amp;Block[[#This Row],[名前]]&amp;Block[[#This Row],[レアリティ]]</f>
        <v>ユニフォーム成田一仁ICONIC</v>
      </c>
    </row>
    <row r="82" spans="1:36" x14ac:dyDescent="0.3">
      <c r="A82" s="3">
        <f>VLOOKUP(Block[[#This Row],[No用]],SetNo[[No.用]:[vlookup 用]],2,FALSE)</f>
        <v>24</v>
      </c>
      <c r="B82" s="3" t="s">
        <v>219</v>
      </c>
      <c r="C82" s="3" t="s">
        <v>150</v>
      </c>
      <c r="D82" s="3" t="s">
        <v>24</v>
      </c>
      <c r="E82" s="3" t="s">
        <v>26</v>
      </c>
      <c r="F82" s="3" t="s">
        <v>138</v>
      </c>
      <c r="G82" s="3" t="s">
        <v>72</v>
      </c>
      <c r="H82" s="3">
        <v>1</v>
      </c>
      <c r="I82" s="7" t="s">
        <v>263</v>
      </c>
      <c r="J82" s="3" t="s">
        <v>248</v>
      </c>
      <c r="K82" s="3" t="s">
        <v>186</v>
      </c>
      <c r="L82" s="3">
        <v>31</v>
      </c>
      <c r="T82" s="3" t="str">
        <f>Block[[#This Row],[服装]]&amp;Block[[#This Row],[名前]]&amp;Block[[#This Row],[レアリティ]]</f>
        <v>ユニフォーム成田一仁ICONIC</v>
      </c>
    </row>
    <row r="83" spans="1:36" x14ac:dyDescent="0.3">
      <c r="A83" s="3">
        <f>VLOOKUP(Block[[#This Row],[No用]],SetNo[[No.用]:[vlookup 用]],2,FALSE)</f>
        <v>24</v>
      </c>
      <c r="B83" s="3" t="s">
        <v>219</v>
      </c>
      <c r="C83" s="3" t="s">
        <v>150</v>
      </c>
      <c r="D83" s="3" t="s">
        <v>24</v>
      </c>
      <c r="E83" s="3" t="s">
        <v>26</v>
      </c>
      <c r="F83" s="3" t="s">
        <v>138</v>
      </c>
      <c r="G83" s="3" t="s">
        <v>72</v>
      </c>
      <c r="H83" s="3">
        <v>1</v>
      </c>
      <c r="I83" s="7" t="s">
        <v>263</v>
      </c>
      <c r="J83" s="3" t="s">
        <v>190</v>
      </c>
      <c r="K83" s="3" t="s">
        <v>175</v>
      </c>
      <c r="L83" s="3">
        <v>27</v>
      </c>
      <c r="O83" s="9"/>
      <c r="P83" s="9"/>
      <c r="Q83" s="9"/>
      <c r="T83" s="3" t="str">
        <f>Block[[#This Row],[服装]]&amp;Block[[#This Row],[名前]]&amp;Block[[#This Row],[レアリティ]]</f>
        <v>ユニフォーム成田一仁ICONIC</v>
      </c>
      <c r="W83" s="9"/>
      <c r="X83" s="9"/>
    </row>
    <row r="84" spans="1:36" x14ac:dyDescent="0.3">
      <c r="A84" s="3">
        <f>VLOOKUP(Block[[#This Row],[No用]],SetNo[[No.用]:[vlookup 用]],2,FALSE)</f>
        <v>24</v>
      </c>
      <c r="B84" s="3" t="s">
        <v>219</v>
      </c>
      <c r="C84" s="3" t="s">
        <v>150</v>
      </c>
      <c r="D84" s="3" t="s">
        <v>24</v>
      </c>
      <c r="E84" s="3" t="s">
        <v>26</v>
      </c>
      <c r="F84" s="3" t="s">
        <v>138</v>
      </c>
      <c r="G84" s="3" t="s">
        <v>72</v>
      </c>
      <c r="H84" s="3">
        <v>1</v>
      </c>
      <c r="I84" s="7" t="s">
        <v>263</v>
      </c>
      <c r="J84" s="3" t="s">
        <v>264</v>
      </c>
      <c r="K84" s="3" t="s">
        <v>175</v>
      </c>
      <c r="L84" s="3">
        <v>27</v>
      </c>
      <c r="O84" s="9"/>
      <c r="P84" s="9"/>
      <c r="Q84" s="9"/>
      <c r="R84" s="9"/>
      <c r="S84" s="9"/>
      <c r="T84" s="3" t="str">
        <f>Block[[#This Row],[服装]]&amp;Block[[#This Row],[名前]]&amp;Block[[#This Row],[レアリティ]]</f>
        <v>ユニフォーム成田一仁ICONIC</v>
      </c>
      <c r="U84" s="9"/>
      <c r="V84" s="9"/>
      <c r="W84" s="9"/>
      <c r="X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3">
        <f>VLOOKUP(Block[[#This Row],[No用]],SetNo[[No.用]:[vlookup 用]],2,FALSE)</f>
        <v>25</v>
      </c>
      <c r="B85" s="3" t="s">
        <v>109</v>
      </c>
      <c r="C85" s="12" t="s">
        <v>39</v>
      </c>
      <c r="D85" s="12" t="s">
        <v>24</v>
      </c>
      <c r="E85" s="12" t="s">
        <v>31</v>
      </c>
      <c r="F85" s="12" t="s">
        <v>27</v>
      </c>
      <c r="G85" s="12" t="s">
        <v>72</v>
      </c>
      <c r="H85" s="3">
        <v>1</v>
      </c>
      <c r="I85" s="7" t="s">
        <v>263</v>
      </c>
      <c r="J85" s="3" t="s">
        <v>187</v>
      </c>
      <c r="K85" s="3" t="s">
        <v>175</v>
      </c>
      <c r="L85" s="3">
        <v>24</v>
      </c>
      <c r="O85" s="9"/>
      <c r="P85" s="9"/>
      <c r="Q85" s="9"/>
      <c r="R85" s="9"/>
      <c r="S85" s="9"/>
      <c r="T85" s="3" t="str">
        <f>Block[[#This Row],[服装]]&amp;Block[[#This Row],[名前]]&amp;Block[[#This Row],[レアリティ]]</f>
        <v>ユニフォーム孤爪研磨ICONIC</v>
      </c>
      <c r="U85" s="9"/>
      <c r="V85" s="9"/>
      <c r="W85" s="9"/>
      <c r="X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3">
        <f>VLOOKUP(Block[[#This Row],[No用]],SetNo[[No.用]:[vlookup 用]],2,FALSE)</f>
        <v>25</v>
      </c>
      <c r="B86" s="3" t="s">
        <v>109</v>
      </c>
      <c r="C86" s="12" t="s">
        <v>39</v>
      </c>
      <c r="D86" s="12" t="s">
        <v>24</v>
      </c>
      <c r="E86" s="12" t="s">
        <v>31</v>
      </c>
      <c r="F86" s="12" t="s">
        <v>27</v>
      </c>
      <c r="G86" s="12" t="s">
        <v>72</v>
      </c>
      <c r="H86" s="3">
        <v>1</v>
      </c>
      <c r="I86" s="7" t="s">
        <v>263</v>
      </c>
      <c r="J86" s="3" t="s">
        <v>188</v>
      </c>
      <c r="K86" s="3" t="s">
        <v>175</v>
      </c>
      <c r="L86" s="3">
        <v>24</v>
      </c>
      <c r="O86" s="9"/>
      <c r="P86" s="9"/>
      <c r="Q86" s="9"/>
      <c r="T86" s="3" t="str">
        <f>Block[[#This Row],[服装]]&amp;Block[[#This Row],[名前]]&amp;Block[[#This Row],[レアリティ]]</f>
        <v>ユニフォーム孤爪研磨ICONIC</v>
      </c>
    </row>
    <row r="87" spans="1:36" x14ac:dyDescent="0.3">
      <c r="A87" s="3">
        <f>VLOOKUP(Block[[#This Row],[No用]],SetNo[[No.用]:[vlookup 用]],2,FALSE)</f>
        <v>25</v>
      </c>
      <c r="B87" s="3" t="s">
        <v>109</v>
      </c>
      <c r="C87" s="12" t="s">
        <v>39</v>
      </c>
      <c r="D87" s="12" t="s">
        <v>24</v>
      </c>
      <c r="E87" s="12" t="s">
        <v>31</v>
      </c>
      <c r="F87" s="12" t="s">
        <v>27</v>
      </c>
      <c r="G87" s="12" t="s">
        <v>72</v>
      </c>
      <c r="H87" s="3">
        <v>1</v>
      </c>
      <c r="I87" s="7" t="s">
        <v>263</v>
      </c>
      <c r="J87" s="3" t="s">
        <v>264</v>
      </c>
      <c r="K87" s="3" t="s">
        <v>175</v>
      </c>
      <c r="L87" s="3">
        <v>24</v>
      </c>
      <c r="O87" s="9"/>
      <c r="P87" s="9"/>
      <c r="Q87" s="9"/>
      <c r="T87" s="3" t="str">
        <f>Block[[#This Row],[服装]]&amp;Block[[#This Row],[名前]]&amp;Block[[#This Row],[レアリティ]]</f>
        <v>ユニフォーム孤爪研磨ICONIC</v>
      </c>
    </row>
    <row r="88" spans="1:36" x14ac:dyDescent="0.3">
      <c r="A88" s="3">
        <f>VLOOKUP(Block[[#This Row],[No用]],SetNo[[No.用]:[vlookup 用]],2,FALSE)</f>
        <v>26</v>
      </c>
      <c r="B88" s="3" t="s">
        <v>151</v>
      </c>
      <c r="C88" s="12" t="s">
        <v>39</v>
      </c>
      <c r="D88" s="12" t="s">
        <v>91</v>
      </c>
      <c r="E88" s="12" t="s">
        <v>31</v>
      </c>
      <c r="F88" s="12" t="s">
        <v>27</v>
      </c>
      <c r="G88" s="12" t="s">
        <v>72</v>
      </c>
      <c r="H88" s="3">
        <v>1</v>
      </c>
      <c r="I88" s="7" t="s">
        <v>263</v>
      </c>
      <c r="J88" s="3" t="s">
        <v>187</v>
      </c>
      <c r="K88" s="3" t="s">
        <v>175</v>
      </c>
      <c r="L88" s="3">
        <v>24</v>
      </c>
      <c r="O88" s="9"/>
      <c r="P88" s="9"/>
      <c r="Q88" s="9"/>
      <c r="T88" s="3" t="str">
        <f>Block[[#This Row],[服装]]&amp;Block[[#This Row],[名前]]&amp;Block[[#This Row],[レアリティ]]</f>
        <v>制服孤爪研磨ICONIC</v>
      </c>
    </row>
    <row r="89" spans="1:36" x14ac:dyDescent="0.3">
      <c r="A89" s="3">
        <f>VLOOKUP(Block[[#This Row],[No用]],SetNo[[No.用]:[vlookup 用]],2,FALSE)</f>
        <v>26</v>
      </c>
      <c r="B89" s="3" t="s">
        <v>151</v>
      </c>
      <c r="C89" s="12" t="s">
        <v>39</v>
      </c>
      <c r="D89" s="12" t="s">
        <v>91</v>
      </c>
      <c r="E89" s="12" t="s">
        <v>31</v>
      </c>
      <c r="F89" s="12" t="s">
        <v>27</v>
      </c>
      <c r="G89" s="12" t="s">
        <v>72</v>
      </c>
      <c r="H89" s="3">
        <v>1</v>
      </c>
      <c r="I89" s="7" t="s">
        <v>263</v>
      </c>
      <c r="J89" s="3" t="s">
        <v>188</v>
      </c>
      <c r="K89" s="3" t="s">
        <v>175</v>
      </c>
      <c r="L89" s="3">
        <v>24</v>
      </c>
      <c r="O89" s="9"/>
      <c r="P89" s="9"/>
      <c r="Q89" s="9"/>
      <c r="T89" s="3" t="str">
        <f>Block[[#This Row],[服装]]&amp;Block[[#This Row],[名前]]&amp;Block[[#This Row],[レアリティ]]</f>
        <v>制服孤爪研磨ICONIC</v>
      </c>
    </row>
    <row r="90" spans="1:36" x14ac:dyDescent="0.3">
      <c r="A90" s="3">
        <f>VLOOKUP(Block[[#This Row],[No用]],SetNo[[No.用]:[vlookup 用]],2,FALSE)</f>
        <v>26</v>
      </c>
      <c r="B90" s="3" t="s">
        <v>151</v>
      </c>
      <c r="C90" s="12" t="s">
        <v>39</v>
      </c>
      <c r="D90" s="12" t="s">
        <v>91</v>
      </c>
      <c r="E90" s="12" t="s">
        <v>31</v>
      </c>
      <c r="F90" s="12" t="s">
        <v>27</v>
      </c>
      <c r="G90" s="12" t="s">
        <v>72</v>
      </c>
      <c r="H90" s="3">
        <v>1</v>
      </c>
      <c r="I90" s="7" t="s">
        <v>263</v>
      </c>
      <c r="J90" s="3" t="s">
        <v>264</v>
      </c>
      <c r="K90" s="3" t="s">
        <v>175</v>
      </c>
      <c r="L90" s="3">
        <v>24</v>
      </c>
      <c r="O90" s="9"/>
      <c r="P90" s="9"/>
      <c r="Q90" s="9"/>
      <c r="T90" s="3" t="str">
        <f>Block[[#This Row],[服装]]&amp;Block[[#This Row],[名前]]&amp;Block[[#This Row],[レアリティ]]</f>
        <v>制服孤爪研磨ICONIC</v>
      </c>
    </row>
    <row r="91" spans="1:36" x14ac:dyDescent="0.3">
      <c r="A91" s="3">
        <f>VLOOKUP(Block[[#This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 s="3">
        <v>1</v>
      </c>
      <c r="I91" s="7" t="s">
        <v>263</v>
      </c>
      <c r="J91" s="3" t="s">
        <v>187</v>
      </c>
      <c r="K91" s="3" t="s">
        <v>175</v>
      </c>
      <c r="L91" s="3">
        <v>24</v>
      </c>
      <c r="O91" s="9"/>
      <c r="P91" s="9"/>
      <c r="Q91" s="9"/>
      <c r="T91" s="3" t="str">
        <f>Block[[#This Row],[服装]]&amp;Block[[#This Row],[名前]]&amp;Block[[#This Row],[レアリティ]]</f>
        <v>夏祭り孤爪研磨ICONIC</v>
      </c>
    </row>
    <row r="92" spans="1:36" x14ac:dyDescent="0.3">
      <c r="A92" s="3">
        <f>VLOOKUP(Block[[#This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 s="3">
        <v>1</v>
      </c>
      <c r="I92" s="7" t="s">
        <v>263</v>
      </c>
      <c r="J92" s="3" t="s">
        <v>188</v>
      </c>
      <c r="K92" s="3" t="s">
        <v>175</v>
      </c>
      <c r="L92" s="3">
        <v>24</v>
      </c>
      <c r="O92" s="9"/>
      <c r="P92" s="9"/>
      <c r="Q92" s="9"/>
      <c r="T92" s="3" t="str">
        <f>Block[[#This Row],[服装]]&amp;Block[[#This Row],[名前]]&amp;Block[[#This Row],[レアリティ]]</f>
        <v>夏祭り孤爪研磨ICONIC</v>
      </c>
    </row>
    <row r="93" spans="1:36" x14ac:dyDescent="0.3">
      <c r="A93" s="3">
        <f>VLOOKUP(Block[[#This Row],[No用]],SetNo[[No.用]:[vlookup 用]],2,FALSE)</f>
        <v>27</v>
      </c>
      <c r="B93" s="3" t="s">
        <v>152</v>
      </c>
      <c r="C93" s="12" t="s">
        <v>39</v>
      </c>
      <c r="D93" s="12" t="s">
        <v>78</v>
      </c>
      <c r="E93" s="12" t="s">
        <v>31</v>
      </c>
      <c r="F93" s="12" t="s">
        <v>27</v>
      </c>
      <c r="G93" s="12" t="s">
        <v>72</v>
      </c>
      <c r="H93" s="3">
        <v>1</v>
      </c>
      <c r="I93" s="7" t="s">
        <v>263</v>
      </c>
      <c r="J93" s="3" t="s">
        <v>264</v>
      </c>
      <c r="K93" s="3" t="s">
        <v>175</v>
      </c>
      <c r="L93" s="3">
        <v>24</v>
      </c>
      <c r="O93" s="9"/>
      <c r="P93" s="9"/>
      <c r="Q93" s="9"/>
      <c r="T93" s="3" t="str">
        <f>Block[[#This Row],[服装]]&amp;Block[[#This Row],[名前]]&amp;Block[[#This Row],[レアリティ]]</f>
        <v>夏祭り孤爪研磨ICONIC</v>
      </c>
    </row>
    <row r="94" spans="1:36" x14ac:dyDescent="0.3">
      <c r="A94" s="3">
        <f>VLOOKUP(Block[[#This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 s="3">
        <v>1</v>
      </c>
      <c r="I94" s="7" t="s">
        <v>263</v>
      </c>
      <c r="J94" s="3" t="s">
        <v>187</v>
      </c>
      <c r="K94" s="3" t="s">
        <v>175</v>
      </c>
      <c r="L94" s="3">
        <v>31</v>
      </c>
      <c r="O94" s="9"/>
      <c r="P94" s="9"/>
      <c r="Q94" s="9"/>
      <c r="T94" s="3" t="str">
        <f>Block[[#This Row],[服装]]&amp;Block[[#This Row],[名前]]&amp;Block[[#This Row],[レアリティ]]</f>
        <v>ユニフォーム黒尾鉄朗ICONIC</v>
      </c>
    </row>
    <row r="95" spans="1:36" x14ac:dyDescent="0.3">
      <c r="A95" s="3">
        <f>VLOOKUP(Block[[#This Row],[No用]],SetNo[[No.用]:[vlookup 用]],2,FALSE)</f>
        <v>28</v>
      </c>
      <c r="B95" s="3" t="s">
        <v>109</v>
      </c>
      <c r="C95" s="12" t="s">
        <v>40</v>
      </c>
      <c r="D95" s="12" t="s">
        <v>23</v>
      </c>
      <c r="E95" s="12" t="s">
        <v>26</v>
      </c>
      <c r="F95" s="12" t="s">
        <v>27</v>
      </c>
      <c r="G95" s="12" t="s">
        <v>72</v>
      </c>
      <c r="H95" s="3">
        <v>1</v>
      </c>
      <c r="I95" s="7" t="s">
        <v>263</v>
      </c>
      <c r="J95" s="3" t="s">
        <v>188</v>
      </c>
      <c r="K95" s="3" t="s">
        <v>175</v>
      </c>
      <c r="L95" s="3">
        <v>31</v>
      </c>
      <c r="O95" s="9"/>
      <c r="P95" s="9"/>
      <c r="Q95" s="9"/>
      <c r="T95" s="3" t="str">
        <f>Block[[#This Row],[服装]]&amp;Block[[#This Row],[名前]]&amp;Block[[#This Row],[レアリティ]]</f>
        <v>ユニフォーム黒尾鉄朗ICONIC</v>
      </c>
    </row>
    <row r="96" spans="1:36" x14ac:dyDescent="0.3">
      <c r="A96" s="3">
        <f>VLOOKUP(Block[[#This Row],[No用]],SetNo[[No.用]:[vlookup 用]],2,FALSE)</f>
        <v>28</v>
      </c>
      <c r="B96" s="3" t="s">
        <v>109</v>
      </c>
      <c r="C96" s="12" t="s">
        <v>40</v>
      </c>
      <c r="D96" s="12" t="s">
        <v>23</v>
      </c>
      <c r="E96" s="12" t="s">
        <v>26</v>
      </c>
      <c r="F96" s="12" t="s">
        <v>27</v>
      </c>
      <c r="G96" s="12" t="s">
        <v>72</v>
      </c>
      <c r="H96" s="3">
        <v>1</v>
      </c>
      <c r="I96" s="7" t="s">
        <v>263</v>
      </c>
      <c r="J96" s="3" t="s">
        <v>189</v>
      </c>
      <c r="K96" s="3" t="s">
        <v>175</v>
      </c>
      <c r="L96" s="3">
        <v>31</v>
      </c>
      <c r="O96" s="9"/>
      <c r="P96" s="9"/>
      <c r="Q96" s="9"/>
      <c r="T96" s="3" t="str">
        <f>Block[[#This Row],[服装]]&amp;Block[[#This Row],[名前]]&amp;Block[[#This Row],[レアリティ]]</f>
        <v>ユニフォーム黒尾鉄朗ICONIC</v>
      </c>
    </row>
    <row r="97" spans="1:20" x14ac:dyDescent="0.3">
      <c r="A97" s="3">
        <f>VLOOKUP(Block[[#This Row],[No用]],SetNo[[No.用]:[vlookup 用]],2,FALSE)</f>
        <v>28</v>
      </c>
      <c r="B97" s="3" t="s">
        <v>109</v>
      </c>
      <c r="C97" s="12" t="s">
        <v>40</v>
      </c>
      <c r="D97" s="12" t="s">
        <v>23</v>
      </c>
      <c r="E97" s="12" t="s">
        <v>26</v>
      </c>
      <c r="F97" s="12" t="s">
        <v>27</v>
      </c>
      <c r="G97" s="12" t="s">
        <v>72</v>
      </c>
      <c r="H97" s="3">
        <v>1</v>
      </c>
      <c r="I97" s="7" t="s">
        <v>263</v>
      </c>
      <c r="J97" s="3" t="s">
        <v>205</v>
      </c>
      <c r="K97" s="3" t="s">
        <v>175</v>
      </c>
      <c r="L97" s="3">
        <v>31</v>
      </c>
      <c r="O97" s="9"/>
      <c r="P97" s="9"/>
      <c r="Q97" s="9"/>
      <c r="T97" s="3" t="str">
        <f>Block[[#This Row],[服装]]&amp;Block[[#This Row],[名前]]&amp;Block[[#This Row],[レアリティ]]</f>
        <v>ユニフォーム黒尾鉄朗ICONIC</v>
      </c>
    </row>
    <row r="98" spans="1:20" x14ac:dyDescent="0.3">
      <c r="A98" s="3">
        <f>VLOOKUP(Block[[#This Row],[No用]],SetNo[[No.用]:[vlookup 用]],2,FALSE)</f>
        <v>28</v>
      </c>
      <c r="B98" s="3" t="s">
        <v>109</v>
      </c>
      <c r="C98" s="12" t="s">
        <v>40</v>
      </c>
      <c r="D98" s="12" t="s">
        <v>23</v>
      </c>
      <c r="E98" s="12" t="s">
        <v>26</v>
      </c>
      <c r="F98" s="12" t="s">
        <v>27</v>
      </c>
      <c r="G98" s="12" t="s">
        <v>72</v>
      </c>
      <c r="H98" s="3">
        <v>1</v>
      </c>
      <c r="I98" s="7" t="s">
        <v>263</v>
      </c>
      <c r="J98" s="3" t="s">
        <v>190</v>
      </c>
      <c r="K98" s="3" t="s">
        <v>175</v>
      </c>
      <c r="L98" s="3">
        <v>31</v>
      </c>
      <c r="O98" s="9"/>
      <c r="P98" s="9"/>
      <c r="Q98" s="9"/>
      <c r="T98" s="3" t="str">
        <f>Block[[#This Row],[服装]]&amp;Block[[#This Row],[名前]]&amp;Block[[#This Row],[レアリティ]]</f>
        <v>ユニフォーム黒尾鉄朗ICONIC</v>
      </c>
    </row>
    <row r="99" spans="1:20" x14ac:dyDescent="0.3">
      <c r="A99" s="3">
        <f>VLOOKUP(Block[[#This Row],[No用]],SetNo[[No.用]:[vlookup 用]],2,FALSE)</f>
        <v>28</v>
      </c>
      <c r="B99" s="3" t="s">
        <v>109</v>
      </c>
      <c r="C99" s="12" t="s">
        <v>40</v>
      </c>
      <c r="D99" s="12" t="s">
        <v>23</v>
      </c>
      <c r="E99" s="12" t="s">
        <v>26</v>
      </c>
      <c r="F99" s="12" t="s">
        <v>27</v>
      </c>
      <c r="G99" s="12" t="s">
        <v>72</v>
      </c>
      <c r="H99" s="3">
        <v>1</v>
      </c>
      <c r="I99" s="7" t="s">
        <v>263</v>
      </c>
      <c r="J99" s="3" t="s">
        <v>264</v>
      </c>
      <c r="K99" s="3" t="s">
        <v>175</v>
      </c>
      <c r="L99" s="3">
        <v>34</v>
      </c>
      <c r="O99" s="9"/>
      <c r="P99" s="9"/>
      <c r="Q99" s="9"/>
      <c r="T99" s="3" t="str">
        <f>Block[[#This Row],[服装]]&amp;Block[[#This Row],[名前]]&amp;Block[[#This Row],[レアリティ]]</f>
        <v>ユニフォーム黒尾鉄朗ICONIC</v>
      </c>
    </row>
    <row r="100" spans="1:20" x14ac:dyDescent="0.3">
      <c r="A100" s="3">
        <f>VLOOKUP(Block[[#This Row],[No用]],SetNo[[No.用]:[vlookup 用]],2,FALSE)</f>
        <v>28</v>
      </c>
      <c r="B100" s="3" t="s">
        <v>109</v>
      </c>
      <c r="C100" s="12" t="s">
        <v>40</v>
      </c>
      <c r="D100" s="12" t="s">
        <v>23</v>
      </c>
      <c r="E100" s="12" t="s">
        <v>26</v>
      </c>
      <c r="F100" s="12" t="s">
        <v>27</v>
      </c>
      <c r="G100" s="12" t="s">
        <v>72</v>
      </c>
      <c r="H100" s="3">
        <v>1</v>
      </c>
      <c r="I100" s="7" t="s">
        <v>263</v>
      </c>
      <c r="J100" s="3" t="s">
        <v>188</v>
      </c>
      <c r="K100" s="3" t="s">
        <v>239</v>
      </c>
      <c r="L100" s="3">
        <v>44</v>
      </c>
      <c r="N100" s="3">
        <v>54</v>
      </c>
      <c r="O100" s="9"/>
      <c r="P100" s="9"/>
      <c r="Q100" s="9"/>
      <c r="T100" s="3" t="str">
        <f>Block[[#This Row],[服装]]&amp;Block[[#This Row],[名前]]&amp;Block[[#This Row],[レアリティ]]</f>
        <v>ユニフォーム黒尾鉄朗ICONIC</v>
      </c>
    </row>
    <row r="101" spans="1:20" x14ac:dyDescent="0.3">
      <c r="A101" s="3">
        <f>VLOOKUP(Block[[#This Row],[No用]],SetNo[[No.用]:[vlookup 用]],2,FALSE)</f>
        <v>29</v>
      </c>
      <c r="B101" s="3" t="s">
        <v>151</v>
      </c>
      <c r="C101" s="12" t="s">
        <v>40</v>
      </c>
      <c r="D101" s="12" t="s">
        <v>74</v>
      </c>
      <c r="E101" s="12" t="s">
        <v>26</v>
      </c>
      <c r="F101" s="12" t="s">
        <v>27</v>
      </c>
      <c r="G101" s="12" t="s">
        <v>72</v>
      </c>
      <c r="H101" s="3">
        <v>1</v>
      </c>
      <c r="I101" s="7" t="s">
        <v>263</v>
      </c>
      <c r="J101" s="3" t="s">
        <v>187</v>
      </c>
      <c r="K101" s="3" t="s">
        <v>191</v>
      </c>
      <c r="L101" s="3">
        <v>32</v>
      </c>
      <c r="O101" s="9"/>
      <c r="P101" s="9"/>
      <c r="Q101" s="9"/>
      <c r="T101" s="3" t="str">
        <f>Block[[#This Row],[服装]]&amp;Block[[#This Row],[名前]]&amp;Block[[#This Row],[レアリティ]]</f>
        <v>制服黒尾鉄朗ICONIC</v>
      </c>
    </row>
    <row r="102" spans="1:20" x14ac:dyDescent="0.3">
      <c r="A102" s="3">
        <f>VLOOKUP(Block[[#This Row],[No用]],SetNo[[No.用]:[vlookup 用]],2,FALSE)</f>
        <v>29</v>
      </c>
      <c r="B102" s="3" t="s">
        <v>151</v>
      </c>
      <c r="C102" s="12" t="s">
        <v>40</v>
      </c>
      <c r="D102" s="12" t="s">
        <v>74</v>
      </c>
      <c r="E102" s="12" t="s">
        <v>26</v>
      </c>
      <c r="F102" s="12" t="s">
        <v>27</v>
      </c>
      <c r="G102" s="12" t="s">
        <v>72</v>
      </c>
      <c r="H102" s="3">
        <v>1</v>
      </c>
      <c r="I102" s="7" t="s">
        <v>263</v>
      </c>
      <c r="J102" s="3" t="s">
        <v>188</v>
      </c>
      <c r="K102" s="3" t="s">
        <v>191</v>
      </c>
      <c r="L102" s="3">
        <v>32</v>
      </c>
      <c r="O102" s="9"/>
      <c r="P102" s="9"/>
      <c r="Q102" s="9"/>
      <c r="T102" s="3" t="str">
        <f>Block[[#This Row],[服装]]&amp;Block[[#This Row],[名前]]&amp;Block[[#This Row],[レアリティ]]</f>
        <v>制服黒尾鉄朗ICONIC</v>
      </c>
    </row>
    <row r="103" spans="1:20" x14ac:dyDescent="0.3">
      <c r="A103" s="3">
        <f>VLOOKUP(Block[[#This Row],[No用]],SetNo[[No.用]:[vlookup 用]],2,FALSE)</f>
        <v>29</v>
      </c>
      <c r="B103" s="3" t="s">
        <v>151</v>
      </c>
      <c r="C103" s="12" t="s">
        <v>40</v>
      </c>
      <c r="D103" s="12" t="s">
        <v>74</v>
      </c>
      <c r="E103" s="12" t="s">
        <v>26</v>
      </c>
      <c r="F103" s="12" t="s">
        <v>27</v>
      </c>
      <c r="G103" s="12" t="s">
        <v>72</v>
      </c>
      <c r="H103" s="3">
        <v>1</v>
      </c>
      <c r="I103" s="7" t="s">
        <v>263</v>
      </c>
      <c r="J103" s="3" t="s">
        <v>189</v>
      </c>
      <c r="K103" s="3" t="s">
        <v>175</v>
      </c>
      <c r="L103" s="3">
        <v>31</v>
      </c>
      <c r="O103" s="9"/>
      <c r="P103" s="9"/>
      <c r="Q103" s="9"/>
      <c r="T103" s="3" t="str">
        <f>Block[[#This Row],[服装]]&amp;Block[[#This Row],[名前]]&amp;Block[[#This Row],[レアリティ]]</f>
        <v>制服黒尾鉄朗ICONIC</v>
      </c>
    </row>
    <row r="104" spans="1:20" x14ac:dyDescent="0.3">
      <c r="A104" s="3">
        <f>VLOOKUP(Block[[#This Row],[No用]],SetNo[[No.用]:[vlookup 用]],2,FALSE)</f>
        <v>29</v>
      </c>
      <c r="B104" s="3" t="s">
        <v>151</v>
      </c>
      <c r="C104" s="12" t="s">
        <v>40</v>
      </c>
      <c r="D104" s="12" t="s">
        <v>74</v>
      </c>
      <c r="E104" s="12" t="s">
        <v>26</v>
      </c>
      <c r="F104" s="12" t="s">
        <v>27</v>
      </c>
      <c r="G104" s="12" t="s">
        <v>72</v>
      </c>
      <c r="H104" s="3">
        <v>1</v>
      </c>
      <c r="I104" s="7" t="s">
        <v>263</v>
      </c>
      <c r="J104" s="3" t="s">
        <v>205</v>
      </c>
      <c r="K104" s="3" t="s">
        <v>175</v>
      </c>
      <c r="L104" s="3">
        <v>31</v>
      </c>
      <c r="O104" s="9"/>
      <c r="P104" s="9"/>
      <c r="Q104" s="9"/>
      <c r="T104" s="3" t="str">
        <f>Block[[#This Row],[服装]]&amp;Block[[#This Row],[名前]]&amp;Block[[#This Row],[レアリティ]]</f>
        <v>制服黒尾鉄朗ICONIC</v>
      </c>
    </row>
    <row r="105" spans="1:20" x14ac:dyDescent="0.3">
      <c r="A105" s="3">
        <f>VLOOKUP(Block[[#This Row],[No用]],SetNo[[No.用]:[vlookup 用]],2,FALSE)</f>
        <v>29</v>
      </c>
      <c r="B105" s="3" t="s">
        <v>151</v>
      </c>
      <c r="C105" s="12" t="s">
        <v>40</v>
      </c>
      <c r="D105" s="12" t="s">
        <v>74</v>
      </c>
      <c r="E105" s="12" t="s">
        <v>26</v>
      </c>
      <c r="F105" s="12" t="s">
        <v>27</v>
      </c>
      <c r="G105" s="12" t="s">
        <v>72</v>
      </c>
      <c r="H105" s="3">
        <v>1</v>
      </c>
      <c r="I105" s="7" t="s">
        <v>263</v>
      </c>
      <c r="J105" s="3" t="s">
        <v>190</v>
      </c>
      <c r="K105" s="3" t="s">
        <v>175</v>
      </c>
      <c r="L105" s="3">
        <v>31</v>
      </c>
      <c r="O105" s="9"/>
      <c r="P105" s="9"/>
      <c r="Q105" s="9"/>
      <c r="T105" s="3" t="str">
        <f>Block[[#This Row],[服装]]&amp;Block[[#This Row],[名前]]&amp;Block[[#This Row],[レアリティ]]</f>
        <v>制服黒尾鉄朗ICONIC</v>
      </c>
    </row>
    <row r="106" spans="1:20" x14ac:dyDescent="0.3">
      <c r="A106" s="3">
        <f>VLOOKUP(Block[[#This Row],[No用]],SetNo[[No.用]:[vlookup 用]],2,FALSE)</f>
        <v>29</v>
      </c>
      <c r="B106" s="3" t="s">
        <v>151</v>
      </c>
      <c r="C106" s="12" t="s">
        <v>40</v>
      </c>
      <c r="D106" s="12" t="s">
        <v>74</v>
      </c>
      <c r="E106" s="12" t="s">
        <v>26</v>
      </c>
      <c r="F106" s="12" t="s">
        <v>27</v>
      </c>
      <c r="G106" s="12" t="s">
        <v>72</v>
      </c>
      <c r="H106" s="3">
        <v>1</v>
      </c>
      <c r="I106" s="7" t="s">
        <v>263</v>
      </c>
      <c r="J106" s="3" t="s">
        <v>264</v>
      </c>
      <c r="K106" s="3" t="s">
        <v>175</v>
      </c>
      <c r="L106" s="3">
        <v>34</v>
      </c>
      <c r="O106" s="9"/>
      <c r="P106" s="9"/>
      <c r="Q106" s="9"/>
      <c r="T106" s="3" t="str">
        <f>Block[[#This Row],[服装]]&amp;Block[[#This Row],[名前]]&amp;Block[[#This Row],[レアリティ]]</f>
        <v>制服黒尾鉄朗ICONIC</v>
      </c>
    </row>
    <row r="107" spans="1:20" x14ac:dyDescent="0.3">
      <c r="A107" s="3">
        <f>VLOOKUP(Block[[#This Row],[No用]],SetNo[[No.用]:[vlookup 用]],2,FALSE)</f>
        <v>29</v>
      </c>
      <c r="B107" s="3" t="s">
        <v>151</v>
      </c>
      <c r="C107" s="12" t="s">
        <v>40</v>
      </c>
      <c r="D107" s="12" t="s">
        <v>74</v>
      </c>
      <c r="E107" s="12" t="s">
        <v>26</v>
      </c>
      <c r="F107" s="12" t="s">
        <v>27</v>
      </c>
      <c r="G107" s="12" t="s">
        <v>72</v>
      </c>
      <c r="H107" s="3">
        <v>1</v>
      </c>
      <c r="I107" s="7" t="s">
        <v>263</v>
      </c>
      <c r="J107" s="3" t="s">
        <v>188</v>
      </c>
      <c r="K107" s="3" t="s">
        <v>239</v>
      </c>
      <c r="L107" s="3">
        <v>44</v>
      </c>
      <c r="N107" s="3">
        <v>54</v>
      </c>
      <c r="O107" s="9"/>
      <c r="P107" s="9"/>
      <c r="Q107" s="9"/>
      <c r="T107" s="3" t="str">
        <f>Block[[#This Row],[服装]]&amp;Block[[#This Row],[名前]]&amp;Block[[#This Row],[レアリティ]]</f>
        <v>制服黒尾鉄朗ICONIC</v>
      </c>
    </row>
    <row r="108" spans="1:20" x14ac:dyDescent="0.3">
      <c r="A108" s="3">
        <f>VLOOKUP(Block[[#This Row],[No用]],SetNo[[No.用]:[vlookup 用]],2,FALSE)</f>
        <v>30</v>
      </c>
      <c r="B108" s="3" t="s">
        <v>152</v>
      </c>
      <c r="C108" s="12" t="s">
        <v>40</v>
      </c>
      <c r="D108" s="12" t="s">
        <v>91</v>
      </c>
      <c r="E108" s="12" t="s">
        <v>26</v>
      </c>
      <c r="F108" s="12" t="s">
        <v>27</v>
      </c>
      <c r="G108" s="12" t="s">
        <v>72</v>
      </c>
      <c r="H108" s="3">
        <v>1</v>
      </c>
      <c r="I108" s="7" t="s">
        <v>263</v>
      </c>
      <c r="J108" s="3" t="s">
        <v>187</v>
      </c>
      <c r="K108" s="3" t="s">
        <v>175</v>
      </c>
      <c r="L108" s="3">
        <v>31</v>
      </c>
      <c r="O108" s="9"/>
      <c r="P108" s="9"/>
      <c r="Q108" s="9"/>
      <c r="T108" s="3" t="str">
        <f>Block[[#This Row],[服装]]&amp;Block[[#This Row],[名前]]&amp;Block[[#This Row],[レアリティ]]</f>
        <v>夏祭り黒尾鉄朗ICONIC</v>
      </c>
    </row>
    <row r="109" spans="1:20" x14ac:dyDescent="0.3">
      <c r="A109" s="3">
        <f>VLOOKUP(Block[[#This Row],[No用]],SetNo[[No.用]:[vlookup 用]],2,FALSE)</f>
        <v>30</v>
      </c>
      <c r="B109" s="3" t="s">
        <v>152</v>
      </c>
      <c r="C109" s="12" t="s">
        <v>40</v>
      </c>
      <c r="D109" s="12" t="s">
        <v>91</v>
      </c>
      <c r="E109" s="12" t="s">
        <v>26</v>
      </c>
      <c r="F109" s="12" t="s">
        <v>27</v>
      </c>
      <c r="G109" s="12" t="s">
        <v>72</v>
      </c>
      <c r="H109" s="3">
        <v>1</v>
      </c>
      <c r="I109" s="7" t="s">
        <v>263</v>
      </c>
      <c r="J109" s="3" t="s">
        <v>188</v>
      </c>
      <c r="K109" s="3" t="s">
        <v>191</v>
      </c>
      <c r="L109" s="3">
        <v>32</v>
      </c>
      <c r="O109" s="9"/>
      <c r="P109" s="9"/>
      <c r="Q109" s="9"/>
      <c r="T109" s="3" t="str">
        <f>Block[[#This Row],[服装]]&amp;Block[[#This Row],[名前]]&amp;Block[[#This Row],[レアリティ]]</f>
        <v>夏祭り黒尾鉄朗ICONIC</v>
      </c>
    </row>
    <row r="110" spans="1:20" x14ac:dyDescent="0.3">
      <c r="A110" s="3">
        <f>VLOOKUP(Block[[#This Row],[No用]],SetNo[[No.用]:[vlookup 用]],2,FALSE)</f>
        <v>30</v>
      </c>
      <c r="B110" s="3" t="s">
        <v>152</v>
      </c>
      <c r="C110" s="12" t="s">
        <v>40</v>
      </c>
      <c r="D110" s="12" t="s">
        <v>91</v>
      </c>
      <c r="E110" s="12" t="s">
        <v>26</v>
      </c>
      <c r="F110" s="12" t="s">
        <v>27</v>
      </c>
      <c r="G110" s="12" t="s">
        <v>72</v>
      </c>
      <c r="H110" s="3">
        <v>1</v>
      </c>
      <c r="I110" s="7" t="s">
        <v>263</v>
      </c>
      <c r="J110" s="3" t="s">
        <v>189</v>
      </c>
      <c r="K110" s="3" t="s">
        <v>175</v>
      </c>
      <c r="L110" s="3">
        <v>31</v>
      </c>
      <c r="O110" s="9"/>
      <c r="P110" s="9"/>
      <c r="Q110" s="9"/>
      <c r="T110" s="3" t="str">
        <f>Block[[#This Row],[服装]]&amp;Block[[#This Row],[名前]]&amp;Block[[#This Row],[レアリティ]]</f>
        <v>夏祭り黒尾鉄朗ICONIC</v>
      </c>
    </row>
    <row r="111" spans="1:20" x14ac:dyDescent="0.3">
      <c r="A111" s="3">
        <f>VLOOKUP(Block[[#This Row],[No用]],SetNo[[No.用]:[vlookup 用]],2,FALSE)</f>
        <v>30</v>
      </c>
      <c r="B111" s="3" t="s">
        <v>152</v>
      </c>
      <c r="C111" s="12" t="s">
        <v>40</v>
      </c>
      <c r="D111" s="12" t="s">
        <v>91</v>
      </c>
      <c r="E111" s="12" t="s">
        <v>26</v>
      </c>
      <c r="F111" s="12" t="s">
        <v>27</v>
      </c>
      <c r="G111" s="12" t="s">
        <v>72</v>
      </c>
      <c r="H111" s="3">
        <v>1</v>
      </c>
      <c r="I111" s="7" t="s">
        <v>263</v>
      </c>
      <c r="J111" s="3" t="s">
        <v>300</v>
      </c>
      <c r="K111" s="3" t="s">
        <v>175</v>
      </c>
      <c r="L111" s="3">
        <v>31</v>
      </c>
      <c r="O111" s="9"/>
      <c r="P111" s="9"/>
      <c r="Q111" s="9"/>
      <c r="T111" s="3" t="str">
        <f>Block[[#This Row],[服装]]&amp;Block[[#This Row],[名前]]&amp;Block[[#This Row],[レアリティ]]</f>
        <v>夏祭り黒尾鉄朗ICONIC</v>
      </c>
    </row>
    <row r="112" spans="1:20" x14ac:dyDescent="0.3">
      <c r="A112" s="3">
        <f>VLOOKUP(Block[[#This Row],[No用]],SetNo[[No.用]:[vlookup 用]],2,FALSE)</f>
        <v>30</v>
      </c>
      <c r="B112" s="3" t="s">
        <v>152</v>
      </c>
      <c r="C112" s="12" t="s">
        <v>40</v>
      </c>
      <c r="D112" s="12" t="s">
        <v>91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263</v>
      </c>
      <c r="J112" s="3" t="s">
        <v>190</v>
      </c>
      <c r="K112" s="3" t="s">
        <v>175</v>
      </c>
      <c r="L112" s="3">
        <v>31</v>
      </c>
      <c r="O112" s="9"/>
      <c r="P112" s="9"/>
      <c r="Q112" s="9"/>
      <c r="T112" s="3" t="str">
        <f>Block[[#This Row],[服装]]&amp;Block[[#This Row],[名前]]&amp;Block[[#This Row],[レアリティ]]</f>
        <v>夏祭り黒尾鉄朗ICONIC</v>
      </c>
    </row>
    <row r="113" spans="1:20" x14ac:dyDescent="0.3">
      <c r="A113" s="3">
        <f>VLOOKUP(Block[[#This Row],[No用]],SetNo[[No.用]:[vlookup 用]],2,FALSE)</f>
        <v>30</v>
      </c>
      <c r="B113" s="3" t="s">
        <v>152</v>
      </c>
      <c r="C113" s="12" t="s">
        <v>40</v>
      </c>
      <c r="D113" s="12" t="s">
        <v>91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263</v>
      </c>
      <c r="J113" s="3" t="s">
        <v>264</v>
      </c>
      <c r="K113" s="3" t="s">
        <v>175</v>
      </c>
      <c r="L113" s="3">
        <v>34</v>
      </c>
      <c r="O113" s="9"/>
      <c r="P113" s="9"/>
      <c r="Q113" s="9"/>
      <c r="T113" s="3" t="str">
        <f>Block[[#This Row],[服装]]&amp;Block[[#This Row],[名前]]&amp;Block[[#This Row],[レアリティ]]</f>
        <v>夏祭り黒尾鉄朗ICONIC</v>
      </c>
    </row>
    <row r="114" spans="1:20" x14ac:dyDescent="0.3">
      <c r="A114" s="3">
        <f>VLOOKUP(Block[[#This Row],[No用]],SetNo[[No.用]:[vlookup 用]],2,FALSE)</f>
        <v>31</v>
      </c>
      <c r="B114" s="3" t="s">
        <v>109</v>
      </c>
      <c r="C114" s="12" t="s">
        <v>41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263</v>
      </c>
      <c r="J114" s="3" t="s">
        <v>187</v>
      </c>
      <c r="K114" s="3" t="s">
        <v>186</v>
      </c>
      <c r="L114" s="3">
        <v>33</v>
      </c>
      <c r="O114" s="9"/>
      <c r="P114" s="9"/>
      <c r="Q114" s="9"/>
      <c r="T114" s="3" t="str">
        <f>Block[[#This Row],[服装]]&amp;Block[[#This Row],[名前]]&amp;Block[[#This Row],[レアリティ]]</f>
        <v>ユニフォーム灰羽リエーフICONIC</v>
      </c>
    </row>
    <row r="115" spans="1:20" x14ac:dyDescent="0.3">
      <c r="A115" s="3">
        <f>VLOOKUP(Block[[#This Row],[No用]],SetNo[[No.用]:[vlookup 用]],2,FALSE)</f>
        <v>31</v>
      </c>
      <c r="B115" s="3" t="s">
        <v>109</v>
      </c>
      <c r="C115" s="12" t="s">
        <v>41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263</v>
      </c>
      <c r="J115" s="3" t="s">
        <v>188</v>
      </c>
      <c r="K115" s="3" t="s">
        <v>186</v>
      </c>
      <c r="L115" s="3">
        <v>33</v>
      </c>
      <c r="O115" s="9"/>
      <c r="P115" s="9"/>
      <c r="Q115" s="9"/>
      <c r="T115" s="3" t="str">
        <f>Block[[#This Row],[服装]]&amp;Block[[#This Row],[名前]]&amp;Block[[#This Row],[レアリティ]]</f>
        <v>ユニフォーム灰羽リエーフICONIC</v>
      </c>
    </row>
    <row r="116" spans="1:20" x14ac:dyDescent="0.3">
      <c r="A116" s="3">
        <f>VLOOKUP(Block[[#This Row],[No用]],SetNo[[No.用]:[vlookup 用]],2,FALSE)</f>
        <v>31</v>
      </c>
      <c r="B116" s="3" t="s">
        <v>109</v>
      </c>
      <c r="C116" s="12" t="s">
        <v>41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263</v>
      </c>
      <c r="J116" s="3" t="s">
        <v>248</v>
      </c>
      <c r="K116" s="3" t="s">
        <v>186</v>
      </c>
      <c r="L116" s="3">
        <v>35</v>
      </c>
      <c r="O116" s="9"/>
      <c r="P116" s="9"/>
      <c r="Q116" s="9"/>
      <c r="T116" s="3" t="str">
        <f>Block[[#This Row],[服装]]&amp;Block[[#This Row],[名前]]&amp;Block[[#This Row],[レアリティ]]</f>
        <v>ユニフォーム灰羽リエーフICONIC</v>
      </c>
    </row>
    <row r="117" spans="1:20" x14ac:dyDescent="0.3">
      <c r="A117" s="3">
        <f>VLOOKUP(Block[[#This Row],[No用]],SetNo[[No.用]:[vlookup 用]],2,FALSE)</f>
        <v>31</v>
      </c>
      <c r="B117" s="3" t="s">
        <v>109</v>
      </c>
      <c r="C117" s="12" t="s">
        <v>41</v>
      </c>
      <c r="D117" s="12" t="s">
        <v>23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263</v>
      </c>
      <c r="J117" s="3" t="s">
        <v>190</v>
      </c>
      <c r="K117" s="3" t="s">
        <v>175</v>
      </c>
      <c r="L117" s="3">
        <v>32</v>
      </c>
      <c r="O117" s="9"/>
      <c r="P117" s="9"/>
      <c r="Q117" s="9"/>
      <c r="T117" s="3" t="str">
        <f>Block[[#This Row],[服装]]&amp;Block[[#This Row],[名前]]&amp;Block[[#This Row],[レアリティ]]</f>
        <v>ユニフォーム灰羽リエーフICONIC</v>
      </c>
    </row>
    <row r="118" spans="1:20" x14ac:dyDescent="0.3">
      <c r="A118" s="3">
        <f>VLOOKUP(Block[[#This Row],[No用]],SetNo[[No.用]:[vlookup 用]],2,FALSE)</f>
        <v>31</v>
      </c>
      <c r="B118" s="3" t="s">
        <v>109</v>
      </c>
      <c r="C118" s="12" t="s">
        <v>41</v>
      </c>
      <c r="D118" s="12" t="s">
        <v>23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263</v>
      </c>
      <c r="J118" s="3" t="s">
        <v>264</v>
      </c>
      <c r="K118" s="3" t="s">
        <v>175</v>
      </c>
      <c r="L118" s="3">
        <v>27</v>
      </c>
      <c r="O118" s="9"/>
      <c r="P118" s="9"/>
      <c r="Q118" s="9"/>
      <c r="T118" s="3" t="str">
        <f>Block[[#This Row],[服装]]&amp;Block[[#This Row],[名前]]&amp;Block[[#This Row],[レアリティ]]</f>
        <v>ユニフォーム灰羽リエーフICONIC</v>
      </c>
    </row>
    <row r="119" spans="1:20" x14ac:dyDescent="0.3">
      <c r="A119" s="3">
        <f>VLOOKUP(Block[[#This Row],[No用]],SetNo[[No.用]:[vlookup 用]],2,FALSE)</f>
        <v>31</v>
      </c>
      <c r="B119" s="3" t="s">
        <v>109</v>
      </c>
      <c r="C119" s="12" t="s">
        <v>41</v>
      </c>
      <c r="D119" s="12" t="s">
        <v>23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263</v>
      </c>
      <c r="J119" s="3" t="s">
        <v>196</v>
      </c>
      <c r="K119" s="3" t="s">
        <v>239</v>
      </c>
      <c r="L119" s="3">
        <v>46</v>
      </c>
      <c r="N119" s="3">
        <v>56</v>
      </c>
      <c r="O119" s="9"/>
      <c r="P119" s="9"/>
      <c r="Q119" s="9"/>
      <c r="T119" s="3" t="str">
        <f>Block[[#This Row],[服装]]&amp;Block[[#This Row],[名前]]&amp;Block[[#This Row],[レアリティ]]</f>
        <v>ユニフォーム灰羽リエーフICONIC</v>
      </c>
    </row>
    <row r="120" spans="1:20" x14ac:dyDescent="0.3">
      <c r="A120" s="3">
        <f>VLOOKUP(Block[[#This Row],[No用]],SetNo[[No.用]:[vlookup 用]],2,FALSE)</f>
        <v>32</v>
      </c>
      <c r="B120" s="3" t="s">
        <v>109</v>
      </c>
      <c r="C120" s="12" t="s">
        <v>42</v>
      </c>
      <c r="D120" s="12" t="s">
        <v>24</v>
      </c>
      <c r="E120" s="12" t="s">
        <v>21</v>
      </c>
      <c r="F120" s="12" t="s">
        <v>27</v>
      </c>
      <c r="G120" s="12" t="s">
        <v>72</v>
      </c>
      <c r="H120" s="3">
        <v>1</v>
      </c>
      <c r="I120" s="7" t="s">
        <v>263</v>
      </c>
      <c r="O120" s="9"/>
      <c r="P120" s="9"/>
      <c r="Q120" s="9"/>
      <c r="T120" s="3" t="str">
        <f>Block[[#This Row],[服装]]&amp;Block[[#This Row],[名前]]&amp;Block[[#This Row],[レアリティ]]</f>
        <v>ユニフォーム夜久衛輔ICONIC</v>
      </c>
    </row>
    <row r="121" spans="1:20" x14ac:dyDescent="0.3">
      <c r="A121" s="3">
        <f>VLOOKUP(Block[[#This Row],[No用]],SetNo[[No.用]:[vlookup 用]],2,FALSE)</f>
        <v>33</v>
      </c>
      <c r="B121" s="3" t="s">
        <v>109</v>
      </c>
      <c r="C121" s="12" t="s">
        <v>43</v>
      </c>
      <c r="D121" s="12" t="s">
        <v>24</v>
      </c>
      <c r="E121" s="12" t="s">
        <v>25</v>
      </c>
      <c r="F121" s="12" t="s">
        <v>27</v>
      </c>
      <c r="G121" s="12" t="s">
        <v>72</v>
      </c>
      <c r="H121" s="3">
        <v>1</v>
      </c>
      <c r="I121" s="7" t="s">
        <v>263</v>
      </c>
      <c r="J121" s="3" t="s">
        <v>187</v>
      </c>
      <c r="K121" s="3" t="s">
        <v>175</v>
      </c>
      <c r="L121" s="3">
        <v>24</v>
      </c>
      <c r="O121" s="9"/>
      <c r="P121" s="9"/>
      <c r="Q121" s="9"/>
      <c r="T121" s="3" t="str">
        <f>Block[[#This Row],[服装]]&amp;Block[[#This Row],[名前]]&amp;Block[[#This Row],[レアリティ]]</f>
        <v>ユニフォーム福永招平ICONIC</v>
      </c>
    </row>
    <row r="122" spans="1:20" x14ac:dyDescent="0.3">
      <c r="A122" s="3">
        <f>VLOOKUP(Block[[#This Row],[No用]],SetNo[[No.用]:[vlookup 用]],2,FALSE)</f>
        <v>33</v>
      </c>
      <c r="B122" s="3" t="s">
        <v>109</v>
      </c>
      <c r="C122" s="12" t="s">
        <v>43</v>
      </c>
      <c r="D122" s="12" t="s">
        <v>24</v>
      </c>
      <c r="E122" s="12" t="s">
        <v>25</v>
      </c>
      <c r="F122" s="12" t="s">
        <v>27</v>
      </c>
      <c r="G122" s="12" t="s">
        <v>72</v>
      </c>
      <c r="H122" s="3">
        <v>1</v>
      </c>
      <c r="I122" s="7" t="s">
        <v>263</v>
      </c>
      <c r="J122" s="3" t="s">
        <v>188</v>
      </c>
      <c r="K122" s="3" t="s">
        <v>175</v>
      </c>
      <c r="L122" s="3">
        <v>24</v>
      </c>
      <c r="O122" s="9"/>
      <c r="P122" s="9"/>
      <c r="Q122" s="9"/>
      <c r="T122" s="3" t="str">
        <f>Block[[#This Row],[服装]]&amp;Block[[#This Row],[名前]]&amp;Block[[#This Row],[レアリティ]]</f>
        <v>ユニフォーム福永招平ICONIC</v>
      </c>
    </row>
    <row r="123" spans="1:20" x14ac:dyDescent="0.3">
      <c r="A123" s="3">
        <f>VLOOKUP(Block[[#This Row],[No用]],SetNo[[No.用]:[vlookup 用]],2,FALSE)</f>
        <v>33</v>
      </c>
      <c r="B123" s="3" t="s">
        <v>109</v>
      </c>
      <c r="C123" s="12" t="s">
        <v>43</v>
      </c>
      <c r="D123" s="12" t="s">
        <v>24</v>
      </c>
      <c r="E123" s="12" t="s">
        <v>25</v>
      </c>
      <c r="F123" s="12" t="s">
        <v>27</v>
      </c>
      <c r="G123" s="12" t="s">
        <v>72</v>
      </c>
      <c r="H123" s="3">
        <v>1</v>
      </c>
      <c r="I123" s="7" t="s">
        <v>263</v>
      </c>
      <c r="J123" s="3" t="s">
        <v>264</v>
      </c>
      <c r="K123" s="3" t="s">
        <v>175</v>
      </c>
      <c r="L123" s="3">
        <v>24</v>
      </c>
      <c r="O123" s="9"/>
      <c r="P123" s="9"/>
      <c r="Q123" s="9"/>
      <c r="T123" s="3" t="str">
        <f>Block[[#This Row],[服装]]&amp;Block[[#This Row],[名前]]&amp;Block[[#This Row],[レアリティ]]</f>
        <v>ユニフォーム福永招平ICONIC</v>
      </c>
    </row>
    <row r="124" spans="1:20" x14ac:dyDescent="0.3">
      <c r="A124" s="3">
        <f>VLOOKUP(Block[[#This Row],[No用]],SetNo[[No.用]:[vlookup 用]],2,FALSE)</f>
        <v>34</v>
      </c>
      <c r="B124" s="3" t="s">
        <v>109</v>
      </c>
      <c r="C124" s="12" t="s">
        <v>44</v>
      </c>
      <c r="D124" s="12" t="s">
        <v>24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263</v>
      </c>
      <c r="J124" s="3" t="s">
        <v>187</v>
      </c>
      <c r="K124" s="3" t="s">
        <v>186</v>
      </c>
      <c r="L124" s="3">
        <v>27</v>
      </c>
      <c r="O124" s="9"/>
      <c r="P124" s="9"/>
      <c r="Q124" s="9"/>
      <c r="T124" s="3" t="str">
        <f>Block[[#This Row],[服装]]&amp;Block[[#This Row],[名前]]&amp;Block[[#This Row],[レアリティ]]</f>
        <v>ユニフォーム犬岡走ICONIC</v>
      </c>
    </row>
    <row r="125" spans="1:20" x14ac:dyDescent="0.3">
      <c r="A125" s="3">
        <f>VLOOKUP(Block[[#This Row],[No用]],SetNo[[No.用]:[vlookup 用]],2,FALSE)</f>
        <v>34</v>
      </c>
      <c r="B125" s="3" t="s">
        <v>109</v>
      </c>
      <c r="C125" s="12" t="s">
        <v>44</v>
      </c>
      <c r="D125" s="12" t="s">
        <v>24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263</v>
      </c>
      <c r="J125" s="3" t="s">
        <v>188</v>
      </c>
      <c r="K125" s="3" t="s">
        <v>186</v>
      </c>
      <c r="L125" s="3">
        <v>27</v>
      </c>
      <c r="O125" s="9"/>
      <c r="P125" s="9"/>
      <c r="Q125" s="9"/>
      <c r="T125" s="3" t="str">
        <f>Block[[#This Row],[服装]]&amp;Block[[#This Row],[名前]]&amp;Block[[#This Row],[レアリティ]]</f>
        <v>ユニフォーム犬岡走ICONIC</v>
      </c>
    </row>
    <row r="126" spans="1:20" x14ac:dyDescent="0.3">
      <c r="A126" s="3">
        <f>VLOOKUP(Block[[#This Row],[No用]],SetNo[[No.用]:[vlookup 用]],2,FALSE)</f>
        <v>34</v>
      </c>
      <c r="B126" s="3" t="s">
        <v>109</v>
      </c>
      <c r="C126" s="12" t="s">
        <v>44</v>
      </c>
      <c r="D126" s="12" t="s">
        <v>24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263</v>
      </c>
      <c r="J126" s="3" t="s">
        <v>205</v>
      </c>
      <c r="K126" s="3" t="s">
        <v>186</v>
      </c>
      <c r="L126" s="3">
        <v>37</v>
      </c>
      <c r="O126" s="9"/>
      <c r="P126" s="9"/>
      <c r="Q126" s="9"/>
      <c r="T126" s="3" t="str">
        <f>Block[[#This Row],[服装]]&amp;Block[[#This Row],[名前]]&amp;Block[[#This Row],[レアリティ]]</f>
        <v>ユニフォーム犬岡走ICONIC</v>
      </c>
    </row>
    <row r="127" spans="1:20" x14ac:dyDescent="0.3">
      <c r="A127" s="3">
        <f>VLOOKUP(Block[[#This Row],[No用]],SetNo[[No.用]:[vlookup 用]],2,FALSE)</f>
        <v>34</v>
      </c>
      <c r="B127" s="3" t="s">
        <v>109</v>
      </c>
      <c r="C127" s="12" t="s">
        <v>44</v>
      </c>
      <c r="D127" s="12" t="s">
        <v>24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263</v>
      </c>
      <c r="J127" s="3" t="s">
        <v>190</v>
      </c>
      <c r="K127" s="3" t="s">
        <v>186</v>
      </c>
      <c r="L127" s="3">
        <v>35</v>
      </c>
      <c r="O127" s="9"/>
      <c r="P127" s="9"/>
      <c r="Q127" s="9"/>
      <c r="T127" s="3" t="str">
        <f>Block[[#This Row],[服装]]&amp;Block[[#This Row],[名前]]&amp;Block[[#This Row],[レアリティ]]</f>
        <v>ユニフォーム犬岡走ICONIC</v>
      </c>
    </row>
    <row r="128" spans="1:20" x14ac:dyDescent="0.3">
      <c r="A128" s="3">
        <f>VLOOKUP(Block[[#This Row],[No用]],SetNo[[No.用]:[vlookup 用]],2,FALSE)</f>
        <v>34</v>
      </c>
      <c r="B128" s="3" t="s">
        <v>109</v>
      </c>
      <c r="C128" s="12" t="s">
        <v>44</v>
      </c>
      <c r="D128" s="12" t="s">
        <v>24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263</v>
      </c>
      <c r="J128" s="3" t="s">
        <v>264</v>
      </c>
      <c r="K128" s="3" t="s">
        <v>175</v>
      </c>
      <c r="L128" s="3">
        <v>32</v>
      </c>
      <c r="O128" s="9"/>
      <c r="P128" s="9"/>
      <c r="Q128" s="9"/>
      <c r="T128" s="3" t="str">
        <f>Block[[#This Row],[服装]]&amp;Block[[#This Row],[名前]]&amp;Block[[#This Row],[レアリティ]]</f>
        <v>ユニフォーム犬岡走ICONIC</v>
      </c>
    </row>
    <row r="129" spans="1:20" x14ac:dyDescent="0.3">
      <c r="A129" s="3">
        <f>VLOOKUP(Block[[#This Row],[No用]],SetNo[[No.用]:[vlookup 用]],2,FALSE)</f>
        <v>34</v>
      </c>
      <c r="B129" s="3" t="s">
        <v>109</v>
      </c>
      <c r="C129" s="12" t="s">
        <v>44</v>
      </c>
      <c r="D129" s="12" t="s">
        <v>24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263</v>
      </c>
      <c r="J129" s="3" t="s">
        <v>196</v>
      </c>
      <c r="K129" s="3" t="s">
        <v>239</v>
      </c>
      <c r="L129" s="3">
        <v>42</v>
      </c>
      <c r="N129" s="3">
        <v>52</v>
      </c>
      <c r="T129" s="3" t="str">
        <f>Block[[#This Row],[服装]]&amp;Block[[#This Row],[名前]]&amp;Block[[#This Row],[レアリティ]]</f>
        <v>ユニフォーム犬岡走ICONIC</v>
      </c>
    </row>
    <row r="130" spans="1:20" x14ac:dyDescent="0.3">
      <c r="A130" s="3">
        <f>VLOOKUP(Block[[#This Row],[No用]],SetNo[[No.用]:[vlookup 用]],2,FALSE)</f>
        <v>35</v>
      </c>
      <c r="B130" s="3" t="s">
        <v>109</v>
      </c>
      <c r="C130" s="12" t="s">
        <v>45</v>
      </c>
      <c r="D130" s="12" t="s">
        <v>24</v>
      </c>
      <c r="E130" s="12" t="s">
        <v>25</v>
      </c>
      <c r="F130" s="12" t="s">
        <v>27</v>
      </c>
      <c r="G130" s="12" t="s">
        <v>72</v>
      </c>
      <c r="H130" s="3">
        <v>1</v>
      </c>
      <c r="I130" s="7" t="s">
        <v>263</v>
      </c>
      <c r="J130" s="3" t="s">
        <v>187</v>
      </c>
      <c r="K130" s="3" t="s">
        <v>175</v>
      </c>
      <c r="L130" s="3">
        <v>27</v>
      </c>
      <c r="T130" s="3" t="str">
        <f>Block[[#This Row],[服装]]&amp;Block[[#This Row],[名前]]&amp;Block[[#This Row],[レアリティ]]</f>
        <v>ユニフォーム山本猛虎ICONIC</v>
      </c>
    </row>
    <row r="131" spans="1:20" x14ac:dyDescent="0.3">
      <c r="A131" s="3">
        <f>VLOOKUP(Block[[#This Row],[No用]],SetNo[[No.用]:[vlookup 用]],2,FALSE)</f>
        <v>35</v>
      </c>
      <c r="B131" s="3" t="s">
        <v>109</v>
      </c>
      <c r="C131" s="12" t="s">
        <v>45</v>
      </c>
      <c r="D131" s="12" t="s">
        <v>24</v>
      </c>
      <c r="E131" s="12" t="s">
        <v>25</v>
      </c>
      <c r="F131" s="12" t="s">
        <v>27</v>
      </c>
      <c r="G131" s="12" t="s">
        <v>72</v>
      </c>
      <c r="H131" s="3">
        <v>1</v>
      </c>
      <c r="I131" s="7" t="s">
        <v>263</v>
      </c>
      <c r="J131" s="3" t="s">
        <v>188</v>
      </c>
      <c r="K131" s="3" t="s">
        <v>175</v>
      </c>
      <c r="L131" s="3">
        <v>27</v>
      </c>
      <c r="O131" s="9"/>
      <c r="P131" s="9"/>
      <c r="Q131" s="9"/>
      <c r="T131" s="3" t="str">
        <f>Block[[#This Row],[服装]]&amp;Block[[#This Row],[名前]]&amp;Block[[#This Row],[レアリティ]]</f>
        <v>ユニフォーム山本猛虎ICONIC</v>
      </c>
    </row>
    <row r="132" spans="1:20" x14ac:dyDescent="0.3">
      <c r="A132" s="3">
        <f>VLOOKUP(Block[[#This Row],[No用]],SetNo[[No.用]:[vlookup 用]],2,FALSE)</f>
        <v>35</v>
      </c>
      <c r="B132" s="3" t="s">
        <v>109</v>
      </c>
      <c r="C132" s="12" t="s">
        <v>45</v>
      </c>
      <c r="D132" s="12" t="s">
        <v>24</v>
      </c>
      <c r="E132" s="12" t="s">
        <v>25</v>
      </c>
      <c r="F132" s="12" t="s">
        <v>27</v>
      </c>
      <c r="G132" s="12" t="s">
        <v>72</v>
      </c>
      <c r="H132" s="3">
        <v>1</v>
      </c>
      <c r="I132" s="7" t="s">
        <v>263</v>
      </c>
      <c r="J132" s="3" t="s">
        <v>190</v>
      </c>
      <c r="K132" s="3" t="s">
        <v>175</v>
      </c>
      <c r="L132" s="3">
        <v>27</v>
      </c>
      <c r="O132" s="9"/>
      <c r="P132" s="9"/>
      <c r="Q132" s="9"/>
      <c r="T132" s="3" t="str">
        <f>Block[[#This Row],[服装]]&amp;Block[[#This Row],[名前]]&amp;Block[[#This Row],[レアリティ]]</f>
        <v>ユニフォーム山本猛虎ICONIC</v>
      </c>
    </row>
    <row r="133" spans="1:20" x14ac:dyDescent="0.3">
      <c r="A133" s="3">
        <f>VLOOKUP(Block[[#This Row],[No用]],SetNo[[No.用]:[vlookup 用]],2,FALSE)</f>
        <v>35</v>
      </c>
      <c r="B133" s="3" t="s">
        <v>109</v>
      </c>
      <c r="C133" s="12" t="s">
        <v>45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263</v>
      </c>
      <c r="J133" s="3" t="s">
        <v>264</v>
      </c>
      <c r="K133" s="3" t="s">
        <v>175</v>
      </c>
      <c r="L133" s="3">
        <v>27</v>
      </c>
      <c r="O133" s="9"/>
      <c r="P133" s="9"/>
      <c r="Q133" s="9"/>
      <c r="T133" s="3" t="str">
        <f>Block[[#This Row],[服装]]&amp;Block[[#This Row],[名前]]&amp;Block[[#This Row],[レアリティ]]</f>
        <v>ユニフォーム山本猛虎ICONIC</v>
      </c>
    </row>
    <row r="134" spans="1:20" x14ac:dyDescent="0.3">
      <c r="A134" s="3">
        <f>VLOOKUP(Block[[#This Row],[No用]],SetNo[[No.用]:[vlookup 用]],2,FALSE)</f>
        <v>36</v>
      </c>
      <c r="B134" s="3" t="s">
        <v>109</v>
      </c>
      <c r="C134" s="12" t="s">
        <v>46</v>
      </c>
      <c r="D134" s="12" t="s">
        <v>24</v>
      </c>
      <c r="E134" s="12" t="s">
        <v>21</v>
      </c>
      <c r="F134" s="12" t="s">
        <v>27</v>
      </c>
      <c r="G134" s="12" t="s">
        <v>72</v>
      </c>
      <c r="H134" s="3">
        <v>1</v>
      </c>
      <c r="I134" s="7" t="s">
        <v>263</v>
      </c>
      <c r="O134" s="9"/>
      <c r="P134" s="9"/>
      <c r="Q134" s="9"/>
      <c r="T134" s="3" t="str">
        <f>Block[[#This Row],[服装]]&amp;Block[[#This Row],[名前]]&amp;Block[[#This Row],[レアリティ]]</f>
        <v>ユニフォーム芝山優生ICONIC</v>
      </c>
    </row>
    <row r="135" spans="1:20" x14ac:dyDescent="0.3">
      <c r="A135" s="3">
        <f>VLOOKUP(Block[[#This Row],[No用]],SetNo[[No.用]:[vlookup 用]],2,FALSE)</f>
        <v>37</v>
      </c>
      <c r="B135" s="3" t="s">
        <v>109</v>
      </c>
      <c r="C135" s="12" t="s">
        <v>47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263</v>
      </c>
      <c r="J135" s="3" t="s">
        <v>187</v>
      </c>
      <c r="K135" s="3" t="s">
        <v>175</v>
      </c>
      <c r="L135" s="3">
        <v>27</v>
      </c>
      <c r="O135" s="9"/>
      <c r="P135" s="9"/>
      <c r="Q135" s="9"/>
      <c r="T135" s="3" t="str">
        <f>Block[[#This Row],[服装]]&amp;Block[[#This Row],[名前]]&amp;Block[[#This Row],[レアリティ]]</f>
        <v>ユニフォーム海信之ICONIC</v>
      </c>
    </row>
    <row r="136" spans="1:20" x14ac:dyDescent="0.3">
      <c r="A136" s="3">
        <f>VLOOKUP(Block[[#This Row],[No用]],SetNo[[No.用]:[vlookup 用]],2,FALSE)</f>
        <v>37</v>
      </c>
      <c r="B136" s="3" t="s">
        <v>109</v>
      </c>
      <c r="C136" s="12" t="s">
        <v>47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263</v>
      </c>
      <c r="J136" s="3" t="s">
        <v>188</v>
      </c>
      <c r="K136" s="3" t="s">
        <v>175</v>
      </c>
      <c r="L136" s="3">
        <v>27</v>
      </c>
      <c r="O136" s="9"/>
      <c r="P136" s="9"/>
      <c r="Q136" s="9"/>
      <c r="T136" s="3" t="str">
        <f>Block[[#This Row],[服装]]&amp;Block[[#This Row],[名前]]&amp;Block[[#This Row],[レアリティ]]</f>
        <v>ユニフォーム海信之ICONIC</v>
      </c>
    </row>
    <row r="137" spans="1:20" x14ac:dyDescent="0.3">
      <c r="A137" s="3">
        <f>VLOOKUP(Block[[#This Row],[No用]],SetNo[[No.用]:[vlookup 用]],2,FALSE)</f>
        <v>38</v>
      </c>
      <c r="B137" s="3" t="s">
        <v>109</v>
      </c>
      <c r="C137" s="12" t="s">
        <v>47</v>
      </c>
      <c r="D137" s="12" t="s">
        <v>91</v>
      </c>
      <c r="E137" s="12" t="s">
        <v>79</v>
      </c>
      <c r="F137" s="12" t="s">
        <v>27</v>
      </c>
      <c r="G137" s="12" t="s">
        <v>153</v>
      </c>
      <c r="H137" s="3">
        <v>1</v>
      </c>
      <c r="I137" s="7" t="s">
        <v>263</v>
      </c>
      <c r="J137" s="3" t="s">
        <v>187</v>
      </c>
      <c r="K137" s="3" t="s">
        <v>186</v>
      </c>
      <c r="L137" s="3">
        <v>33</v>
      </c>
      <c r="O137" s="9"/>
      <c r="P137" s="9"/>
      <c r="Q137" s="9"/>
      <c r="T137" s="3" t="str">
        <f>Block[[#This Row],[服装]]&amp;Block[[#This Row],[名前]]&amp;Block[[#This Row],[レアリティ]]</f>
        <v>ユニフォーム海信之YELL</v>
      </c>
    </row>
    <row r="138" spans="1:20" x14ac:dyDescent="0.3">
      <c r="A138" s="3">
        <f>VLOOKUP(Block[[#This Row],[No用]],SetNo[[No.用]:[vlookup 用]],2,FALSE)</f>
        <v>38</v>
      </c>
      <c r="B138" s="3" t="s">
        <v>109</v>
      </c>
      <c r="C138" s="12" t="s">
        <v>47</v>
      </c>
      <c r="D138" s="12" t="s">
        <v>91</v>
      </c>
      <c r="E138" s="12" t="s">
        <v>79</v>
      </c>
      <c r="F138" s="12" t="s">
        <v>27</v>
      </c>
      <c r="G138" s="12" t="s">
        <v>153</v>
      </c>
      <c r="H138" s="3">
        <v>1</v>
      </c>
      <c r="I138" s="7" t="s">
        <v>263</v>
      </c>
      <c r="J138" s="3" t="s">
        <v>188</v>
      </c>
      <c r="K138" s="3" t="s">
        <v>186</v>
      </c>
      <c r="L138" s="3">
        <v>33</v>
      </c>
      <c r="O138" s="9"/>
      <c r="P138" s="9"/>
      <c r="Q138" s="9"/>
      <c r="T138" s="3" t="str">
        <f>Block[[#This Row],[服装]]&amp;Block[[#This Row],[名前]]&amp;Block[[#This Row],[レアリティ]]</f>
        <v>ユニフォーム海信之YELL</v>
      </c>
    </row>
    <row r="139" spans="1:20" x14ac:dyDescent="0.3">
      <c r="A139" s="3">
        <f>VLOOKUP(Block[[#This Row],[No用]],SetNo[[No.用]:[vlookup 用]],2,FALSE)</f>
        <v>39</v>
      </c>
      <c r="B139" s="3" t="s">
        <v>219</v>
      </c>
      <c r="C139" s="3" t="s">
        <v>48</v>
      </c>
      <c r="D139" s="3" t="s">
        <v>23</v>
      </c>
      <c r="E139" s="3" t="s">
        <v>26</v>
      </c>
      <c r="F139" s="3" t="s">
        <v>49</v>
      </c>
      <c r="G139" s="3" t="s">
        <v>72</v>
      </c>
      <c r="H139" s="3">
        <v>1</v>
      </c>
      <c r="I139" s="7" t="s">
        <v>263</v>
      </c>
      <c r="J139" s="3" t="s">
        <v>187</v>
      </c>
      <c r="K139" s="3" t="s">
        <v>186</v>
      </c>
      <c r="L139" s="3">
        <v>41</v>
      </c>
      <c r="O139" s="9"/>
      <c r="P139" s="9"/>
      <c r="Q139" s="9"/>
      <c r="T139" s="3" t="str">
        <f>Block[[#This Row],[服装]]&amp;Block[[#This Row],[名前]]&amp;Block[[#This Row],[レアリティ]]</f>
        <v>ユニフォーム青根高伸ICONIC</v>
      </c>
    </row>
    <row r="140" spans="1:20" x14ac:dyDescent="0.3">
      <c r="A140" s="3">
        <f>VLOOKUP(Block[[#This Row],[No用]],SetNo[[No.用]:[vlookup 用]],2,FALSE)</f>
        <v>39</v>
      </c>
      <c r="B140" s="3" t="s">
        <v>219</v>
      </c>
      <c r="C140" s="3" t="s">
        <v>48</v>
      </c>
      <c r="D140" s="3" t="s">
        <v>23</v>
      </c>
      <c r="E140" s="3" t="s">
        <v>26</v>
      </c>
      <c r="F140" s="3" t="s">
        <v>49</v>
      </c>
      <c r="G140" s="3" t="s">
        <v>72</v>
      </c>
      <c r="H140" s="3">
        <v>1</v>
      </c>
      <c r="I140" s="7" t="s">
        <v>263</v>
      </c>
      <c r="J140" s="3" t="s">
        <v>188</v>
      </c>
      <c r="K140" s="3" t="s">
        <v>186</v>
      </c>
      <c r="L140" s="3">
        <v>41</v>
      </c>
      <c r="O140" s="9"/>
      <c r="P140" s="9"/>
      <c r="Q140" s="9"/>
      <c r="T140" s="3" t="str">
        <f>Block[[#This Row],[服装]]&amp;Block[[#This Row],[名前]]&amp;Block[[#This Row],[レアリティ]]</f>
        <v>ユニフォーム青根高伸ICONIC</v>
      </c>
    </row>
    <row r="141" spans="1:20" x14ac:dyDescent="0.3">
      <c r="A141" s="3">
        <f>VLOOKUP(Block[[#This Row],[No用]],SetNo[[No.用]:[vlookup 用]],2,FALSE)</f>
        <v>39</v>
      </c>
      <c r="B141" s="3" t="s">
        <v>219</v>
      </c>
      <c r="C141" s="3" t="s">
        <v>48</v>
      </c>
      <c r="D141" s="3" t="s">
        <v>23</v>
      </c>
      <c r="E141" s="3" t="s">
        <v>26</v>
      </c>
      <c r="F141" s="3" t="s">
        <v>49</v>
      </c>
      <c r="G141" s="3" t="s">
        <v>72</v>
      </c>
      <c r="H141" s="3">
        <v>1</v>
      </c>
      <c r="I141" s="7" t="s">
        <v>263</v>
      </c>
      <c r="J141" s="3" t="s">
        <v>205</v>
      </c>
      <c r="K141" s="3" t="s">
        <v>186</v>
      </c>
      <c r="L141" s="3">
        <v>47</v>
      </c>
      <c r="O141" s="9"/>
      <c r="P141" s="9"/>
      <c r="Q141" s="9"/>
      <c r="T141" s="3" t="str">
        <f>Block[[#This Row],[服装]]&amp;Block[[#This Row],[名前]]&amp;Block[[#This Row],[レアリティ]]</f>
        <v>ユニフォーム青根高伸ICONIC</v>
      </c>
    </row>
    <row r="142" spans="1:20" x14ac:dyDescent="0.3">
      <c r="A142" s="3">
        <f>VLOOKUP(Block[[#This Row],[No用]],SetNo[[No.用]:[vlookup 用]],2,FALSE)</f>
        <v>39</v>
      </c>
      <c r="B142" s="3" t="s">
        <v>219</v>
      </c>
      <c r="C142" s="3" t="s">
        <v>48</v>
      </c>
      <c r="D142" s="3" t="s">
        <v>23</v>
      </c>
      <c r="E142" s="3" t="s">
        <v>26</v>
      </c>
      <c r="F142" s="3" t="s">
        <v>49</v>
      </c>
      <c r="G142" s="3" t="s">
        <v>72</v>
      </c>
      <c r="H142" s="3">
        <v>1</v>
      </c>
      <c r="I142" s="7" t="s">
        <v>263</v>
      </c>
      <c r="J142" s="3" t="s">
        <v>190</v>
      </c>
      <c r="K142" s="3" t="s">
        <v>175</v>
      </c>
      <c r="L142" s="3">
        <v>34</v>
      </c>
      <c r="O142" s="9"/>
      <c r="P142" s="9"/>
      <c r="Q142" s="9"/>
      <c r="T142" s="3" t="str">
        <f>Block[[#This Row],[服装]]&amp;Block[[#This Row],[名前]]&amp;Block[[#This Row],[レアリティ]]</f>
        <v>ユニフォーム青根高伸ICONIC</v>
      </c>
    </row>
    <row r="143" spans="1:20" x14ac:dyDescent="0.3">
      <c r="A143" s="3">
        <f>VLOOKUP(Block[[#This Row],[No用]],SetNo[[No.用]:[vlookup 用]],2,FALSE)</f>
        <v>39</v>
      </c>
      <c r="B143" s="3" t="s">
        <v>219</v>
      </c>
      <c r="C143" s="3" t="s">
        <v>48</v>
      </c>
      <c r="D143" s="3" t="s">
        <v>23</v>
      </c>
      <c r="E143" s="3" t="s">
        <v>26</v>
      </c>
      <c r="F143" s="3" t="s">
        <v>49</v>
      </c>
      <c r="G143" s="3" t="s">
        <v>72</v>
      </c>
      <c r="H143" s="3">
        <v>1</v>
      </c>
      <c r="I143" s="7" t="s">
        <v>263</v>
      </c>
      <c r="J143" s="3" t="s">
        <v>264</v>
      </c>
      <c r="K143" s="3" t="s">
        <v>175</v>
      </c>
      <c r="L143" s="3">
        <v>37</v>
      </c>
      <c r="O143" s="9"/>
      <c r="P143" s="9"/>
      <c r="Q143" s="9"/>
      <c r="T143" s="3" t="str">
        <f>Block[[#This Row],[服装]]&amp;Block[[#This Row],[名前]]&amp;Block[[#This Row],[レアリティ]]</f>
        <v>ユニフォーム青根高伸ICONIC</v>
      </c>
    </row>
    <row r="144" spans="1:20" x14ac:dyDescent="0.3">
      <c r="A144" s="3">
        <f>VLOOKUP(Block[[#This Row],[No用]],SetNo[[No.用]:[vlookup 用]],2,FALSE)</f>
        <v>39</v>
      </c>
      <c r="B144" s="3" t="s">
        <v>219</v>
      </c>
      <c r="C144" s="3" t="s">
        <v>48</v>
      </c>
      <c r="D144" s="3" t="s">
        <v>23</v>
      </c>
      <c r="E144" s="3" t="s">
        <v>26</v>
      </c>
      <c r="F144" s="3" t="s">
        <v>49</v>
      </c>
      <c r="G144" s="3" t="s">
        <v>72</v>
      </c>
      <c r="H144" s="3">
        <v>1</v>
      </c>
      <c r="I144" s="7" t="s">
        <v>263</v>
      </c>
      <c r="J144" s="3" t="s">
        <v>205</v>
      </c>
      <c r="K144" s="3" t="s">
        <v>239</v>
      </c>
      <c r="L144" s="3">
        <v>51</v>
      </c>
      <c r="M144" s="3">
        <v>5</v>
      </c>
      <c r="N144" s="3">
        <v>61</v>
      </c>
      <c r="O144" s="9">
        <v>7</v>
      </c>
      <c r="P144" s="9"/>
      <c r="Q144" s="9"/>
      <c r="T144" s="3" t="str">
        <f>Block[[#This Row],[服装]]&amp;Block[[#This Row],[名前]]&amp;Block[[#This Row],[レアリティ]]</f>
        <v>ユニフォーム青根高伸ICONIC</v>
      </c>
    </row>
    <row r="145" spans="1:20" x14ac:dyDescent="0.3">
      <c r="A145" s="3">
        <f>VLOOKUP(Block[[#This Row],[No用]],SetNo[[No.用]:[vlookup 用]],2,FALSE)</f>
        <v>40</v>
      </c>
      <c r="B145" s="3" t="s">
        <v>151</v>
      </c>
      <c r="C145" s="3" t="s">
        <v>48</v>
      </c>
      <c r="D145" s="3" t="s">
        <v>23</v>
      </c>
      <c r="E145" s="3" t="s">
        <v>26</v>
      </c>
      <c r="F145" s="3" t="s">
        <v>49</v>
      </c>
      <c r="G145" s="3" t="s">
        <v>72</v>
      </c>
      <c r="H145" s="3">
        <v>1</v>
      </c>
      <c r="I145" s="7" t="s">
        <v>263</v>
      </c>
      <c r="J145" s="3" t="s">
        <v>187</v>
      </c>
      <c r="K145" s="3" t="s">
        <v>186</v>
      </c>
      <c r="L145" s="3">
        <v>41</v>
      </c>
      <c r="O145" s="9"/>
      <c r="P145" s="9"/>
      <c r="Q145" s="9"/>
      <c r="T145" s="3" t="str">
        <f>Block[[#This Row],[服装]]&amp;Block[[#This Row],[名前]]&amp;Block[[#This Row],[レアリティ]]</f>
        <v>制服青根高伸ICONIC</v>
      </c>
    </row>
    <row r="146" spans="1:20" x14ac:dyDescent="0.3">
      <c r="A146" s="3">
        <f>VLOOKUP(Block[[#This Row],[No用]],SetNo[[No.用]:[vlookup 用]],2,FALSE)</f>
        <v>40</v>
      </c>
      <c r="B146" s="3" t="s">
        <v>151</v>
      </c>
      <c r="C146" s="3" t="s">
        <v>48</v>
      </c>
      <c r="D146" s="3" t="s">
        <v>23</v>
      </c>
      <c r="E146" s="3" t="s">
        <v>26</v>
      </c>
      <c r="F146" s="3" t="s">
        <v>49</v>
      </c>
      <c r="G146" s="3" t="s">
        <v>72</v>
      </c>
      <c r="H146" s="3">
        <v>1</v>
      </c>
      <c r="I146" s="7" t="s">
        <v>263</v>
      </c>
      <c r="J146" s="3" t="s">
        <v>188</v>
      </c>
      <c r="K146" s="3" t="s">
        <v>186</v>
      </c>
      <c r="L146" s="3">
        <v>41</v>
      </c>
      <c r="O146" s="9"/>
      <c r="P146" s="9"/>
      <c r="Q146" s="9"/>
      <c r="T146" s="3" t="str">
        <f>Block[[#This Row],[服装]]&amp;Block[[#This Row],[名前]]&amp;Block[[#This Row],[レアリティ]]</f>
        <v>制服青根高伸ICONIC</v>
      </c>
    </row>
    <row r="147" spans="1:20" x14ac:dyDescent="0.3">
      <c r="A147" s="3">
        <f>VLOOKUP(Block[[#This Row],[No用]],SetNo[[No.用]:[vlookup 用]],2,FALSE)</f>
        <v>40</v>
      </c>
      <c r="B147" s="3" t="s">
        <v>151</v>
      </c>
      <c r="C147" s="3" t="s">
        <v>48</v>
      </c>
      <c r="D147" s="3" t="s">
        <v>23</v>
      </c>
      <c r="E147" s="3" t="s">
        <v>26</v>
      </c>
      <c r="F147" s="3" t="s">
        <v>49</v>
      </c>
      <c r="G147" s="3" t="s">
        <v>72</v>
      </c>
      <c r="H147" s="3">
        <v>1</v>
      </c>
      <c r="I147" s="7" t="s">
        <v>263</v>
      </c>
      <c r="J147" s="3" t="s">
        <v>205</v>
      </c>
      <c r="K147" s="3" t="s">
        <v>186</v>
      </c>
      <c r="L147" s="3">
        <v>47</v>
      </c>
      <c r="O147" s="9"/>
      <c r="P147" s="9"/>
      <c r="Q147" s="9"/>
      <c r="T147" s="3" t="str">
        <f>Block[[#This Row],[服装]]&amp;Block[[#This Row],[名前]]&amp;Block[[#This Row],[レアリティ]]</f>
        <v>制服青根高伸ICONIC</v>
      </c>
    </row>
    <row r="148" spans="1:20" x14ac:dyDescent="0.3">
      <c r="A148" s="3">
        <f>VLOOKUP(Block[[#This Row],[No用]],SetNo[[No.用]:[vlookup 用]],2,FALSE)</f>
        <v>40</v>
      </c>
      <c r="B148" s="3" t="s">
        <v>151</v>
      </c>
      <c r="C148" s="3" t="s">
        <v>48</v>
      </c>
      <c r="D148" s="3" t="s">
        <v>23</v>
      </c>
      <c r="E148" s="3" t="s">
        <v>26</v>
      </c>
      <c r="F148" s="3" t="s">
        <v>49</v>
      </c>
      <c r="G148" s="3" t="s">
        <v>72</v>
      </c>
      <c r="H148" s="3">
        <v>1</v>
      </c>
      <c r="I148" s="7" t="s">
        <v>263</v>
      </c>
      <c r="J148" s="3" t="s">
        <v>190</v>
      </c>
      <c r="K148" s="3" t="s">
        <v>175</v>
      </c>
      <c r="L148" s="3">
        <v>34</v>
      </c>
      <c r="O148" s="9"/>
      <c r="P148" s="9"/>
      <c r="Q148" s="9"/>
      <c r="T148" s="3" t="str">
        <f>Block[[#This Row],[服装]]&amp;Block[[#This Row],[名前]]&amp;Block[[#This Row],[レアリティ]]</f>
        <v>制服青根高伸ICONIC</v>
      </c>
    </row>
    <row r="149" spans="1:20" x14ac:dyDescent="0.3">
      <c r="A149" s="3">
        <f>VLOOKUP(Block[[#This Row],[No用]],SetNo[[No.用]:[vlookup 用]],2,FALSE)</f>
        <v>40</v>
      </c>
      <c r="B149" s="3" t="s">
        <v>151</v>
      </c>
      <c r="C149" s="3" t="s">
        <v>48</v>
      </c>
      <c r="D149" s="3" t="s">
        <v>23</v>
      </c>
      <c r="E149" s="3" t="s">
        <v>26</v>
      </c>
      <c r="F149" s="3" t="s">
        <v>49</v>
      </c>
      <c r="G149" s="3" t="s">
        <v>72</v>
      </c>
      <c r="H149" s="3">
        <v>1</v>
      </c>
      <c r="I149" s="7" t="s">
        <v>263</v>
      </c>
      <c r="J149" s="3" t="s">
        <v>264</v>
      </c>
      <c r="K149" s="3" t="s">
        <v>191</v>
      </c>
      <c r="L149" s="3">
        <v>39</v>
      </c>
      <c r="O149" s="9"/>
      <c r="P149" s="9"/>
      <c r="Q149" s="9"/>
      <c r="T149" s="3" t="str">
        <f>Block[[#This Row],[服装]]&amp;Block[[#This Row],[名前]]&amp;Block[[#This Row],[レアリティ]]</f>
        <v>制服青根高伸ICONIC</v>
      </c>
    </row>
    <row r="150" spans="1:20" x14ac:dyDescent="0.3">
      <c r="A150" s="3">
        <f>VLOOKUP(Block[[#This Row],[No用]],SetNo[[No.用]:[vlookup 用]],2,FALSE)</f>
        <v>40</v>
      </c>
      <c r="B150" s="3" t="s">
        <v>151</v>
      </c>
      <c r="C150" s="3" t="s">
        <v>48</v>
      </c>
      <c r="D150" s="3" t="s">
        <v>23</v>
      </c>
      <c r="E150" s="3" t="s">
        <v>26</v>
      </c>
      <c r="F150" s="3" t="s">
        <v>49</v>
      </c>
      <c r="G150" s="3" t="s">
        <v>72</v>
      </c>
      <c r="H150" s="3">
        <v>1</v>
      </c>
      <c r="I150" s="7" t="s">
        <v>263</v>
      </c>
      <c r="J150" s="3" t="s">
        <v>205</v>
      </c>
      <c r="K150" s="3" t="s">
        <v>239</v>
      </c>
      <c r="L150" s="3">
        <v>51</v>
      </c>
      <c r="M150" s="3">
        <v>5</v>
      </c>
      <c r="N150" s="3">
        <v>61</v>
      </c>
      <c r="O150" s="9">
        <v>7</v>
      </c>
      <c r="P150" s="9"/>
      <c r="Q150" s="9"/>
      <c r="T150" s="3" t="str">
        <f>Block[[#This Row],[服装]]&amp;Block[[#This Row],[名前]]&amp;Block[[#This Row],[レアリティ]]</f>
        <v>制服青根高伸ICONIC</v>
      </c>
    </row>
    <row r="151" spans="1:20" x14ac:dyDescent="0.3">
      <c r="A151" s="3">
        <f>VLOOKUP(Block[[#This Row],[No用]],SetNo[[No.用]:[vlookup 用]],2,FALSE)</f>
        <v>41</v>
      </c>
      <c r="B151" s="3" t="s">
        <v>119</v>
      </c>
      <c r="C151" s="3" t="s">
        <v>48</v>
      </c>
      <c r="D151" s="3" t="s">
        <v>24</v>
      </c>
      <c r="E151" s="3" t="s">
        <v>26</v>
      </c>
      <c r="F151" s="3" t="s">
        <v>49</v>
      </c>
      <c r="G151" s="3" t="s">
        <v>72</v>
      </c>
      <c r="H151" s="3">
        <v>1</v>
      </c>
      <c r="I151" s="7" t="s">
        <v>263</v>
      </c>
      <c r="J151" s="3" t="s">
        <v>187</v>
      </c>
      <c r="K151" s="3" t="s">
        <v>186</v>
      </c>
      <c r="L151" s="3">
        <v>41</v>
      </c>
      <c r="O151" s="9"/>
      <c r="P151" s="9"/>
      <c r="Q151" s="9"/>
      <c r="T151" s="3" t="str">
        <f>Block[[#This Row],[服装]]&amp;Block[[#This Row],[名前]]&amp;Block[[#This Row],[レアリティ]]</f>
        <v>プール掃除青根高伸ICONIC</v>
      </c>
    </row>
    <row r="152" spans="1:20" x14ac:dyDescent="0.3">
      <c r="A152" s="3">
        <f>VLOOKUP(Block[[#This Row],[No用]],SetNo[[No.用]:[vlookup 用]],2,FALSE)</f>
        <v>41</v>
      </c>
      <c r="B152" s="3" t="s">
        <v>119</v>
      </c>
      <c r="C152" s="3" t="s">
        <v>48</v>
      </c>
      <c r="D152" s="3" t="s">
        <v>24</v>
      </c>
      <c r="E152" s="3" t="s">
        <v>26</v>
      </c>
      <c r="F152" s="3" t="s">
        <v>49</v>
      </c>
      <c r="G152" s="3" t="s">
        <v>72</v>
      </c>
      <c r="H152" s="3">
        <v>1</v>
      </c>
      <c r="I152" s="7" t="s">
        <v>263</v>
      </c>
      <c r="J152" s="3" t="s">
        <v>188</v>
      </c>
      <c r="K152" s="3" t="s">
        <v>186</v>
      </c>
      <c r="L152" s="3">
        <v>41</v>
      </c>
      <c r="O152" s="9"/>
      <c r="P152" s="9"/>
      <c r="Q152" s="9"/>
      <c r="T152" s="3" t="str">
        <f>Block[[#This Row],[服装]]&amp;Block[[#This Row],[名前]]&amp;Block[[#This Row],[レアリティ]]</f>
        <v>プール掃除青根高伸ICONIC</v>
      </c>
    </row>
    <row r="153" spans="1:20" x14ac:dyDescent="0.3">
      <c r="A153" s="3">
        <f>VLOOKUP(Block[[#This Row],[No用]],SetNo[[No.用]:[vlookup 用]],2,FALSE)</f>
        <v>41</v>
      </c>
      <c r="B153" s="3" t="s">
        <v>119</v>
      </c>
      <c r="C153" s="3" t="s">
        <v>48</v>
      </c>
      <c r="D153" s="3" t="s">
        <v>24</v>
      </c>
      <c r="E153" s="3" t="s">
        <v>26</v>
      </c>
      <c r="F153" s="3" t="s">
        <v>49</v>
      </c>
      <c r="G153" s="3" t="s">
        <v>72</v>
      </c>
      <c r="H153" s="3">
        <v>1</v>
      </c>
      <c r="I153" s="7" t="s">
        <v>263</v>
      </c>
      <c r="J153" s="3" t="s">
        <v>205</v>
      </c>
      <c r="K153" s="3" t="s">
        <v>191</v>
      </c>
      <c r="L153" s="3">
        <v>42</v>
      </c>
      <c r="O153" s="9"/>
      <c r="P153" s="9"/>
      <c r="Q153" s="9"/>
      <c r="T153" s="3" t="str">
        <f>Block[[#This Row],[服装]]&amp;Block[[#This Row],[名前]]&amp;Block[[#This Row],[レアリティ]]</f>
        <v>プール掃除青根高伸ICONIC</v>
      </c>
    </row>
    <row r="154" spans="1:20" x14ac:dyDescent="0.3">
      <c r="A154" s="3">
        <f>VLOOKUP(Block[[#This Row],[No用]],SetNo[[No.用]:[vlookup 用]],2,FALSE)</f>
        <v>41</v>
      </c>
      <c r="B154" s="3" t="s">
        <v>119</v>
      </c>
      <c r="C154" s="3" t="s">
        <v>48</v>
      </c>
      <c r="D154" s="3" t="s">
        <v>24</v>
      </c>
      <c r="E154" s="3" t="s">
        <v>26</v>
      </c>
      <c r="F154" s="3" t="s">
        <v>49</v>
      </c>
      <c r="G154" s="3" t="s">
        <v>72</v>
      </c>
      <c r="H154" s="3">
        <v>1</v>
      </c>
      <c r="I154" s="7" t="s">
        <v>263</v>
      </c>
      <c r="J154" s="3" t="s">
        <v>190</v>
      </c>
      <c r="K154" s="3" t="s">
        <v>175</v>
      </c>
      <c r="L154" s="3">
        <v>34</v>
      </c>
      <c r="O154" s="9"/>
      <c r="P154" s="9"/>
      <c r="Q154" s="9"/>
      <c r="T154" s="3" t="str">
        <f>Block[[#This Row],[服装]]&amp;Block[[#This Row],[名前]]&amp;Block[[#This Row],[レアリティ]]</f>
        <v>プール掃除青根高伸ICONIC</v>
      </c>
    </row>
    <row r="155" spans="1:20" x14ac:dyDescent="0.3">
      <c r="A155" s="3">
        <f>VLOOKUP(Block[[#This Row],[No用]],SetNo[[No.用]:[vlookup 用]],2,FALSE)</f>
        <v>41</v>
      </c>
      <c r="B155" s="3" t="s">
        <v>119</v>
      </c>
      <c r="C155" s="3" t="s">
        <v>48</v>
      </c>
      <c r="D155" s="3" t="s">
        <v>24</v>
      </c>
      <c r="E155" s="3" t="s">
        <v>26</v>
      </c>
      <c r="F155" s="3" t="s">
        <v>49</v>
      </c>
      <c r="G155" s="3" t="s">
        <v>72</v>
      </c>
      <c r="H155" s="3">
        <v>1</v>
      </c>
      <c r="I155" s="7" t="s">
        <v>263</v>
      </c>
      <c r="J155" s="3" t="s">
        <v>264</v>
      </c>
      <c r="K155" s="3" t="s">
        <v>175</v>
      </c>
      <c r="L155" s="3">
        <v>36</v>
      </c>
      <c r="O155" s="9"/>
      <c r="P155" s="9"/>
      <c r="Q155" s="9"/>
      <c r="T155" s="3" t="str">
        <f>Block[[#This Row],[服装]]&amp;Block[[#This Row],[名前]]&amp;Block[[#This Row],[レアリティ]]</f>
        <v>プール掃除青根高伸ICONIC</v>
      </c>
    </row>
    <row r="156" spans="1:20" x14ac:dyDescent="0.3">
      <c r="A156" s="3">
        <f>VLOOKUP(Block[[#This Row],[No用]],SetNo[[No.用]:[vlookup 用]],2,FALSE)</f>
        <v>42</v>
      </c>
      <c r="B156" s="3" t="s">
        <v>219</v>
      </c>
      <c r="C156" s="3" t="s">
        <v>50</v>
      </c>
      <c r="D156" s="3" t="s">
        <v>28</v>
      </c>
      <c r="E156" s="3" t="s">
        <v>25</v>
      </c>
      <c r="F156" s="3" t="s">
        <v>49</v>
      </c>
      <c r="G156" s="3" t="s">
        <v>72</v>
      </c>
      <c r="H156" s="3">
        <v>1</v>
      </c>
      <c r="I156" s="7" t="s">
        <v>263</v>
      </c>
      <c r="J156" s="3" t="s">
        <v>187</v>
      </c>
      <c r="K156" s="3" t="s">
        <v>175</v>
      </c>
      <c r="L156" s="3">
        <v>30</v>
      </c>
      <c r="O156" s="9"/>
      <c r="P156" s="9"/>
      <c r="Q156" s="9"/>
      <c r="T156" s="3" t="str">
        <f>Block[[#This Row],[服装]]&amp;Block[[#This Row],[名前]]&amp;Block[[#This Row],[レアリティ]]</f>
        <v>ユニフォーム二口堅治ICONIC</v>
      </c>
    </row>
    <row r="157" spans="1:20" x14ac:dyDescent="0.3">
      <c r="A157" s="3">
        <f>VLOOKUP(Block[[#This Row],[No用]],SetNo[[No.用]:[vlookup 用]],2,FALSE)</f>
        <v>42</v>
      </c>
      <c r="B157" s="3" t="s">
        <v>219</v>
      </c>
      <c r="C157" s="3" t="s">
        <v>50</v>
      </c>
      <c r="D157" s="3" t="s">
        <v>28</v>
      </c>
      <c r="E157" s="3" t="s">
        <v>25</v>
      </c>
      <c r="F157" s="3" t="s">
        <v>49</v>
      </c>
      <c r="G157" s="3" t="s">
        <v>72</v>
      </c>
      <c r="H157" s="3">
        <v>1</v>
      </c>
      <c r="I157" s="7" t="s">
        <v>263</v>
      </c>
      <c r="J157" s="3" t="s">
        <v>188</v>
      </c>
      <c r="K157" s="3" t="s">
        <v>175</v>
      </c>
      <c r="L157" s="3">
        <v>30</v>
      </c>
      <c r="O157" s="9"/>
      <c r="P157" s="9"/>
      <c r="Q157" s="9"/>
      <c r="T157" s="3" t="str">
        <f>Block[[#This Row],[服装]]&amp;Block[[#This Row],[名前]]&amp;Block[[#This Row],[レアリティ]]</f>
        <v>ユニフォーム二口堅治ICONIC</v>
      </c>
    </row>
    <row r="158" spans="1:20" x14ac:dyDescent="0.3">
      <c r="A158" s="3">
        <f>VLOOKUP(Block[[#This Row],[No用]],SetNo[[No.用]:[vlookup 用]],2,FALSE)</f>
        <v>42</v>
      </c>
      <c r="B158" s="3" t="s">
        <v>219</v>
      </c>
      <c r="C158" s="3" t="s">
        <v>50</v>
      </c>
      <c r="D158" s="3" t="s">
        <v>28</v>
      </c>
      <c r="E158" s="3" t="s">
        <v>25</v>
      </c>
      <c r="F158" s="3" t="s">
        <v>49</v>
      </c>
      <c r="G158" s="3" t="s">
        <v>72</v>
      </c>
      <c r="H158" s="3">
        <v>1</v>
      </c>
      <c r="I158" s="7" t="s">
        <v>263</v>
      </c>
      <c r="J158" s="3" t="s">
        <v>190</v>
      </c>
      <c r="K158" s="3" t="s">
        <v>175</v>
      </c>
      <c r="L158" s="3">
        <v>26</v>
      </c>
      <c r="O158" s="9"/>
      <c r="P158" s="9"/>
      <c r="Q158" s="9"/>
      <c r="T158" s="3" t="str">
        <f>Block[[#This Row],[服装]]&amp;Block[[#This Row],[名前]]&amp;Block[[#This Row],[レアリティ]]</f>
        <v>ユニフォーム二口堅治ICONIC</v>
      </c>
    </row>
    <row r="159" spans="1:20" x14ac:dyDescent="0.3">
      <c r="A159" s="3">
        <f>VLOOKUP(Block[[#This Row],[No用]],SetNo[[No.用]:[vlookup 用]],2,FALSE)</f>
        <v>43</v>
      </c>
      <c r="B159" s="3" t="s">
        <v>151</v>
      </c>
      <c r="C159" s="3" t="s">
        <v>50</v>
      </c>
      <c r="D159" s="3" t="s">
        <v>28</v>
      </c>
      <c r="E159" s="3" t="s">
        <v>25</v>
      </c>
      <c r="F159" s="3" t="s">
        <v>49</v>
      </c>
      <c r="G159" s="3" t="s">
        <v>72</v>
      </c>
      <c r="H159" s="3">
        <v>1</v>
      </c>
      <c r="I159" s="7" t="s">
        <v>263</v>
      </c>
      <c r="J159" s="3" t="s">
        <v>187</v>
      </c>
      <c r="K159" s="3" t="s">
        <v>175</v>
      </c>
      <c r="L159" s="3">
        <v>30</v>
      </c>
      <c r="O159" s="9"/>
      <c r="P159" s="9"/>
      <c r="Q159" s="9"/>
      <c r="T159" s="3" t="str">
        <f>Block[[#This Row],[服装]]&amp;Block[[#This Row],[名前]]&amp;Block[[#This Row],[レアリティ]]</f>
        <v>制服二口堅治ICONIC</v>
      </c>
    </row>
    <row r="160" spans="1:20" x14ac:dyDescent="0.3">
      <c r="A160" s="3">
        <f>VLOOKUP(Block[[#This Row],[No用]],SetNo[[No.用]:[vlookup 用]],2,FALSE)</f>
        <v>43</v>
      </c>
      <c r="B160" s="3" t="s">
        <v>151</v>
      </c>
      <c r="C160" s="3" t="s">
        <v>50</v>
      </c>
      <c r="D160" s="3" t="s">
        <v>28</v>
      </c>
      <c r="E160" s="3" t="s">
        <v>25</v>
      </c>
      <c r="F160" s="3" t="s">
        <v>49</v>
      </c>
      <c r="G160" s="3" t="s">
        <v>72</v>
      </c>
      <c r="H160" s="3">
        <v>1</v>
      </c>
      <c r="I160" s="7" t="s">
        <v>263</v>
      </c>
      <c r="J160" s="3" t="s">
        <v>188</v>
      </c>
      <c r="K160" s="3" t="s">
        <v>191</v>
      </c>
      <c r="L160" s="3">
        <v>31</v>
      </c>
      <c r="O160" s="9"/>
      <c r="P160" s="9"/>
      <c r="Q160" s="9"/>
      <c r="T160" s="3" t="str">
        <f>Block[[#This Row],[服装]]&amp;Block[[#This Row],[名前]]&amp;Block[[#This Row],[レアリティ]]</f>
        <v>制服二口堅治ICONIC</v>
      </c>
    </row>
    <row r="161" spans="1:20" x14ac:dyDescent="0.3">
      <c r="A161" s="3">
        <f>VLOOKUP(Block[[#This Row],[No用]],SetNo[[No.用]:[vlookup 用]],2,FALSE)</f>
        <v>43</v>
      </c>
      <c r="B161" s="3" t="s">
        <v>151</v>
      </c>
      <c r="C161" s="3" t="s">
        <v>50</v>
      </c>
      <c r="D161" s="3" t="s">
        <v>28</v>
      </c>
      <c r="E161" s="3" t="s">
        <v>25</v>
      </c>
      <c r="F161" s="3" t="s">
        <v>49</v>
      </c>
      <c r="G161" s="3" t="s">
        <v>72</v>
      </c>
      <c r="H161" s="3">
        <v>1</v>
      </c>
      <c r="I161" s="7" t="s">
        <v>263</v>
      </c>
      <c r="J161" s="3" t="s">
        <v>190</v>
      </c>
      <c r="K161" s="3" t="s">
        <v>191</v>
      </c>
      <c r="L161" s="3">
        <v>29</v>
      </c>
      <c r="O161" s="9"/>
      <c r="P161" s="9"/>
      <c r="Q161" s="9"/>
      <c r="T161" s="3" t="str">
        <f>Block[[#This Row],[服装]]&amp;Block[[#This Row],[名前]]&amp;Block[[#This Row],[レアリティ]]</f>
        <v>制服二口堅治ICONIC</v>
      </c>
    </row>
    <row r="162" spans="1:20" x14ac:dyDescent="0.3">
      <c r="A162" s="3">
        <f>VLOOKUP(Block[[#This Row],[No用]],SetNo[[No.用]:[vlookup 用]],2,FALSE)</f>
        <v>43</v>
      </c>
      <c r="B162" s="3" t="s">
        <v>151</v>
      </c>
      <c r="C162" s="3" t="s">
        <v>50</v>
      </c>
      <c r="D162" s="3" t="s">
        <v>28</v>
      </c>
      <c r="E162" s="3" t="s">
        <v>25</v>
      </c>
      <c r="F162" s="3" t="s">
        <v>49</v>
      </c>
      <c r="G162" s="3" t="s">
        <v>72</v>
      </c>
      <c r="H162" s="3">
        <v>1</v>
      </c>
      <c r="I162" s="7" t="s">
        <v>263</v>
      </c>
      <c r="J162" s="3" t="s">
        <v>196</v>
      </c>
      <c r="K162" s="3" t="s">
        <v>239</v>
      </c>
      <c r="L162" s="3">
        <v>42</v>
      </c>
      <c r="N162" s="3">
        <v>52</v>
      </c>
      <c r="O162" s="9"/>
      <c r="P162" s="9"/>
      <c r="Q162" s="9"/>
      <c r="T162" s="3" t="str">
        <f>Block[[#This Row],[服装]]&amp;Block[[#This Row],[名前]]&amp;Block[[#This Row],[レアリティ]]</f>
        <v>制服二口堅治ICONIC</v>
      </c>
    </row>
    <row r="163" spans="1:20" x14ac:dyDescent="0.3">
      <c r="A163" s="3">
        <f>VLOOKUP(Block[[#This Row],[No用]],SetNo[[No.用]:[vlookup 用]],2,FALSE)</f>
        <v>44</v>
      </c>
      <c r="B163" s="3" t="s">
        <v>119</v>
      </c>
      <c r="C163" s="3" t="s">
        <v>50</v>
      </c>
      <c r="D163" s="3" t="s">
        <v>23</v>
      </c>
      <c r="E163" s="3" t="s">
        <v>25</v>
      </c>
      <c r="F163" s="3" t="s">
        <v>49</v>
      </c>
      <c r="G163" s="3" t="s">
        <v>72</v>
      </c>
      <c r="H163" s="3">
        <v>1</v>
      </c>
      <c r="I163" s="7" t="s">
        <v>263</v>
      </c>
      <c r="J163" s="3" t="s">
        <v>187</v>
      </c>
      <c r="K163" s="3" t="s">
        <v>191</v>
      </c>
      <c r="L163" s="3">
        <v>33</v>
      </c>
      <c r="O163" s="9"/>
      <c r="P163" s="9"/>
      <c r="Q163" s="9"/>
      <c r="T163" s="3" t="str">
        <f>Block[[#This Row],[服装]]&amp;Block[[#This Row],[名前]]&amp;Block[[#This Row],[レアリティ]]</f>
        <v>プール掃除二口堅治ICONIC</v>
      </c>
    </row>
    <row r="164" spans="1:20" x14ac:dyDescent="0.3">
      <c r="A164" s="3">
        <f>VLOOKUP(Block[[#This Row],[No用]],SetNo[[No.用]:[vlookup 用]],2,FALSE)</f>
        <v>44</v>
      </c>
      <c r="B164" s="3" t="s">
        <v>119</v>
      </c>
      <c r="C164" s="3" t="s">
        <v>50</v>
      </c>
      <c r="D164" s="3" t="s">
        <v>23</v>
      </c>
      <c r="E164" s="3" t="s">
        <v>25</v>
      </c>
      <c r="F164" s="3" t="s">
        <v>49</v>
      </c>
      <c r="G164" s="3" t="s">
        <v>72</v>
      </c>
      <c r="H164" s="3">
        <v>1</v>
      </c>
      <c r="I164" s="7" t="s">
        <v>263</v>
      </c>
      <c r="J164" s="3" t="s">
        <v>188</v>
      </c>
      <c r="K164" s="3" t="s">
        <v>191</v>
      </c>
      <c r="L164" s="3">
        <v>33</v>
      </c>
      <c r="O164" s="9"/>
      <c r="P164" s="9"/>
      <c r="Q164" s="9"/>
      <c r="T164" s="3" t="str">
        <f>Block[[#This Row],[服装]]&amp;Block[[#This Row],[名前]]&amp;Block[[#This Row],[レアリティ]]</f>
        <v>プール掃除二口堅治ICONIC</v>
      </c>
    </row>
    <row r="165" spans="1:20" x14ac:dyDescent="0.3">
      <c r="A165" s="3">
        <f>VLOOKUP(Block[[#This Row],[No用]],SetNo[[No.用]:[vlookup 用]],2,FALSE)</f>
        <v>44</v>
      </c>
      <c r="B165" s="3" t="s">
        <v>119</v>
      </c>
      <c r="C165" s="3" t="s">
        <v>50</v>
      </c>
      <c r="D165" s="3" t="s">
        <v>23</v>
      </c>
      <c r="E165" s="3" t="s">
        <v>25</v>
      </c>
      <c r="F165" s="3" t="s">
        <v>49</v>
      </c>
      <c r="G165" s="3" t="s">
        <v>72</v>
      </c>
      <c r="H165" s="3">
        <v>1</v>
      </c>
      <c r="I165" s="7" t="s">
        <v>263</v>
      </c>
      <c r="J165" s="3" t="s">
        <v>190</v>
      </c>
      <c r="K165" s="3" t="s">
        <v>175</v>
      </c>
      <c r="L165" s="3">
        <v>27</v>
      </c>
      <c r="O165" s="9"/>
      <c r="P165" s="9"/>
      <c r="Q165" s="9"/>
      <c r="T165" s="3" t="str">
        <f>Block[[#This Row],[服装]]&amp;Block[[#This Row],[名前]]&amp;Block[[#This Row],[レアリティ]]</f>
        <v>プール掃除二口堅治ICONIC</v>
      </c>
    </row>
    <row r="166" spans="1:20" x14ac:dyDescent="0.3">
      <c r="A166" s="3">
        <f>VLOOKUP(Block[[#This Row],[No用]],SetNo[[No.用]:[vlookup 用]],2,FALSE)</f>
        <v>44</v>
      </c>
      <c r="B166" s="3" t="s">
        <v>119</v>
      </c>
      <c r="C166" s="3" t="s">
        <v>50</v>
      </c>
      <c r="D166" s="3" t="s">
        <v>23</v>
      </c>
      <c r="E166" s="3" t="s">
        <v>25</v>
      </c>
      <c r="F166" s="3" t="s">
        <v>49</v>
      </c>
      <c r="G166" s="3" t="s">
        <v>72</v>
      </c>
      <c r="H166" s="3">
        <v>1</v>
      </c>
      <c r="I166" s="7" t="s">
        <v>263</v>
      </c>
      <c r="J166" s="3" t="s">
        <v>196</v>
      </c>
      <c r="K166" s="3" t="s">
        <v>239</v>
      </c>
      <c r="L166" s="3">
        <v>42</v>
      </c>
      <c r="N166" s="3">
        <v>52</v>
      </c>
      <c r="O166" s="9"/>
      <c r="P166" s="9"/>
      <c r="Q166" s="9"/>
      <c r="T166" s="3" t="str">
        <f>Block[[#This Row],[服装]]&amp;Block[[#This Row],[名前]]&amp;Block[[#This Row],[レアリティ]]</f>
        <v>プール掃除二口堅治ICONIC</v>
      </c>
    </row>
    <row r="167" spans="1:20" x14ac:dyDescent="0.3">
      <c r="A167" s="3" t="str">
        <f>VLOOKUP(Block[[#This Row],[No用]],SetNo[[No.用]:[vlookup 用]],2,FALSE)</f>
        <v/>
      </c>
      <c r="H167" s="3">
        <v>1</v>
      </c>
      <c r="I167" s="7" t="s">
        <v>263</v>
      </c>
      <c r="O167" s="9"/>
      <c r="P167" s="9"/>
      <c r="Q167" s="9"/>
      <c r="T167" s="3" t="str">
        <f>Block[[#This Row],[服装]]&amp;Block[[#This Row],[名前]]&amp;Block[[#This Row],[レアリティ]]</f>
        <v/>
      </c>
    </row>
    <row r="168" spans="1:20" x14ac:dyDescent="0.3">
      <c r="A168" s="3" t="str">
        <f>VLOOKUP(Block[[#This Row],[No用]],SetNo[[No.用]:[vlookup 用]],2,FALSE)</f>
        <v/>
      </c>
      <c r="H168" s="3">
        <v>1</v>
      </c>
      <c r="I168" s="7" t="s">
        <v>263</v>
      </c>
      <c r="O168" s="9"/>
      <c r="P168" s="9"/>
      <c r="Q168" s="9"/>
      <c r="T168" s="3" t="str">
        <f>Block[[#This Row],[服装]]&amp;Block[[#This Row],[名前]]&amp;Block[[#This Row],[レアリティ]]</f>
        <v/>
      </c>
    </row>
    <row r="169" spans="1:20" x14ac:dyDescent="0.3">
      <c r="A169" s="3" t="str">
        <f>VLOOKUP(Block[[#This Row],[No用]],SetNo[[No.用]:[vlookup 用]],2,FALSE)</f>
        <v/>
      </c>
      <c r="H169" s="3">
        <v>1</v>
      </c>
      <c r="I169" s="7" t="s">
        <v>263</v>
      </c>
      <c r="O169" s="9"/>
      <c r="P169" s="9"/>
      <c r="Q169" s="9"/>
      <c r="T169" s="3" t="str">
        <f>Block[[#This Row],[服装]]&amp;Block[[#This Row],[名前]]&amp;Block[[#This Row],[レアリティ]]</f>
        <v/>
      </c>
    </row>
    <row r="170" spans="1:20" x14ac:dyDescent="0.3">
      <c r="A170" s="3" t="str">
        <f>VLOOKUP(Block[[#This Row],[No用]],SetNo[[No.用]:[vlookup 用]],2,FALSE)</f>
        <v/>
      </c>
      <c r="B170" s="21"/>
      <c r="C170" s="21"/>
      <c r="D170" s="21"/>
      <c r="E170" s="21"/>
      <c r="F170" s="21"/>
      <c r="G170" s="21"/>
      <c r="H170" s="3">
        <v>1</v>
      </c>
      <c r="I170" s="7" t="s">
        <v>263</v>
      </c>
      <c r="O170" s="9"/>
      <c r="P170" s="9"/>
      <c r="Q170" s="9"/>
      <c r="T170" s="3" t="str">
        <f>Block[[#This Row],[服装]]&amp;Block[[#This Row],[名前]]&amp;Block[[#This Row],[レアリティ]]</f>
        <v/>
      </c>
    </row>
    <row r="171" spans="1:20" x14ac:dyDescent="0.3">
      <c r="A171" s="3" t="str">
        <f>VLOOKUP(Block[[#This Row],[No用]],SetNo[[No.用]:[vlookup 用]],2,FALSE)</f>
        <v/>
      </c>
      <c r="B171" s="21"/>
      <c r="C171" s="21"/>
      <c r="D171" s="21"/>
      <c r="E171" s="21"/>
      <c r="F171" s="21"/>
      <c r="G171" s="21"/>
      <c r="H171" s="3">
        <v>1</v>
      </c>
      <c r="I171" s="7" t="s">
        <v>263</v>
      </c>
      <c r="O171" s="9"/>
      <c r="P171" s="9"/>
      <c r="Q171" s="9"/>
      <c r="T171" s="3" t="str">
        <f>Block[[#This Row],[服装]]&amp;Block[[#This Row],[名前]]&amp;Block[[#This Row],[レアリティ]]</f>
        <v/>
      </c>
    </row>
    <row r="172" spans="1:20" x14ac:dyDescent="0.3">
      <c r="A172" s="3">
        <f>VLOOKUP(Block[[#This Row],[No用]],SetNo[[No.用]:[vlookup 用]],2,FALSE)</f>
        <v>45</v>
      </c>
      <c r="B172" s="3" t="s">
        <v>219</v>
      </c>
      <c r="C172" s="3" t="s">
        <v>51</v>
      </c>
      <c r="D172" s="3" t="s">
        <v>23</v>
      </c>
      <c r="E172" s="3" t="s">
        <v>31</v>
      </c>
      <c r="F172" s="3" t="s">
        <v>49</v>
      </c>
      <c r="G172" s="3" t="s">
        <v>72</v>
      </c>
      <c r="H172" s="3">
        <v>1</v>
      </c>
      <c r="I172" s="7" t="s">
        <v>263</v>
      </c>
      <c r="O172" s="9"/>
      <c r="P172" s="9"/>
      <c r="Q172" s="9"/>
      <c r="T172" s="3" t="str">
        <f>Block[[#This Row],[服装]]&amp;Block[[#This Row],[名前]]&amp;Block[[#This Row],[レアリティ]]</f>
        <v>ユニフォーム小金川貫至ICONIC</v>
      </c>
    </row>
    <row r="173" spans="1:20" x14ac:dyDescent="0.3">
      <c r="A173" s="3">
        <f>VLOOKUP(Block[[#This Row],[No用]],SetNo[[No.用]:[vlookup 用]],2,FALSE)</f>
        <v>46</v>
      </c>
      <c r="B173" s="3" t="s">
        <v>151</v>
      </c>
      <c r="C173" s="3" t="s">
        <v>51</v>
      </c>
      <c r="D173" s="3" t="s">
        <v>23</v>
      </c>
      <c r="E173" s="3" t="s">
        <v>31</v>
      </c>
      <c r="F173" s="3" t="s">
        <v>49</v>
      </c>
      <c r="G173" s="3" t="s">
        <v>72</v>
      </c>
      <c r="H173" s="3">
        <v>1</v>
      </c>
      <c r="I173" s="7" t="s">
        <v>263</v>
      </c>
      <c r="O173" s="9"/>
      <c r="P173" s="9"/>
      <c r="Q173" s="9"/>
      <c r="T173" s="3" t="str">
        <f>Block[[#This Row],[服装]]&amp;Block[[#This Row],[名前]]&amp;Block[[#This Row],[レアリティ]]</f>
        <v>制服小金川貫至ICONIC</v>
      </c>
    </row>
    <row r="174" spans="1:20" x14ac:dyDescent="0.3">
      <c r="A174" s="3">
        <f>VLOOKUP(Block[[#This Row],[No用]],SetNo[[No.用]:[vlookup 用]],2,FALSE)</f>
        <v>47</v>
      </c>
      <c r="B174" s="3" t="s">
        <v>219</v>
      </c>
      <c r="C174" s="3" t="s">
        <v>52</v>
      </c>
      <c r="D174" s="3" t="s">
        <v>23</v>
      </c>
      <c r="E174" s="3" t="s">
        <v>25</v>
      </c>
      <c r="F174" s="3" t="s">
        <v>49</v>
      </c>
      <c r="G174" s="3" t="s">
        <v>72</v>
      </c>
      <c r="H174" s="3">
        <v>1</v>
      </c>
      <c r="I174" s="7" t="s">
        <v>263</v>
      </c>
      <c r="O174" s="9"/>
      <c r="P174" s="9"/>
      <c r="Q174" s="9"/>
      <c r="T174" s="3" t="str">
        <f>Block[[#This Row],[服装]]&amp;Block[[#This Row],[名前]]&amp;Block[[#This Row],[レアリティ]]</f>
        <v>ユニフォーム小原豊ICONIC</v>
      </c>
    </row>
    <row r="175" spans="1:20" x14ac:dyDescent="0.3">
      <c r="A175" s="3">
        <f>VLOOKUP(Block[[#This Row],[No用]],SetNo[[No.用]:[vlookup 用]],2,FALSE)</f>
        <v>48</v>
      </c>
      <c r="B175" s="3" t="s">
        <v>219</v>
      </c>
      <c r="C175" s="3" t="s">
        <v>53</v>
      </c>
      <c r="D175" s="3" t="s">
        <v>23</v>
      </c>
      <c r="E175" s="3" t="s">
        <v>25</v>
      </c>
      <c r="F175" s="3" t="s">
        <v>49</v>
      </c>
      <c r="G175" s="3" t="s">
        <v>72</v>
      </c>
      <c r="H175" s="3">
        <v>1</v>
      </c>
      <c r="I175" s="7" t="s">
        <v>263</v>
      </c>
      <c r="O175" s="9"/>
      <c r="P175" s="9"/>
      <c r="Q175" s="9"/>
      <c r="T175" s="3" t="str">
        <f>Block[[#This Row],[服装]]&amp;Block[[#This Row],[名前]]&amp;Block[[#This Row],[レアリティ]]</f>
        <v>ユニフォーム女川太郎ICONIC</v>
      </c>
    </row>
    <row r="176" spans="1:20" x14ac:dyDescent="0.3">
      <c r="A176" s="3">
        <f>VLOOKUP(Block[[#This Row],[No用]],SetNo[[No.用]:[vlookup 用]],2,FALSE)</f>
        <v>49</v>
      </c>
      <c r="B176" s="3" t="s">
        <v>219</v>
      </c>
      <c r="C176" s="3" t="s">
        <v>54</v>
      </c>
      <c r="D176" s="3" t="s">
        <v>23</v>
      </c>
      <c r="E176" s="3" t="s">
        <v>21</v>
      </c>
      <c r="F176" s="3" t="s">
        <v>49</v>
      </c>
      <c r="G176" s="3" t="s">
        <v>72</v>
      </c>
      <c r="H176" s="3">
        <v>1</v>
      </c>
      <c r="I176" s="7" t="s">
        <v>263</v>
      </c>
      <c r="O176" s="9"/>
      <c r="P176" s="9"/>
      <c r="Q176" s="9"/>
      <c r="T176" s="3" t="str">
        <f>Block[[#This Row],[服装]]&amp;Block[[#This Row],[名前]]&amp;Block[[#This Row],[レアリティ]]</f>
        <v>ユニフォーム作並浩輔ICONIC</v>
      </c>
    </row>
    <row r="177" spans="1:20" x14ac:dyDescent="0.3">
      <c r="A177" s="3">
        <f>VLOOKUP(Block[[#This Row],[No用]],SetNo[[No.用]:[vlookup 用]],2,FALSE)</f>
        <v>50</v>
      </c>
      <c r="B177" s="3" t="s">
        <v>219</v>
      </c>
      <c r="C177" s="3" t="s">
        <v>55</v>
      </c>
      <c r="D177" s="3" t="s">
        <v>23</v>
      </c>
      <c r="E177" s="3" t="s">
        <v>26</v>
      </c>
      <c r="F177" s="3" t="s">
        <v>49</v>
      </c>
      <c r="G177" s="3" t="s">
        <v>72</v>
      </c>
      <c r="H177" s="3">
        <v>1</v>
      </c>
      <c r="I177" s="7" t="s">
        <v>263</v>
      </c>
      <c r="O177" s="9"/>
      <c r="P177" s="9"/>
      <c r="Q177" s="9"/>
      <c r="T177" s="3" t="str">
        <f>Block[[#This Row],[服装]]&amp;Block[[#This Row],[名前]]&amp;Block[[#This Row],[レアリティ]]</f>
        <v>ユニフォーム吹上仁悟ICONIC</v>
      </c>
    </row>
    <row r="178" spans="1:20" x14ac:dyDescent="0.3">
      <c r="A178" s="3">
        <f>VLOOKUP(Block[[#This Row],[No用]],SetNo[[No.用]:[vlookup 用]],2,FALSE)</f>
        <v>51</v>
      </c>
      <c r="B178" s="3" t="s">
        <v>219</v>
      </c>
      <c r="C178" s="3" t="s">
        <v>30</v>
      </c>
      <c r="D178" s="3" t="s">
        <v>23</v>
      </c>
      <c r="E178" s="3" t="s">
        <v>31</v>
      </c>
      <c r="F178" s="3" t="s">
        <v>20</v>
      </c>
      <c r="G178" s="3" t="s">
        <v>72</v>
      </c>
      <c r="H178" s="3">
        <v>1</v>
      </c>
      <c r="I178" s="7" t="s">
        <v>263</v>
      </c>
      <c r="O178" s="9"/>
      <c r="P178" s="9"/>
      <c r="Q178" s="9"/>
      <c r="T178" s="3" t="str">
        <f>Block[[#This Row],[服装]]&amp;Block[[#This Row],[名前]]&amp;Block[[#This Row],[レアリティ]]</f>
        <v>ユニフォーム及川徹ICONIC</v>
      </c>
    </row>
    <row r="179" spans="1:20" x14ac:dyDescent="0.3">
      <c r="A179" s="3">
        <f>VLOOKUP(Block[[#This Row],[No用]],SetNo[[No.用]:[vlookup 用]],2,FALSE)</f>
        <v>52</v>
      </c>
      <c r="B179" s="3" t="s">
        <v>119</v>
      </c>
      <c r="C179" s="3" t="s">
        <v>30</v>
      </c>
      <c r="D179" s="3" t="s">
        <v>24</v>
      </c>
      <c r="E179" s="3" t="s">
        <v>31</v>
      </c>
      <c r="F179" s="3" t="s">
        <v>20</v>
      </c>
      <c r="G179" s="3" t="s">
        <v>72</v>
      </c>
      <c r="H179" s="3">
        <v>1</v>
      </c>
      <c r="I179" s="7" t="s">
        <v>263</v>
      </c>
      <c r="O179" s="9"/>
      <c r="P179" s="9"/>
      <c r="Q179" s="9"/>
      <c r="T179" s="3" t="str">
        <f>Block[[#This Row],[服装]]&amp;Block[[#This Row],[名前]]&amp;Block[[#This Row],[レアリティ]]</f>
        <v>プール掃除及川徹ICONIC</v>
      </c>
    </row>
    <row r="180" spans="1:20" x14ac:dyDescent="0.3">
      <c r="A180" s="3">
        <f>VLOOKUP(Block[[#This Row],[No用]],SetNo[[No.用]:[vlookup 用]],2,FALSE)</f>
        <v>53</v>
      </c>
      <c r="B180" s="3" t="s">
        <v>219</v>
      </c>
      <c r="C180" s="3" t="s">
        <v>32</v>
      </c>
      <c r="D180" s="3" t="s">
        <v>28</v>
      </c>
      <c r="E180" s="3" t="s">
        <v>25</v>
      </c>
      <c r="F180" s="3" t="s">
        <v>20</v>
      </c>
      <c r="G180" s="3" t="s">
        <v>72</v>
      </c>
      <c r="H180" s="3">
        <v>1</v>
      </c>
      <c r="I180" s="7" t="s">
        <v>263</v>
      </c>
      <c r="O180" s="9"/>
      <c r="P180" s="9"/>
      <c r="Q180" s="9"/>
      <c r="T180" s="3" t="str">
        <f>Block[[#This Row],[服装]]&amp;Block[[#This Row],[名前]]&amp;Block[[#This Row],[レアリティ]]</f>
        <v>ユニフォーム岩泉一ICONIC</v>
      </c>
    </row>
    <row r="181" spans="1:20" x14ac:dyDescent="0.3">
      <c r="A181" s="3">
        <f>VLOOKUP(Block[[#This Row],[No用]],SetNo[[No.用]:[vlookup 用]],2,FALSE)</f>
        <v>54</v>
      </c>
      <c r="B181" s="3" t="s">
        <v>119</v>
      </c>
      <c r="C181" s="3" t="s">
        <v>32</v>
      </c>
      <c r="D181" s="3" t="s">
        <v>23</v>
      </c>
      <c r="E181" s="3" t="s">
        <v>25</v>
      </c>
      <c r="F181" s="3" t="s">
        <v>20</v>
      </c>
      <c r="G181" s="3" t="s">
        <v>72</v>
      </c>
      <c r="H181" s="3">
        <v>1</v>
      </c>
      <c r="I181" s="7" t="s">
        <v>263</v>
      </c>
      <c r="O181" s="9"/>
      <c r="P181" s="9"/>
      <c r="Q181" s="9"/>
      <c r="T181" s="3" t="str">
        <f>Block[[#This Row],[服装]]&amp;Block[[#This Row],[名前]]&amp;Block[[#This Row],[レアリティ]]</f>
        <v>プール掃除岩泉一ICONIC</v>
      </c>
    </row>
    <row r="182" spans="1:20" x14ac:dyDescent="0.3">
      <c r="A182" s="3">
        <f>VLOOKUP(Block[[#This Row],[No用]],SetNo[[No.用]:[vlookup 用]],2,FALSE)</f>
        <v>55</v>
      </c>
      <c r="B182" s="3" t="s">
        <v>219</v>
      </c>
      <c r="C182" s="3" t="s">
        <v>33</v>
      </c>
      <c r="D182" s="3" t="s">
        <v>24</v>
      </c>
      <c r="E182" s="3" t="s">
        <v>26</v>
      </c>
      <c r="F182" s="3" t="s">
        <v>20</v>
      </c>
      <c r="G182" s="3" t="s">
        <v>72</v>
      </c>
      <c r="H182" s="3">
        <v>1</v>
      </c>
      <c r="I182" s="7" t="s">
        <v>263</v>
      </c>
      <c r="O182" s="9"/>
      <c r="P182" s="9"/>
      <c r="Q182" s="9"/>
      <c r="T182" s="3" t="str">
        <f>Block[[#This Row],[服装]]&amp;Block[[#This Row],[名前]]&amp;Block[[#This Row],[レアリティ]]</f>
        <v>ユニフォーム金田一勇太郎ICONIC</v>
      </c>
    </row>
    <row r="183" spans="1:20" x14ac:dyDescent="0.3">
      <c r="A183" s="3">
        <f>VLOOKUP(Block[[#This Row],[No用]],SetNo[[No.用]:[vlookup 用]],2,FALSE)</f>
        <v>56</v>
      </c>
      <c r="B183" s="3" t="s">
        <v>219</v>
      </c>
      <c r="C183" s="3" t="s">
        <v>34</v>
      </c>
      <c r="D183" s="3" t="s">
        <v>28</v>
      </c>
      <c r="E183" s="3" t="s">
        <v>25</v>
      </c>
      <c r="F183" s="3" t="s">
        <v>20</v>
      </c>
      <c r="G183" s="3" t="s">
        <v>72</v>
      </c>
      <c r="H183" s="3">
        <v>1</v>
      </c>
      <c r="I183" s="7" t="s">
        <v>263</v>
      </c>
      <c r="O183" s="9"/>
      <c r="P183" s="9"/>
      <c r="Q183" s="9"/>
      <c r="T183" s="3" t="str">
        <f>Block[[#This Row],[服装]]&amp;Block[[#This Row],[名前]]&amp;Block[[#This Row],[レアリティ]]</f>
        <v>ユニフォーム京谷賢太郎ICONIC</v>
      </c>
    </row>
    <row r="184" spans="1:20" x14ac:dyDescent="0.3">
      <c r="A184" s="3">
        <f>VLOOKUP(Block[[#This Row],[No用]],SetNo[[No.用]:[vlookup 用]],2,FALSE)</f>
        <v>57</v>
      </c>
      <c r="B184" s="3" t="s">
        <v>219</v>
      </c>
      <c r="C184" s="3" t="s">
        <v>35</v>
      </c>
      <c r="D184" s="3" t="s">
        <v>23</v>
      </c>
      <c r="E184" s="3" t="s">
        <v>25</v>
      </c>
      <c r="F184" s="3" t="s">
        <v>20</v>
      </c>
      <c r="G184" s="3" t="s">
        <v>72</v>
      </c>
      <c r="H184" s="3">
        <v>1</v>
      </c>
      <c r="I184" s="7" t="s">
        <v>263</v>
      </c>
      <c r="O184" s="9"/>
      <c r="P184" s="9"/>
      <c r="Q184" s="9"/>
      <c r="T184" s="3" t="str">
        <f>Block[[#This Row],[服装]]&amp;Block[[#This Row],[名前]]&amp;Block[[#This Row],[レアリティ]]</f>
        <v>ユニフォーム国見英ICONIC</v>
      </c>
    </row>
    <row r="185" spans="1:20" x14ac:dyDescent="0.3">
      <c r="A185" s="3">
        <f>VLOOKUP(Block[[#This Row],[No用]],SetNo[[No.用]:[vlookup 用]],2,FALSE)</f>
        <v>58</v>
      </c>
      <c r="B185" s="3" t="s">
        <v>219</v>
      </c>
      <c r="C185" s="3" t="s">
        <v>36</v>
      </c>
      <c r="D185" s="3" t="s">
        <v>23</v>
      </c>
      <c r="E185" s="3" t="s">
        <v>21</v>
      </c>
      <c r="F185" s="3" t="s">
        <v>20</v>
      </c>
      <c r="G185" s="3" t="s">
        <v>72</v>
      </c>
      <c r="H185" s="3">
        <v>1</v>
      </c>
      <c r="I185" s="7" t="s">
        <v>263</v>
      </c>
      <c r="O185" s="9"/>
      <c r="P185" s="9"/>
      <c r="Q185" s="9"/>
      <c r="T185" s="3" t="str">
        <f>Block[[#This Row],[服装]]&amp;Block[[#This Row],[名前]]&amp;Block[[#This Row],[レアリティ]]</f>
        <v>ユニフォーム渡親治ICONIC</v>
      </c>
    </row>
    <row r="186" spans="1:20" x14ac:dyDescent="0.3">
      <c r="A186" s="3">
        <f>VLOOKUP(Block[[#This Row],[No用]],SetNo[[No.用]:[vlookup 用]],2,FALSE)</f>
        <v>59</v>
      </c>
      <c r="B186" s="3" t="s">
        <v>219</v>
      </c>
      <c r="C186" s="3" t="s">
        <v>37</v>
      </c>
      <c r="D186" s="3" t="s">
        <v>23</v>
      </c>
      <c r="E186" s="3" t="s">
        <v>26</v>
      </c>
      <c r="F186" s="3" t="s">
        <v>20</v>
      </c>
      <c r="G186" s="3" t="s">
        <v>72</v>
      </c>
      <c r="H186" s="3">
        <v>1</v>
      </c>
      <c r="I186" s="7" t="s">
        <v>263</v>
      </c>
      <c r="O186" s="9"/>
      <c r="P186" s="9"/>
      <c r="Q186" s="9"/>
      <c r="T186" s="3" t="str">
        <f>Block[[#This Row],[服装]]&amp;Block[[#This Row],[名前]]&amp;Block[[#This Row],[レアリティ]]</f>
        <v>ユニフォーム松川一静ICONIC</v>
      </c>
    </row>
    <row r="187" spans="1:20" x14ac:dyDescent="0.3">
      <c r="A187" s="3">
        <f>VLOOKUP(Block[[#This Row],[No用]],SetNo[[No.用]:[vlookup 用]],2,FALSE)</f>
        <v>60</v>
      </c>
      <c r="B187" s="3" t="s">
        <v>219</v>
      </c>
      <c r="C187" s="3" t="s">
        <v>38</v>
      </c>
      <c r="D187" s="3" t="s">
        <v>23</v>
      </c>
      <c r="E187" s="3" t="s">
        <v>25</v>
      </c>
      <c r="F187" s="3" t="s">
        <v>20</v>
      </c>
      <c r="G187" s="3" t="s">
        <v>72</v>
      </c>
      <c r="H187" s="3">
        <v>1</v>
      </c>
      <c r="I187" s="7" t="s">
        <v>263</v>
      </c>
      <c r="O187" s="9"/>
      <c r="P187" s="9"/>
      <c r="Q187" s="9"/>
      <c r="T187" s="3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X95"/>
  <sheetViews>
    <sheetView topLeftCell="A33" workbookViewId="0">
      <selection activeCell="L78" sqref="L78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1.332031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2.4414062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21875" style="3" customWidth="1"/>
    <col min="22" max="16384" width="8.88671875" style="3"/>
  </cols>
  <sheetData>
    <row r="1" spans="1:24" s="6" customFormat="1" x14ac:dyDescent="0.3">
      <c r="A1" s="6" t="s">
        <v>251</v>
      </c>
      <c r="B1" s="6" t="s">
        <v>164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295</v>
      </c>
      <c r="Q1" s="6" t="s">
        <v>260</v>
      </c>
      <c r="R1" s="6" t="s">
        <v>261</v>
      </c>
      <c r="S1" s="6" t="s">
        <v>262</v>
      </c>
      <c r="T1" s="6" t="s">
        <v>250</v>
      </c>
    </row>
    <row r="2" spans="1:24" x14ac:dyDescent="0.3">
      <c r="A2" s="3">
        <f>VLOOKUP(Special[[#This Row],[No用]],SetNo[[No.用]:[vlookup 用]],2,FALSE)</f>
        <v>1</v>
      </c>
      <c r="B2" s="3" t="s">
        <v>219</v>
      </c>
      <c r="C2" s="3" t="s">
        <v>244</v>
      </c>
      <c r="D2" s="3" t="s">
        <v>28</v>
      </c>
      <c r="E2" s="3" t="s">
        <v>26</v>
      </c>
      <c r="F2" s="3" t="s">
        <v>157</v>
      </c>
      <c r="G2" s="3" t="s">
        <v>72</v>
      </c>
      <c r="H2" s="3">
        <v>1</v>
      </c>
      <c r="I2" s="3" t="s">
        <v>277</v>
      </c>
      <c r="K2" s="9"/>
      <c r="L2" s="9"/>
      <c r="M2" s="9"/>
      <c r="N2" s="9"/>
      <c r="O2" s="9"/>
      <c r="P2" s="9"/>
      <c r="Q2" s="9"/>
      <c r="R2" s="9"/>
      <c r="S2" s="9"/>
      <c r="T2" s="3" t="str">
        <f>Special[[#This Row],[服装]]&amp;Special[[#This Row],[名前]]&amp;Special[[#This Row],[レアリティ]]</f>
        <v>ユニフォーム日向翔陽ICONIC</v>
      </c>
      <c r="U2" s="9"/>
      <c r="V2" s="9"/>
      <c r="W2" s="9"/>
      <c r="X2" s="9"/>
    </row>
    <row r="3" spans="1:24" x14ac:dyDescent="0.3">
      <c r="A3" s="3">
        <f>VLOOKUP(Special[[#This Row],[No用]],SetNo[[No.用]:[vlookup 用]],2,FALSE)</f>
        <v>2</v>
      </c>
      <c r="B3" s="3" t="s">
        <v>221</v>
      </c>
      <c r="C3" s="3" t="s">
        <v>244</v>
      </c>
      <c r="D3" s="3" t="s">
        <v>28</v>
      </c>
      <c r="E3" s="3" t="s">
        <v>26</v>
      </c>
      <c r="F3" s="3" t="s">
        <v>157</v>
      </c>
      <c r="G3" s="3" t="s">
        <v>72</v>
      </c>
      <c r="H3" s="3">
        <v>1</v>
      </c>
      <c r="I3" s="3" t="s">
        <v>277</v>
      </c>
      <c r="J3" s="9" t="s">
        <v>185</v>
      </c>
      <c r="K3" s="3" t="s">
        <v>239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R3" s="9"/>
      <c r="T3" s="3" t="str">
        <f>Special[[#This Row],[服装]]&amp;Special[[#This Row],[名前]]&amp;Special[[#This Row],[レアリティ]]</f>
        <v>制服日向翔陽ICONIC</v>
      </c>
    </row>
    <row r="4" spans="1:24" x14ac:dyDescent="0.3">
      <c r="A4" s="3">
        <f>VLOOKUP(Special[[#This Row],[No用]],SetNo[[No.用]:[vlookup 用]],2,FALSE)</f>
        <v>3</v>
      </c>
      <c r="B4" s="3" t="s">
        <v>222</v>
      </c>
      <c r="C4" s="3" t="s">
        <v>244</v>
      </c>
      <c r="D4" s="3" t="s">
        <v>23</v>
      </c>
      <c r="E4" s="3" t="s">
        <v>26</v>
      </c>
      <c r="F4" s="3" t="s">
        <v>157</v>
      </c>
      <c r="G4" s="3" t="s">
        <v>72</v>
      </c>
      <c r="H4" s="3">
        <v>1</v>
      </c>
      <c r="I4" s="3" t="s">
        <v>277</v>
      </c>
      <c r="J4" s="9" t="s">
        <v>193</v>
      </c>
      <c r="K4" s="3" t="s">
        <v>239</v>
      </c>
      <c r="L4" s="9">
        <v>39</v>
      </c>
      <c r="M4" s="9"/>
      <c r="N4" s="9">
        <v>49</v>
      </c>
      <c r="O4" s="9"/>
      <c r="P4" s="9"/>
      <c r="Q4" s="9"/>
      <c r="R4" s="9"/>
      <c r="T4" s="3" t="str">
        <f>Special[[#This Row],[服装]]&amp;Special[[#This Row],[名前]]&amp;Special[[#This Row],[レアリティ]]</f>
        <v>夏祭り日向翔陽ICONIC</v>
      </c>
      <c r="X4" s="9"/>
    </row>
    <row r="5" spans="1:24" x14ac:dyDescent="0.3">
      <c r="A5" s="3">
        <f>VLOOKUP(Special[[#This Row],[No用]],SetNo[[No.用]:[vlookup 用]],2,FALSE)</f>
        <v>4</v>
      </c>
      <c r="B5" s="3" t="s">
        <v>219</v>
      </c>
      <c r="C5" s="3" t="s">
        <v>220</v>
      </c>
      <c r="D5" s="3" t="s">
        <v>28</v>
      </c>
      <c r="E5" s="3" t="s">
        <v>31</v>
      </c>
      <c r="F5" s="3" t="s">
        <v>157</v>
      </c>
      <c r="G5" s="3" t="s">
        <v>72</v>
      </c>
      <c r="H5" s="3">
        <v>1</v>
      </c>
      <c r="I5" s="3" t="s">
        <v>277</v>
      </c>
      <c r="J5" s="3" t="s">
        <v>204</v>
      </c>
      <c r="K5" s="3" t="s">
        <v>175</v>
      </c>
      <c r="L5" s="9">
        <v>29</v>
      </c>
      <c r="M5" s="9"/>
      <c r="N5" s="9"/>
      <c r="O5" s="9"/>
      <c r="P5" s="9"/>
      <c r="Q5" s="9"/>
      <c r="R5" s="9"/>
      <c r="S5" s="9"/>
      <c r="T5" s="3" t="str">
        <f>Special[[#This Row],[服装]]&amp;Special[[#This Row],[名前]]&amp;Special[[#This Row],[レアリティ]]</f>
        <v>ユニフォーム影山飛雄ICONIC</v>
      </c>
      <c r="U5" s="9"/>
      <c r="V5" s="9"/>
      <c r="W5" s="9"/>
      <c r="X5" s="9"/>
    </row>
    <row r="6" spans="1:24" x14ac:dyDescent="0.3">
      <c r="A6" s="3">
        <f>VLOOKUP(Special[[#This Row],[No用]],SetNo[[No.用]:[vlookup 用]],2,FALSE)</f>
        <v>5</v>
      </c>
      <c r="B6" s="3" t="s">
        <v>221</v>
      </c>
      <c r="C6" s="3" t="s">
        <v>220</v>
      </c>
      <c r="D6" s="3" t="s">
        <v>28</v>
      </c>
      <c r="E6" s="3" t="s">
        <v>31</v>
      </c>
      <c r="F6" s="3" t="s">
        <v>157</v>
      </c>
      <c r="G6" s="3" t="s">
        <v>72</v>
      </c>
      <c r="H6" s="3">
        <v>1</v>
      </c>
      <c r="I6" s="3" t="s">
        <v>277</v>
      </c>
      <c r="J6" s="3" t="s">
        <v>204</v>
      </c>
      <c r="K6" s="3" t="s">
        <v>175</v>
      </c>
      <c r="L6" s="9">
        <v>29</v>
      </c>
      <c r="M6" s="9"/>
      <c r="N6" s="9"/>
      <c r="O6" s="9"/>
      <c r="P6" s="9"/>
      <c r="Q6" s="9"/>
      <c r="R6" s="9"/>
      <c r="S6" s="9"/>
      <c r="T6" s="3" t="str">
        <f>Special[[#This Row],[服装]]&amp;Special[[#This Row],[名前]]&amp;Special[[#This Row],[レアリティ]]</f>
        <v>制服影山飛雄ICONIC</v>
      </c>
      <c r="U6" s="9"/>
      <c r="V6" s="9"/>
      <c r="W6" s="9"/>
      <c r="X6" s="9"/>
    </row>
    <row r="7" spans="1:24" x14ac:dyDescent="0.3">
      <c r="A7" s="3">
        <f>VLOOKUP(Special[[#This Row],[No用]],SetNo[[No.用]:[vlookup 用]],2,FALSE)</f>
        <v>6</v>
      </c>
      <c r="B7" s="3" t="s">
        <v>222</v>
      </c>
      <c r="C7" s="3" t="s">
        <v>220</v>
      </c>
      <c r="D7" s="3" t="s">
        <v>23</v>
      </c>
      <c r="E7" s="3" t="s">
        <v>31</v>
      </c>
      <c r="F7" s="3" t="s">
        <v>157</v>
      </c>
      <c r="G7" s="3" t="s">
        <v>72</v>
      </c>
      <c r="H7" s="3">
        <v>1</v>
      </c>
      <c r="I7" s="3" t="s">
        <v>277</v>
      </c>
      <c r="J7" s="3" t="s">
        <v>204</v>
      </c>
      <c r="K7" s="3" t="s">
        <v>175</v>
      </c>
      <c r="L7" s="9">
        <v>29</v>
      </c>
      <c r="M7" s="9"/>
      <c r="N7" s="9"/>
      <c r="O7" s="9"/>
      <c r="P7" s="9"/>
      <c r="Q7" s="9"/>
      <c r="R7" s="9"/>
      <c r="S7" s="9"/>
      <c r="T7" s="3" t="str">
        <f>Special[[#This Row],[服装]]&amp;Special[[#This Row],[名前]]&amp;Special[[#This Row],[レアリティ]]</f>
        <v>夏祭り影山飛雄ICONIC</v>
      </c>
      <c r="U7" s="9"/>
      <c r="V7" s="9"/>
      <c r="W7" s="9"/>
      <c r="X7" s="9"/>
    </row>
    <row r="8" spans="1:24" x14ac:dyDescent="0.3">
      <c r="A8" s="3">
        <f>VLOOKUP(Special[[#This Row],[No用]],SetNo[[No.用]:[vlookup 用]],2,FALSE)</f>
        <v>7</v>
      </c>
      <c r="B8" s="3" t="s">
        <v>219</v>
      </c>
      <c r="C8" s="3" t="s">
        <v>223</v>
      </c>
      <c r="D8" s="3" t="s">
        <v>28</v>
      </c>
      <c r="E8" s="3" t="s">
        <v>26</v>
      </c>
      <c r="F8" s="3" t="s">
        <v>157</v>
      </c>
      <c r="G8" s="3" t="s">
        <v>72</v>
      </c>
      <c r="H8" s="3">
        <v>1</v>
      </c>
      <c r="I8" s="3" t="s">
        <v>277</v>
      </c>
      <c r="J8" s="3" t="s">
        <v>204</v>
      </c>
      <c r="K8" s="3" t="s">
        <v>175</v>
      </c>
      <c r="L8" s="9">
        <v>29</v>
      </c>
      <c r="T8" s="3" t="str">
        <f>Special[[#This Row],[服装]]&amp;Special[[#This Row],[名前]]&amp;Special[[#This Row],[レアリティ]]</f>
        <v>ユニフォーム月島蛍ICONIC</v>
      </c>
    </row>
    <row r="9" spans="1:24" x14ac:dyDescent="0.3">
      <c r="A9" s="3">
        <f>VLOOKUP(Special[[#This Row],[No用]],SetNo[[No.用]:[vlookup 用]],2,FALSE)</f>
        <v>7</v>
      </c>
      <c r="B9" s="3" t="s">
        <v>219</v>
      </c>
      <c r="C9" s="3" t="s">
        <v>223</v>
      </c>
      <c r="D9" s="3" t="s">
        <v>28</v>
      </c>
      <c r="E9" s="3" t="s">
        <v>26</v>
      </c>
      <c r="F9" s="3" t="s">
        <v>157</v>
      </c>
      <c r="G9" s="3" t="s">
        <v>72</v>
      </c>
      <c r="H9" s="3">
        <v>1</v>
      </c>
      <c r="I9" s="3" t="s">
        <v>277</v>
      </c>
      <c r="J9" s="9" t="s">
        <v>206</v>
      </c>
      <c r="K9" s="3" t="s">
        <v>239</v>
      </c>
      <c r="L9" s="9">
        <v>39</v>
      </c>
      <c r="M9" s="9"/>
      <c r="N9" s="9">
        <v>49</v>
      </c>
      <c r="T9" s="3" t="str">
        <f>Special[[#This Row],[服装]]&amp;Special[[#This Row],[名前]]&amp;Special[[#This Row],[レアリティ]]</f>
        <v>ユニフォーム月島蛍ICONIC</v>
      </c>
    </row>
    <row r="10" spans="1:24" x14ac:dyDescent="0.3">
      <c r="A10" s="3">
        <f>VLOOKUP(Special[[#This Row],[No用]],SetNo[[No.用]:[vlookup 用]],2,FALSE)</f>
        <v>8</v>
      </c>
      <c r="B10" s="3" t="s">
        <v>224</v>
      </c>
      <c r="C10" s="3" t="s">
        <v>223</v>
      </c>
      <c r="D10" s="3" t="s">
        <v>23</v>
      </c>
      <c r="E10" s="3" t="s">
        <v>26</v>
      </c>
      <c r="F10" s="3" t="s">
        <v>157</v>
      </c>
      <c r="G10" s="3" t="s">
        <v>72</v>
      </c>
      <c r="H10" s="3">
        <v>1</v>
      </c>
      <c r="I10" s="3" t="s">
        <v>277</v>
      </c>
      <c r="J10" s="3" t="s">
        <v>204</v>
      </c>
      <c r="K10" s="3" t="s">
        <v>175</v>
      </c>
      <c r="L10" s="9">
        <v>29</v>
      </c>
      <c r="T10" s="3" t="str">
        <f>Special[[#This Row],[服装]]&amp;Special[[#This Row],[名前]]&amp;Special[[#This Row],[レアリティ]]</f>
        <v>水着月島蛍ICONIC</v>
      </c>
    </row>
    <row r="11" spans="1:24" x14ac:dyDescent="0.3">
      <c r="A11" s="3">
        <f>VLOOKUP(Special[[#This Row],[No用]],SetNo[[No.用]:[vlookup 用]],2,FALSE)</f>
        <v>9</v>
      </c>
      <c r="B11" s="3" t="s">
        <v>219</v>
      </c>
      <c r="C11" s="3" t="s">
        <v>225</v>
      </c>
      <c r="D11" s="3" t="s">
        <v>24</v>
      </c>
      <c r="E11" s="3" t="s">
        <v>26</v>
      </c>
      <c r="F11" s="3" t="s">
        <v>157</v>
      </c>
      <c r="G11" s="3" t="s">
        <v>72</v>
      </c>
      <c r="H11" s="3">
        <v>1</v>
      </c>
      <c r="I11" s="3" t="s">
        <v>277</v>
      </c>
      <c r="J11" s="3" t="s">
        <v>204</v>
      </c>
      <c r="K11" s="3" t="s">
        <v>175</v>
      </c>
      <c r="L11" s="9">
        <v>24</v>
      </c>
      <c r="T11" s="3" t="str">
        <f>Special[[#This Row],[服装]]&amp;Special[[#This Row],[名前]]&amp;Special[[#This Row],[レアリティ]]</f>
        <v>ユニフォーム山口忠ICONIC</v>
      </c>
    </row>
    <row r="12" spans="1:24" x14ac:dyDescent="0.3">
      <c r="A12" s="3">
        <f>VLOOKUP(Special[[#This Row],[No用]],SetNo[[No.用]:[vlookup 用]],2,FALSE)</f>
        <v>9</v>
      </c>
      <c r="B12" s="3" t="s">
        <v>219</v>
      </c>
      <c r="C12" s="3" t="s">
        <v>225</v>
      </c>
      <c r="D12" s="3" t="s">
        <v>24</v>
      </c>
      <c r="E12" s="3" t="s">
        <v>26</v>
      </c>
      <c r="F12" s="3" t="s">
        <v>157</v>
      </c>
      <c r="G12" s="3" t="s">
        <v>72</v>
      </c>
      <c r="H12" s="3">
        <v>1</v>
      </c>
      <c r="I12" s="3" t="s">
        <v>277</v>
      </c>
      <c r="J12" s="9" t="s">
        <v>193</v>
      </c>
      <c r="K12" s="9" t="s">
        <v>175</v>
      </c>
      <c r="L12" s="9">
        <v>29</v>
      </c>
      <c r="T12" s="3" t="str">
        <f>Special[[#This Row],[服装]]&amp;Special[[#This Row],[名前]]&amp;Special[[#This Row],[レアリティ]]</f>
        <v>ユニフォーム山口忠ICONIC</v>
      </c>
    </row>
    <row r="13" spans="1:24" x14ac:dyDescent="0.3">
      <c r="A13" s="3">
        <f>VLOOKUP(Special[[#This Row],[No用]],SetNo[[No.用]:[vlookup 用]],2,FALSE)</f>
        <v>10</v>
      </c>
      <c r="B13" s="3" t="s">
        <v>224</v>
      </c>
      <c r="C13" s="3" t="s">
        <v>225</v>
      </c>
      <c r="D13" s="3" t="s">
        <v>28</v>
      </c>
      <c r="E13" s="3" t="s">
        <v>26</v>
      </c>
      <c r="F13" s="3" t="s">
        <v>157</v>
      </c>
      <c r="G13" s="3" t="s">
        <v>72</v>
      </c>
      <c r="H13" s="3">
        <v>1</v>
      </c>
      <c r="I13" s="3" t="s">
        <v>277</v>
      </c>
      <c r="J13" s="3" t="s">
        <v>204</v>
      </c>
      <c r="K13" s="9" t="s">
        <v>175</v>
      </c>
      <c r="L13" s="9">
        <v>24</v>
      </c>
      <c r="T13" s="3" t="str">
        <f>Special[[#This Row],[服装]]&amp;Special[[#This Row],[名前]]&amp;Special[[#This Row],[レアリティ]]</f>
        <v>水着山口忠ICONIC</v>
      </c>
    </row>
    <row r="14" spans="1:24" x14ac:dyDescent="0.3">
      <c r="A14" s="3">
        <f>VLOOKUP(Special[[#This Row],[No用]],SetNo[[No.用]:[vlookup 用]],2,FALSE)</f>
        <v>10</v>
      </c>
      <c r="B14" s="3" t="s">
        <v>224</v>
      </c>
      <c r="C14" s="3" t="s">
        <v>225</v>
      </c>
      <c r="D14" s="3" t="s">
        <v>28</v>
      </c>
      <c r="E14" s="3" t="s">
        <v>26</v>
      </c>
      <c r="F14" s="3" t="s">
        <v>157</v>
      </c>
      <c r="G14" s="3" t="s">
        <v>72</v>
      </c>
      <c r="H14" s="3">
        <v>1</v>
      </c>
      <c r="I14" s="3" t="s">
        <v>277</v>
      </c>
      <c r="J14" s="9" t="s">
        <v>193</v>
      </c>
      <c r="K14" s="9" t="s">
        <v>175</v>
      </c>
      <c r="L14" s="9">
        <v>29</v>
      </c>
      <c r="T14" s="3" t="str">
        <f>Special[[#This Row],[服装]]&amp;Special[[#This Row],[名前]]&amp;Special[[#This Row],[レアリティ]]</f>
        <v>水着山口忠ICONIC</v>
      </c>
    </row>
    <row r="15" spans="1:24" x14ac:dyDescent="0.3">
      <c r="A15" s="3">
        <f>VLOOKUP(Special[[#This Row],[No用]],SetNo[[No.用]:[vlookup 用]],2,FALSE)</f>
        <v>11</v>
      </c>
      <c r="B15" s="3" t="s">
        <v>219</v>
      </c>
      <c r="C15" s="3" t="s">
        <v>226</v>
      </c>
      <c r="D15" s="3" t="s">
        <v>28</v>
      </c>
      <c r="E15" s="3" t="s">
        <v>21</v>
      </c>
      <c r="F15" s="3" t="s">
        <v>157</v>
      </c>
      <c r="G15" s="3" t="s">
        <v>72</v>
      </c>
      <c r="H15" s="3">
        <v>1</v>
      </c>
      <c r="I15" s="3" t="s">
        <v>277</v>
      </c>
      <c r="J15" s="3" t="s">
        <v>209</v>
      </c>
      <c r="K15" s="9" t="s">
        <v>175</v>
      </c>
      <c r="L15" s="9">
        <v>29</v>
      </c>
      <c r="T15" s="3" t="str">
        <f>Special[[#This Row],[服装]]&amp;Special[[#This Row],[名前]]&amp;Special[[#This Row],[レアリティ]]</f>
        <v>ユニフォーム西谷夕ICONIC</v>
      </c>
    </row>
    <row r="16" spans="1:24" x14ac:dyDescent="0.3">
      <c r="A16" s="3">
        <f>VLOOKUP(Special[[#This Row],[No用]],SetNo[[No.用]:[vlookup 用]],2,FALSE)</f>
        <v>12</v>
      </c>
      <c r="B16" s="3" t="s">
        <v>221</v>
      </c>
      <c r="C16" s="3" t="s">
        <v>226</v>
      </c>
      <c r="D16" s="3" t="s">
        <v>23</v>
      </c>
      <c r="E16" s="3" t="s">
        <v>21</v>
      </c>
      <c r="F16" s="3" t="s">
        <v>157</v>
      </c>
      <c r="G16" s="3" t="s">
        <v>72</v>
      </c>
      <c r="H16" s="3">
        <v>1</v>
      </c>
      <c r="I16" s="3" t="s">
        <v>277</v>
      </c>
      <c r="J16" s="9" t="s">
        <v>209</v>
      </c>
      <c r="K16" s="3" t="s">
        <v>239</v>
      </c>
      <c r="L16" s="9">
        <v>31</v>
      </c>
      <c r="M16" s="9"/>
      <c r="N16" s="9">
        <v>49</v>
      </c>
      <c r="O16" s="9"/>
      <c r="T16" s="3" t="str">
        <f>Special[[#This Row],[服装]]&amp;Special[[#This Row],[名前]]&amp;Special[[#This Row],[レアリティ]]</f>
        <v>制服西谷夕ICONIC</v>
      </c>
    </row>
    <row r="17" spans="1:24" x14ac:dyDescent="0.3">
      <c r="A17" s="3">
        <f>VLOOKUP(Special[[#This Row],[No用]],SetNo[[No.用]:[vlookup 用]],2,FALSE)</f>
        <v>13</v>
      </c>
      <c r="B17" s="3" t="s">
        <v>219</v>
      </c>
      <c r="C17" s="3" t="s">
        <v>144</v>
      </c>
      <c r="D17" s="3" t="s">
        <v>24</v>
      </c>
      <c r="E17" s="3" t="s">
        <v>25</v>
      </c>
      <c r="F17" s="3" t="s">
        <v>138</v>
      </c>
      <c r="G17" s="3" t="s">
        <v>72</v>
      </c>
      <c r="H17" s="3">
        <v>1</v>
      </c>
      <c r="I17" s="3" t="s">
        <v>277</v>
      </c>
      <c r="J17" s="3" t="s">
        <v>204</v>
      </c>
      <c r="K17" s="3" t="s">
        <v>175</v>
      </c>
      <c r="L17" s="3">
        <v>29</v>
      </c>
      <c r="M17" s="9"/>
      <c r="N17" s="9"/>
      <c r="O17" s="9"/>
      <c r="P17" s="9"/>
      <c r="Q17" s="9"/>
      <c r="R17" s="9"/>
      <c r="T17" s="3" t="str">
        <f>Special[[#This Row],[服装]]&amp;Special[[#This Row],[名前]]&amp;Special[[#This Row],[レアリティ]]</f>
        <v>ユニフォーム田中龍之介ICONIC</v>
      </c>
      <c r="X17" s="9"/>
    </row>
    <row r="18" spans="1:24" x14ac:dyDescent="0.3">
      <c r="A18" s="3">
        <f>VLOOKUP(Special[[#This Row],[No用]],SetNo[[No.用]:[vlookup 用]],2,FALSE)</f>
        <v>14</v>
      </c>
      <c r="B18" s="3" t="s">
        <v>151</v>
      </c>
      <c r="C18" s="3" t="s">
        <v>144</v>
      </c>
      <c r="D18" s="3" t="s">
        <v>28</v>
      </c>
      <c r="E18" s="3" t="s">
        <v>25</v>
      </c>
      <c r="F18" s="3" t="s">
        <v>138</v>
      </c>
      <c r="G18" s="3" t="s">
        <v>72</v>
      </c>
      <c r="H18" s="3">
        <v>1</v>
      </c>
      <c r="I18" s="3" t="s">
        <v>277</v>
      </c>
      <c r="J18" s="3" t="s">
        <v>204</v>
      </c>
      <c r="K18" s="3" t="s">
        <v>175</v>
      </c>
      <c r="L18" s="3">
        <v>29</v>
      </c>
      <c r="M18" s="9"/>
      <c r="N18" s="9"/>
      <c r="O18" s="9"/>
      <c r="P18" s="9"/>
      <c r="Q18" s="9"/>
      <c r="R18" s="9"/>
      <c r="S18" s="9"/>
      <c r="T18" s="3" t="str">
        <f>Special[[#This Row],[服装]]&amp;Special[[#This Row],[名前]]&amp;Special[[#This Row],[レアリティ]]</f>
        <v>制服田中龍之介ICONIC</v>
      </c>
      <c r="U18" s="9"/>
      <c r="V18" s="9"/>
      <c r="W18" s="9"/>
      <c r="X18" s="9"/>
    </row>
    <row r="19" spans="1:24" x14ac:dyDescent="0.3">
      <c r="A19" s="3">
        <f>VLOOKUP(Special[[#This Row],[No用]],SetNo[[No.用]:[vlookup 用]],2,FALSE)</f>
        <v>14</v>
      </c>
      <c r="B19" s="3" t="s">
        <v>151</v>
      </c>
      <c r="C19" s="3" t="s">
        <v>144</v>
      </c>
      <c r="D19" s="3" t="s">
        <v>28</v>
      </c>
      <c r="E19" s="3" t="s">
        <v>25</v>
      </c>
      <c r="F19" s="3" t="s">
        <v>138</v>
      </c>
      <c r="G19" s="3" t="s">
        <v>72</v>
      </c>
      <c r="H19" s="3">
        <v>1</v>
      </c>
      <c r="I19" s="3" t="s">
        <v>277</v>
      </c>
      <c r="J19" s="3" t="s">
        <v>206</v>
      </c>
      <c r="K19" s="3" t="s">
        <v>239</v>
      </c>
      <c r="L19" s="3">
        <v>37</v>
      </c>
      <c r="M19" s="9"/>
      <c r="N19" s="9">
        <v>45</v>
      </c>
      <c r="S19" s="9"/>
      <c r="T19" s="3" t="str">
        <f>Special[[#This Row],[服装]]&amp;Special[[#This Row],[名前]]&amp;Special[[#This Row],[レアリティ]]</f>
        <v>制服田中龍之介ICONIC</v>
      </c>
      <c r="U19" s="9"/>
      <c r="V19" s="9"/>
      <c r="W19" s="9"/>
      <c r="X19" s="9"/>
    </row>
    <row r="20" spans="1:24" x14ac:dyDescent="0.3">
      <c r="A20" s="3">
        <f>VLOOKUP(Special[[#This Row],[No用]],SetNo[[No.用]:[vlookup 用]],2,FALSE)</f>
        <v>15</v>
      </c>
      <c r="B20" s="3" t="s">
        <v>219</v>
      </c>
      <c r="C20" s="3" t="s">
        <v>145</v>
      </c>
      <c r="D20" s="3" t="s">
        <v>28</v>
      </c>
      <c r="E20" s="3" t="s">
        <v>25</v>
      </c>
      <c r="F20" s="3" t="s">
        <v>138</v>
      </c>
      <c r="G20" s="3" t="s">
        <v>72</v>
      </c>
      <c r="H20" s="3">
        <v>1</v>
      </c>
      <c r="I20" s="3" t="s">
        <v>277</v>
      </c>
      <c r="J20" s="3" t="s">
        <v>204</v>
      </c>
      <c r="K20" s="3" t="s">
        <v>175</v>
      </c>
      <c r="L20" s="3">
        <v>29</v>
      </c>
      <c r="M20" s="9"/>
      <c r="N20" s="9"/>
      <c r="S20" s="9"/>
      <c r="T20" s="3" t="str">
        <f>Special[[#This Row],[服装]]&amp;Special[[#This Row],[名前]]&amp;Special[[#This Row],[レアリティ]]</f>
        <v>ユニフォーム澤村大地ICONIC</v>
      </c>
      <c r="U20" s="9"/>
      <c r="V20" s="9"/>
      <c r="W20" s="9"/>
      <c r="X20" s="9"/>
    </row>
    <row r="21" spans="1:24" x14ac:dyDescent="0.3">
      <c r="A21" s="3">
        <f>VLOOKUP(Special[[#This Row],[No用]],SetNo[[No.用]:[vlookup 用]],2,FALSE)</f>
        <v>15</v>
      </c>
      <c r="B21" s="3" t="s">
        <v>219</v>
      </c>
      <c r="C21" s="3" t="s">
        <v>145</v>
      </c>
      <c r="D21" s="3" t="s">
        <v>28</v>
      </c>
      <c r="E21" s="3" t="s">
        <v>25</v>
      </c>
      <c r="F21" s="3" t="s">
        <v>138</v>
      </c>
      <c r="G21" s="3" t="s">
        <v>72</v>
      </c>
      <c r="H21" s="3">
        <v>1</v>
      </c>
      <c r="I21" s="3" t="s">
        <v>277</v>
      </c>
      <c r="J21" s="3" t="s">
        <v>209</v>
      </c>
      <c r="K21" s="3" t="s">
        <v>175</v>
      </c>
      <c r="L21" s="3">
        <v>29</v>
      </c>
      <c r="M21" s="9"/>
      <c r="N21" s="9"/>
      <c r="S21" s="9"/>
      <c r="T21" s="3" t="str">
        <f>Special[[#This Row],[服装]]&amp;Special[[#This Row],[名前]]&amp;Special[[#This Row],[レアリティ]]</f>
        <v>ユニフォーム澤村大地ICONIC</v>
      </c>
      <c r="U21" s="9"/>
      <c r="V21" s="9"/>
      <c r="W21" s="9"/>
      <c r="X21" s="9"/>
    </row>
    <row r="22" spans="1:24" x14ac:dyDescent="0.3">
      <c r="A22" s="3">
        <f>VLOOKUP(Special[[#This Row],[No用]],SetNo[[No.用]:[vlookup 用]],2,FALSE)</f>
        <v>15</v>
      </c>
      <c r="B22" s="3" t="s">
        <v>219</v>
      </c>
      <c r="C22" s="3" t="s">
        <v>145</v>
      </c>
      <c r="D22" s="3" t="s">
        <v>28</v>
      </c>
      <c r="E22" s="3" t="s">
        <v>25</v>
      </c>
      <c r="F22" s="3" t="s">
        <v>138</v>
      </c>
      <c r="G22" s="3" t="s">
        <v>72</v>
      </c>
      <c r="H22" s="3">
        <v>1</v>
      </c>
      <c r="I22" s="3" t="s">
        <v>277</v>
      </c>
      <c r="J22" s="3" t="s">
        <v>193</v>
      </c>
      <c r="K22" s="3" t="s">
        <v>186</v>
      </c>
      <c r="L22" s="3">
        <v>29</v>
      </c>
      <c r="M22" s="9"/>
      <c r="N22" s="9"/>
      <c r="S22" s="9"/>
      <c r="T22" s="3" t="str">
        <f>Special[[#This Row],[服装]]&amp;Special[[#This Row],[名前]]&amp;Special[[#This Row],[レアリティ]]</f>
        <v>ユニフォーム澤村大地ICONIC</v>
      </c>
      <c r="U22" s="9"/>
      <c r="V22" s="9"/>
      <c r="W22" s="9"/>
      <c r="X22" s="9"/>
    </row>
    <row r="23" spans="1:24" x14ac:dyDescent="0.3">
      <c r="A23" s="3">
        <f>VLOOKUP(Special[[#This Row],[No用]],SetNo[[No.用]:[vlookup 用]],2,FALSE)</f>
        <v>15</v>
      </c>
      <c r="B23" s="3" t="s">
        <v>219</v>
      </c>
      <c r="C23" s="3" t="s">
        <v>145</v>
      </c>
      <c r="D23" s="3" t="s">
        <v>28</v>
      </c>
      <c r="E23" s="3" t="s">
        <v>25</v>
      </c>
      <c r="F23" s="3" t="s">
        <v>138</v>
      </c>
      <c r="G23" s="3" t="s">
        <v>72</v>
      </c>
      <c r="H23" s="3">
        <v>1</v>
      </c>
      <c r="I23" s="3" t="s">
        <v>277</v>
      </c>
      <c r="J23" s="3" t="s">
        <v>287</v>
      </c>
      <c r="K23" s="3" t="s">
        <v>175</v>
      </c>
      <c r="L23" s="3">
        <v>40</v>
      </c>
      <c r="M23" s="9"/>
      <c r="N23" s="9"/>
      <c r="S23" s="9"/>
      <c r="T23" s="3" t="str">
        <f>Special[[#This Row],[服装]]&amp;Special[[#This Row],[名前]]&amp;Special[[#This Row],[レアリティ]]</f>
        <v>ユニフォーム澤村大地ICONIC</v>
      </c>
      <c r="U23" s="9"/>
      <c r="V23" s="9"/>
      <c r="W23" s="9"/>
      <c r="X23" s="9"/>
    </row>
    <row r="24" spans="1:24" x14ac:dyDescent="0.3">
      <c r="A24" s="3">
        <f>VLOOKUP(Special[[#This Row],[No用]],SetNo[[No.用]:[vlookup 用]],2,FALSE)</f>
        <v>15</v>
      </c>
      <c r="B24" s="3" t="s">
        <v>219</v>
      </c>
      <c r="C24" s="3" t="s">
        <v>145</v>
      </c>
      <c r="D24" s="3" t="s">
        <v>28</v>
      </c>
      <c r="E24" s="3" t="s">
        <v>25</v>
      </c>
      <c r="F24" s="3" t="s">
        <v>138</v>
      </c>
      <c r="G24" s="3" t="s">
        <v>72</v>
      </c>
      <c r="H24" s="3">
        <v>1</v>
      </c>
      <c r="I24" s="3" t="s">
        <v>277</v>
      </c>
      <c r="J24" s="3" t="s">
        <v>287</v>
      </c>
      <c r="K24" s="3" t="s">
        <v>239</v>
      </c>
      <c r="L24" s="3" t="s">
        <v>288</v>
      </c>
      <c r="M24" s="9"/>
      <c r="N24" s="3">
        <v>50</v>
      </c>
      <c r="S24" s="9"/>
      <c r="T24" s="3" t="str">
        <f>Special[[#This Row],[服装]]&amp;Special[[#This Row],[名前]]&amp;Special[[#This Row],[レアリティ]]</f>
        <v>ユニフォーム澤村大地ICONIC</v>
      </c>
      <c r="U24" s="9"/>
      <c r="V24" s="9"/>
      <c r="W24" s="9"/>
      <c r="X24" s="9"/>
    </row>
    <row r="25" spans="1:24" x14ac:dyDescent="0.3">
      <c r="A25" s="3">
        <f>VLOOKUP(Special[[#This Row],[No用]],SetNo[[No.用]:[vlookup 用]],2,FALSE)</f>
        <v>16</v>
      </c>
      <c r="B25" s="3" t="s">
        <v>119</v>
      </c>
      <c r="C25" s="3" t="s">
        <v>145</v>
      </c>
      <c r="D25" s="3" t="s">
        <v>23</v>
      </c>
      <c r="E25" s="3" t="s">
        <v>25</v>
      </c>
      <c r="F25" s="3" t="s">
        <v>138</v>
      </c>
      <c r="G25" s="3" t="s">
        <v>72</v>
      </c>
      <c r="H25" s="3">
        <v>1</v>
      </c>
      <c r="I25" s="3" t="s">
        <v>277</v>
      </c>
      <c r="J25" s="3" t="s">
        <v>204</v>
      </c>
      <c r="K25" s="3" t="s">
        <v>175</v>
      </c>
      <c r="L25" s="9">
        <v>29</v>
      </c>
      <c r="O25" s="9"/>
      <c r="P25" s="9"/>
      <c r="Q25" s="9"/>
      <c r="R25" s="9"/>
      <c r="S25" s="9"/>
      <c r="T25" s="3" t="str">
        <f>Special[[#This Row],[服装]]&amp;Special[[#This Row],[名前]]&amp;Special[[#This Row],[レアリティ]]</f>
        <v>プール掃除澤村大地ICONIC</v>
      </c>
      <c r="U25" s="9"/>
      <c r="V25" s="9"/>
      <c r="W25" s="9"/>
      <c r="X25" s="9"/>
    </row>
    <row r="26" spans="1:24" x14ac:dyDescent="0.3">
      <c r="A26" s="3">
        <f>VLOOKUP(Special[[#This Row],[No用]],SetNo[[No.用]:[vlookup 用]],2,FALSE)</f>
        <v>16</v>
      </c>
      <c r="B26" s="3" t="s">
        <v>119</v>
      </c>
      <c r="C26" s="3" t="s">
        <v>145</v>
      </c>
      <c r="D26" s="3" t="s">
        <v>23</v>
      </c>
      <c r="E26" s="3" t="s">
        <v>25</v>
      </c>
      <c r="F26" s="3" t="s">
        <v>138</v>
      </c>
      <c r="G26" s="3" t="s">
        <v>72</v>
      </c>
      <c r="H26" s="3">
        <v>1</v>
      </c>
      <c r="I26" s="3" t="s">
        <v>277</v>
      </c>
      <c r="J26" s="3" t="s">
        <v>209</v>
      </c>
      <c r="K26" s="3" t="s">
        <v>175</v>
      </c>
      <c r="L26" s="9">
        <v>29</v>
      </c>
      <c r="M26" s="9"/>
      <c r="N26" s="9"/>
      <c r="O26" s="9"/>
      <c r="P26" s="9"/>
      <c r="Q26" s="9"/>
      <c r="R26" s="9"/>
      <c r="T26" s="3" t="str">
        <f>Special[[#This Row],[服装]]&amp;Special[[#This Row],[名前]]&amp;Special[[#This Row],[レアリティ]]</f>
        <v>プール掃除澤村大地ICONIC</v>
      </c>
    </row>
    <row r="27" spans="1:24" x14ac:dyDescent="0.3">
      <c r="A27" s="3">
        <f>VLOOKUP(Special[[#This Row],[No用]],SetNo[[No.用]:[vlookup 用]],2,FALSE)</f>
        <v>16</v>
      </c>
      <c r="B27" s="3" t="s">
        <v>119</v>
      </c>
      <c r="C27" s="3" t="s">
        <v>145</v>
      </c>
      <c r="D27" s="3" t="s">
        <v>23</v>
      </c>
      <c r="E27" s="3" t="s">
        <v>25</v>
      </c>
      <c r="F27" s="3" t="s">
        <v>138</v>
      </c>
      <c r="G27" s="3" t="s">
        <v>72</v>
      </c>
      <c r="H27" s="3">
        <v>1</v>
      </c>
      <c r="I27" s="3" t="s">
        <v>277</v>
      </c>
      <c r="J27" s="3" t="s">
        <v>289</v>
      </c>
      <c r="K27" s="3" t="s">
        <v>239</v>
      </c>
      <c r="L27" s="9">
        <v>40</v>
      </c>
      <c r="M27" s="9">
        <v>50</v>
      </c>
      <c r="N27" s="9"/>
      <c r="O27" s="9"/>
      <c r="P27" s="9"/>
      <c r="Q27" s="9"/>
      <c r="R27" s="9"/>
      <c r="S27" s="9"/>
      <c r="T27" s="3" t="str">
        <f>Special[[#This Row],[服装]]&amp;Special[[#This Row],[名前]]&amp;Special[[#This Row],[レアリティ]]</f>
        <v>プール掃除澤村大地ICONIC</v>
      </c>
      <c r="U27" s="9"/>
      <c r="V27" s="9"/>
      <c r="W27" s="9"/>
      <c r="X27" s="9"/>
    </row>
    <row r="28" spans="1:24" x14ac:dyDescent="0.3">
      <c r="A28" s="3">
        <f>VLOOKUP(Special[[#This Row],[No用]],SetNo[[No.用]:[vlookup 用]],2,FALSE)</f>
        <v>16</v>
      </c>
      <c r="B28" s="3" t="s">
        <v>119</v>
      </c>
      <c r="C28" s="3" t="s">
        <v>145</v>
      </c>
      <c r="D28" s="3" t="s">
        <v>23</v>
      </c>
      <c r="E28" s="3" t="s">
        <v>25</v>
      </c>
      <c r="F28" s="3" t="s">
        <v>138</v>
      </c>
      <c r="G28" s="3" t="s">
        <v>72</v>
      </c>
      <c r="H28" s="3">
        <v>1</v>
      </c>
      <c r="I28" s="3" t="s">
        <v>277</v>
      </c>
      <c r="J28" s="3" t="s">
        <v>290</v>
      </c>
      <c r="K28" s="3" t="s">
        <v>239</v>
      </c>
      <c r="L28" s="3">
        <v>40</v>
      </c>
      <c r="M28" s="3">
        <v>50</v>
      </c>
      <c r="T28" s="3" t="str">
        <f>Special[[#This Row],[服装]]&amp;Special[[#This Row],[名前]]&amp;Special[[#This Row],[レアリティ]]</f>
        <v>プール掃除澤村大地ICONIC</v>
      </c>
    </row>
    <row r="29" spans="1:24" x14ac:dyDescent="0.3">
      <c r="A29" s="3">
        <f>VLOOKUP(Special[[#This Row],[No用]],SetNo[[No.用]:[vlookup 用]],2,FALSE)</f>
        <v>17</v>
      </c>
      <c r="B29" s="3" t="s">
        <v>219</v>
      </c>
      <c r="C29" s="3" t="s">
        <v>146</v>
      </c>
      <c r="D29" s="3" t="s">
        <v>24</v>
      </c>
      <c r="E29" s="3" t="s">
        <v>31</v>
      </c>
      <c r="F29" s="3" t="s">
        <v>138</v>
      </c>
      <c r="G29" s="3" t="s">
        <v>72</v>
      </c>
      <c r="H29" s="3">
        <v>1</v>
      </c>
      <c r="I29" s="3" t="s">
        <v>277</v>
      </c>
      <c r="J29" s="3" t="s">
        <v>204</v>
      </c>
      <c r="K29" s="3" t="s">
        <v>175</v>
      </c>
      <c r="L29" s="3">
        <v>29</v>
      </c>
      <c r="T29" s="3" t="str">
        <f>Special[[#This Row],[服装]]&amp;Special[[#This Row],[名前]]&amp;Special[[#This Row],[レアリティ]]</f>
        <v>ユニフォーム菅原考支ICONIC</v>
      </c>
    </row>
    <row r="30" spans="1:24" x14ac:dyDescent="0.3">
      <c r="A30" s="3">
        <f>VLOOKUP(Special[[#This Row],[No用]],SetNo[[No.用]:[vlookup 用]],2,FALSE)</f>
        <v>18</v>
      </c>
      <c r="B30" s="3" t="s">
        <v>119</v>
      </c>
      <c r="C30" s="3" t="s">
        <v>146</v>
      </c>
      <c r="D30" s="3" t="s">
        <v>28</v>
      </c>
      <c r="E30" s="3" t="s">
        <v>31</v>
      </c>
      <c r="F30" s="3" t="s">
        <v>138</v>
      </c>
      <c r="G30" s="3" t="s">
        <v>72</v>
      </c>
      <c r="H30" s="3">
        <v>1</v>
      </c>
      <c r="I30" s="3" t="s">
        <v>277</v>
      </c>
      <c r="J30" s="3" t="s">
        <v>204</v>
      </c>
      <c r="K30" s="3" t="s">
        <v>175</v>
      </c>
      <c r="L30" s="3">
        <v>29</v>
      </c>
      <c r="T30" s="3" t="str">
        <f>Special[[#This Row],[服装]]&amp;Special[[#This Row],[名前]]&amp;Special[[#This Row],[レアリティ]]</f>
        <v>プール掃除菅原考支ICONIC</v>
      </c>
    </row>
    <row r="31" spans="1:24" x14ac:dyDescent="0.3">
      <c r="A31" s="3">
        <f>VLOOKUP(Special[[#This Row],[No用]],SetNo[[No.用]:[vlookup 用]],2,FALSE)</f>
        <v>18</v>
      </c>
      <c r="B31" s="3" t="s">
        <v>119</v>
      </c>
      <c r="C31" s="3" t="s">
        <v>146</v>
      </c>
      <c r="D31" s="3" t="s">
        <v>28</v>
      </c>
      <c r="E31" s="3" t="s">
        <v>31</v>
      </c>
      <c r="F31" s="3" t="s">
        <v>138</v>
      </c>
      <c r="G31" s="3" t="s">
        <v>72</v>
      </c>
      <c r="H31" s="3">
        <v>1</v>
      </c>
      <c r="I31" s="3" t="s">
        <v>277</v>
      </c>
      <c r="J31" s="3" t="s">
        <v>294</v>
      </c>
      <c r="K31" s="3" t="s">
        <v>239</v>
      </c>
      <c r="L31" s="3">
        <v>37</v>
      </c>
      <c r="N31" s="3">
        <v>47</v>
      </c>
      <c r="T31" s="3" t="str">
        <f>Special[[#This Row],[服装]]&amp;Special[[#This Row],[名前]]&amp;Special[[#This Row],[レアリティ]]</f>
        <v>プール掃除菅原考支ICONIC</v>
      </c>
    </row>
    <row r="32" spans="1:24" x14ac:dyDescent="0.3">
      <c r="A32" s="3">
        <f>VLOOKUP(Special[[#This Row],[No用]],SetNo[[No.用]:[vlookup 用]],2,FALSE)</f>
        <v>19</v>
      </c>
      <c r="B32" s="3" t="s">
        <v>219</v>
      </c>
      <c r="C32" s="3" t="s">
        <v>147</v>
      </c>
      <c r="D32" s="3" t="s">
        <v>28</v>
      </c>
      <c r="E32" s="3" t="s">
        <v>25</v>
      </c>
      <c r="F32" s="3" t="s">
        <v>138</v>
      </c>
      <c r="G32" s="3" t="s">
        <v>72</v>
      </c>
      <c r="H32" s="3">
        <v>1</v>
      </c>
      <c r="I32" s="3" t="s">
        <v>277</v>
      </c>
      <c r="J32" s="3" t="s">
        <v>204</v>
      </c>
      <c r="K32" s="3" t="s">
        <v>175</v>
      </c>
      <c r="L32" s="3">
        <v>29</v>
      </c>
      <c r="T32" s="3" t="str">
        <f>Special[[#This Row],[服装]]&amp;Special[[#This Row],[名前]]&amp;Special[[#This Row],[レアリティ]]</f>
        <v>ユニフォーム東峰旭ICONIC</v>
      </c>
    </row>
    <row r="33" spans="1:20" x14ac:dyDescent="0.3">
      <c r="A33" s="3">
        <f>VLOOKUP(Special[[#This Row],[No用]],SetNo[[No.用]:[vlookup 用]],2,FALSE)</f>
        <v>19</v>
      </c>
      <c r="B33" s="3" t="s">
        <v>219</v>
      </c>
      <c r="C33" s="3" t="s">
        <v>147</v>
      </c>
      <c r="D33" s="3" t="s">
        <v>28</v>
      </c>
      <c r="E33" s="3" t="s">
        <v>25</v>
      </c>
      <c r="F33" s="3" t="s">
        <v>138</v>
      </c>
      <c r="G33" s="3" t="s">
        <v>72</v>
      </c>
      <c r="H33" s="3">
        <v>1</v>
      </c>
      <c r="I33" s="3" t="s">
        <v>277</v>
      </c>
      <c r="J33" s="3" t="s">
        <v>193</v>
      </c>
      <c r="K33" s="3" t="s">
        <v>175</v>
      </c>
      <c r="L33" s="3">
        <v>29</v>
      </c>
      <c r="T33" s="3" t="str">
        <f>Special[[#This Row],[服装]]&amp;Special[[#This Row],[名前]]&amp;Special[[#This Row],[レアリティ]]</f>
        <v>ユニフォーム東峰旭ICONIC</v>
      </c>
    </row>
    <row r="34" spans="1:20" x14ac:dyDescent="0.3">
      <c r="A34" s="3">
        <f>VLOOKUP(Special[[#This Row],[No用]],SetNo[[No.用]:[vlookup 用]],2,FALSE)</f>
        <v>20</v>
      </c>
      <c r="B34" s="3" t="s">
        <v>119</v>
      </c>
      <c r="C34" s="3" t="s">
        <v>147</v>
      </c>
      <c r="D34" s="3" t="s">
        <v>23</v>
      </c>
      <c r="E34" s="3" t="s">
        <v>25</v>
      </c>
      <c r="F34" s="3" t="s">
        <v>138</v>
      </c>
      <c r="G34" s="3" t="s">
        <v>72</v>
      </c>
      <c r="H34" s="3">
        <v>1</v>
      </c>
      <c r="I34" s="3" t="s">
        <v>277</v>
      </c>
      <c r="J34" s="3" t="s">
        <v>204</v>
      </c>
      <c r="K34" s="3" t="s">
        <v>175</v>
      </c>
      <c r="L34" s="3">
        <v>27</v>
      </c>
      <c r="T34" s="3" t="str">
        <f>Special[[#This Row],[服装]]&amp;Special[[#This Row],[名前]]&amp;Special[[#This Row],[レアリティ]]</f>
        <v>プール掃除東峰旭ICONIC</v>
      </c>
    </row>
    <row r="35" spans="1:20" x14ac:dyDescent="0.3">
      <c r="A35" s="3">
        <f>VLOOKUP(Special[[#This Row],[No用]],SetNo[[No.用]:[vlookup 用]],2,FALSE)</f>
        <v>20</v>
      </c>
      <c r="B35" s="3" t="s">
        <v>119</v>
      </c>
      <c r="C35" s="3" t="s">
        <v>147</v>
      </c>
      <c r="D35" s="3" t="s">
        <v>23</v>
      </c>
      <c r="E35" s="3" t="s">
        <v>25</v>
      </c>
      <c r="F35" s="3" t="s">
        <v>138</v>
      </c>
      <c r="G35" s="3" t="s">
        <v>72</v>
      </c>
      <c r="H35" s="3">
        <v>1</v>
      </c>
      <c r="I35" s="3" t="s">
        <v>277</v>
      </c>
      <c r="J35" s="3" t="s">
        <v>291</v>
      </c>
      <c r="K35" s="3" t="s">
        <v>175</v>
      </c>
      <c r="L35" s="3">
        <v>27</v>
      </c>
      <c r="T35" s="3" t="str">
        <f>Special[[#This Row],[服装]]&amp;Special[[#This Row],[名前]]&amp;Special[[#This Row],[レアリティ]]</f>
        <v>プール掃除東峰旭ICONIC</v>
      </c>
    </row>
    <row r="36" spans="1:20" x14ac:dyDescent="0.3">
      <c r="A36" s="3">
        <f>VLOOKUP(Special[[#This Row],[No用]],SetNo[[No.用]:[vlookup 用]],2,FALSE)</f>
        <v>21</v>
      </c>
      <c r="B36" s="3" t="s">
        <v>219</v>
      </c>
      <c r="C36" s="3" t="s">
        <v>147</v>
      </c>
      <c r="D36" s="3" t="s">
        <v>28</v>
      </c>
      <c r="E36" s="3" t="s">
        <v>25</v>
      </c>
      <c r="F36" s="3" t="s">
        <v>138</v>
      </c>
      <c r="G36" s="3" t="s">
        <v>232</v>
      </c>
      <c r="H36" s="3">
        <v>1</v>
      </c>
      <c r="I36" s="3" t="s">
        <v>277</v>
      </c>
      <c r="J36" s="3" t="s">
        <v>204</v>
      </c>
      <c r="K36" s="3" t="s">
        <v>175</v>
      </c>
      <c r="L36" s="3">
        <v>29</v>
      </c>
      <c r="T36" s="3" t="str">
        <f>Special[[#This Row],[服装]]&amp;Special[[#This Row],[名前]]&amp;Special[[#This Row],[レアリティ]]</f>
        <v>ユニフォーム東峰旭YELL</v>
      </c>
    </row>
    <row r="37" spans="1:20" x14ac:dyDescent="0.3">
      <c r="A37" s="3">
        <f>VLOOKUP(Special[[#This Row],[No用]],SetNo[[No.用]:[vlookup 用]],2,FALSE)</f>
        <v>21</v>
      </c>
      <c r="B37" s="3" t="s">
        <v>219</v>
      </c>
      <c r="C37" s="3" t="s">
        <v>147</v>
      </c>
      <c r="D37" s="3" t="s">
        <v>28</v>
      </c>
      <c r="E37" s="3" t="s">
        <v>25</v>
      </c>
      <c r="F37" s="3" t="s">
        <v>138</v>
      </c>
      <c r="G37" s="3" t="s">
        <v>232</v>
      </c>
      <c r="H37" s="3">
        <v>1</v>
      </c>
      <c r="I37" s="3" t="s">
        <v>277</v>
      </c>
      <c r="J37" s="3" t="s">
        <v>193</v>
      </c>
      <c r="K37" s="3" t="s">
        <v>175</v>
      </c>
      <c r="L37" s="3">
        <v>29</v>
      </c>
      <c r="T37" s="3" t="str">
        <f>Special[[#This Row],[服装]]&amp;Special[[#This Row],[名前]]&amp;Special[[#This Row],[レアリティ]]</f>
        <v>ユニフォーム東峰旭YELL</v>
      </c>
    </row>
    <row r="38" spans="1:20" x14ac:dyDescent="0.3">
      <c r="A38" s="3">
        <f>VLOOKUP(Special[[#This Row],[No用]],SetNo[[No.用]:[vlookup 用]],2,FALSE)</f>
        <v>22</v>
      </c>
      <c r="B38" s="3" t="s">
        <v>219</v>
      </c>
      <c r="C38" s="3" t="s">
        <v>148</v>
      </c>
      <c r="D38" s="3" t="s">
        <v>24</v>
      </c>
      <c r="E38" s="3" t="s">
        <v>25</v>
      </c>
      <c r="F38" s="3" t="s">
        <v>138</v>
      </c>
      <c r="G38" s="3" t="s">
        <v>72</v>
      </c>
      <c r="H38" s="3">
        <v>1</v>
      </c>
      <c r="I38" s="3" t="s">
        <v>277</v>
      </c>
      <c r="J38" s="3" t="s">
        <v>204</v>
      </c>
      <c r="K38" s="3" t="s">
        <v>175</v>
      </c>
      <c r="L38" s="3">
        <v>29</v>
      </c>
      <c r="T38" s="3" t="str">
        <f>Special[[#This Row],[服装]]&amp;Special[[#This Row],[名前]]&amp;Special[[#This Row],[レアリティ]]</f>
        <v>ユニフォーム縁下力ICONIC</v>
      </c>
    </row>
    <row r="39" spans="1:20" x14ac:dyDescent="0.3">
      <c r="A39" s="3">
        <f>VLOOKUP(Special[[#This Row],[No用]],SetNo[[No.用]:[vlookup 用]],2,FALSE)</f>
        <v>22</v>
      </c>
      <c r="B39" s="3" t="s">
        <v>219</v>
      </c>
      <c r="C39" s="3" t="s">
        <v>148</v>
      </c>
      <c r="D39" s="3" t="s">
        <v>24</v>
      </c>
      <c r="E39" s="3" t="s">
        <v>25</v>
      </c>
      <c r="F39" s="3" t="s">
        <v>138</v>
      </c>
      <c r="G39" s="3" t="s">
        <v>72</v>
      </c>
      <c r="H39" s="3">
        <v>1</v>
      </c>
      <c r="I39" s="3" t="s">
        <v>277</v>
      </c>
      <c r="J39" s="3" t="s">
        <v>293</v>
      </c>
      <c r="K39" s="3" t="s">
        <v>239</v>
      </c>
      <c r="L39" s="3">
        <v>42</v>
      </c>
      <c r="N39" s="3">
        <v>52</v>
      </c>
      <c r="T39" s="3" t="str">
        <f>Special[[#This Row],[服装]]&amp;Special[[#This Row],[名前]]&amp;Special[[#This Row],[レアリティ]]</f>
        <v>ユニフォーム縁下力ICONIC</v>
      </c>
    </row>
    <row r="40" spans="1:20" x14ac:dyDescent="0.3">
      <c r="A40" s="3">
        <f>VLOOKUP(Special[[#This Row],[No用]],SetNo[[No.用]:[vlookup 用]],2,FALSE)</f>
        <v>23</v>
      </c>
      <c r="B40" s="3" t="s">
        <v>219</v>
      </c>
      <c r="C40" s="3" t="s">
        <v>149</v>
      </c>
      <c r="D40" s="3" t="s">
        <v>24</v>
      </c>
      <c r="E40" s="3" t="s">
        <v>25</v>
      </c>
      <c r="F40" s="3" t="s">
        <v>138</v>
      </c>
      <c r="G40" s="3" t="s">
        <v>72</v>
      </c>
      <c r="H40" s="3">
        <v>1</v>
      </c>
      <c r="I40" s="3" t="s">
        <v>277</v>
      </c>
      <c r="J40" s="3" t="s">
        <v>204</v>
      </c>
      <c r="K40" s="3" t="s">
        <v>175</v>
      </c>
      <c r="L40" s="3">
        <v>21</v>
      </c>
      <c r="T40" s="3" t="str">
        <f>Special[[#This Row],[服装]]&amp;Special[[#This Row],[名前]]&amp;Special[[#This Row],[レアリティ]]</f>
        <v>ユニフォーム木下久志ICONIC</v>
      </c>
    </row>
    <row r="41" spans="1:20" x14ac:dyDescent="0.3">
      <c r="A41" s="3">
        <f>VLOOKUP(Special[[#This Row],[No用]],SetNo[[No.用]:[vlookup 用]],2,FALSE)</f>
        <v>24</v>
      </c>
      <c r="B41" s="3" t="s">
        <v>219</v>
      </c>
      <c r="C41" s="3" t="s">
        <v>150</v>
      </c>
      <c r="D41" s="3" t="s">
        <v>24</v>
      </c>
      <c r="E41" s="3" t="s">
        <v>26</v>
      </c>
      <c r="F41" s="3" t="s">
        <v>138</v>
      </c>
      <c r="G41" s="3" t="s">
        <v>72</v>
      </c>
      <c r="H41" s="3">
        <v>1</v>
      </c>
      <c r="I41" s="3" t="s">
        <v>277</v>
      </c>
      <c r="J41" s="3" t="s">
        <v>204</v>
      </c>
      <c r="K41" s="3" t="s">
        <v>175</v>
      </c>
      <c r="L41" s="3">
        <v>29</v>
      </c>
      <c r="T41" s="3" t="str">
        <f>Special[[#This Row],[服装]]&amp;Special[[#This Row],[名前]]&amp;Special[[#This Row],[レアリティ]]</f>
        <v>ユニフォーム成田一仁ICONIC</v>
      </c>
    </row>
    <row r="42" spans="1:20" x14ac:dyDescent="0.3">
      <c r="A42" s="3">
        <f>VLOOKUP(Special[[#This Row],[No用]],SetNo[[No.用]:[vlookup 用]],2,FALSE)</f>
        <v>25</v>
      </c>
      <c r="B42" s="3" t="s">
        <v>109</v>
      </c>
      <c r="C42" s="12" t="s">
        <v>39</v>
      </c>
      <c r="D42" s="12" t="s">
        <v>24</v>
      </c>
      <c r="E42" s="12" t="s">
        <v>31</v>
      </c>
      <c r="F42" s="12" t="s">
        <v>27</v>
      </c>
      <c r="G42" s="12" t="s">
        <v>72</v>
      </c>
      <c r="H42" s="3">
        <v>1</v>
      </c>
      <c r="I42" s="3" t="s">
        <v>277</v>
      </c>
      <c r="J42" s="3" t="s">
        <v>204</v>
      </c>
      <c r="K42" s="3" t="s">
        <v>175</v>
      </c>
      <c r="L42" s="3">
        <v>29</v>
      </c>
      <c r="T42" s="3" t="str">
        <f>Special[[#This Row],[服装]]&amp;Special[[#This Row],[名前]]&amp;Special[[#This Row],[レアリティ]]</f>
        <v>ユニフォーム孤爪研磨ICONIC</v>
      </c>
    </row>
    <row r="43" spans="1:20" x14ac:dyDescent="0.3">
      <c r="A43" s="3">
        <f>VLOOKUP(Special[[#This Row],[No用]],SetNo[[No.用]:[vlookup 用]],2,FALSE)</f>
        <v>26</v>
      </c>
      <c r="B43" s="3" t="s">
        <v>151</v>
      </c>
      <c r="C43" s="12" t="s">
        <v>39</v>
      </c>
      <c r="D43" s="12" t="s">
        <v>91</v>
      </c>
      <c r="E43" s="12" t="s">
        <v>31</v>
      </c>
      <c r="F43" s="12" t="s">
        <v>27</v>
      </c>
      <c r="G43" s="12" t="s">
        <v>72</v>
      </c>
      <c r="H43" s="3">
        <v>1</v>
      </c>
      <c r="I43" s="3" t="s">
        <v>277</v>
      </c>
      <c r="J43" s="3" t="s">
        <v>204</v>
      </c>
      <c r="K43" s="3" t="s">
        <v>175</v>
      </c>
      <c r="L43" s="3">
        <v>29</v>
      </c>
      <c r="T43" s="3" t="str">
        <f>Special[[#This Row],[服装]]&amp;Special[[#This Row],[名前]]&amp;Special[[#This Row],[レアリティ]]</f>
        <v>制服孤爪研磨ICONIC</v>
      </c>
    </row>
    <row r="44" spans="1:20" x14ac:dyDescent="0.3">
      <c r="A44" s="3">
        <f>VLOOKUP(Special[[#This Row],[No用]],SetNo[[No.用]:[vlookup 用]],2,FALSE)</f>
        <v>27</v>
      </c>
      <c r="B44" s="3" t="s">
        <v>152</v>
      </c>
      <c r="C44" s="12" t="s">
        <v>39</v>
      </c>
      <c r="D44" s="12" t="s">
        <v>78</v>
      </c>
      <c r="E44" s="12" t="s">
        <v>31</v>
      </c>
      <c r="F44" s="12" t="s">
        <v>27</v>
      </c>
      <c r="G44" s="12" t="s">
        <v>72</v>
      </c>
      <c r="H44" s="3">
        <v>1</v>
      </c>
      <c r="I44" s="3" t="s">
        <v>277</v>
      </c>
      <c r="J44" s="3" t="s">
        <v>298</v>
      </c>
      <c r="K44" s="3" t="s">
        <v>186</v>
      </c>
      <c r="L44" s="3">
        <v>29</v>
      </c>
      <c r="T44" s="3" t="str">
        <f>Special[[#This Row],[服装]]&amp;Special[[#This Row],[名前]]&amp;Special[[#This Row],[レアリティ]]</f>
        <v>夏祭り孤爪研磨ICONIC</v>
      </c>
    </row>
    <row r="45" spans="1:20" x14ac:dyDescent="0.3">
      <c r="A45" s="3">
        <f>VLOOKUP(Special[[#This Row],[No用]],SetNo[[No.用]:[vlookup 用]],2,FALSE)</f>
        <v>28</v>
      </c>
      <c r="B45" s="3" t="s">
        <v>109</v>
      </c>
      <c r="C45" s="12" t="s">
        <v>40</v>
      </c>
      <c r="D45" s="12" t="s">
        <v>23</v>
      </c>
      <c r="E45" s="12" t="s">
        <v>26</v>
      </c>
      <c r="F45" s="12" t="s">
        <v>27</v>
      </c>
      <c r="G45" s="12" t="s">
        <v>72</v>
      </c>
      <c r="H45" s="3">
        <v>1</v>
      </c>
      <c r="I45" s="3" t="s">
        <v>277</v>
      </c>
      <c r="J45" s="3" t="s">
        <v>204</v>
      </c>
      <c r="K45" s="3" t="s">
        <v>175</v>
      </c>
      <c r="L45" s="3">
        <v>9</v>
      </c>
      <c r="T45" s="3" t="str">
        <f>Special[[#This Row],[服装]]&amp;Special[[#This Row],[名前]]&amp;Special[[#This Row],[レアリティ]]</f>
        <v>ユニフォーム黒尾鉄朗ICONIC</v>
      </c>
    </row>
    <row r="46" spans="1:20" x14ac:dyDescent="0.3">
      <c r="A46" s="3">
        <f>VLOOKUP(Special[[#This Row],[No用]],SetNo[[No.用]:[vlookup 用]],2,FALSE)</f>
        <v>28</v>
      </c>
      <c r="B46" s="3" t="s">
        <v>109</v>
      </c>
      <c r="C46" s="12" t="s">
        <v>40</v>
      </c>
      <c r="D46" s="12" t="s">
        <v>23</v>
      </c>
      <c r="E46" s="12" t="s">
        <v>26</v>
      </c>
      <c r="F46" s="12" t="s">
        <v>27</v>
      </c>
      <c r="G46" s="12" t="s">
        <v>72</v>
      </c>
      <c r="H46" s="3">
        <v>1</v>
      </c>
      <c r="I46" s="3" t="s">
        <v>277</v>
      </c>
      <c r="J46" s="3" t="s">
        <v>299</v>
      </c>
      <c r="K46" s="3" t="s">
        <v>175</v>
      </c>
      <c r="L46" s="3">
        <v>9</v>
      </c>
      <c r="T46" s="3" t="str">
        <f>Special[[#This Row],[服装]]&amp;Special[[#This Row],[名前]]&amp;Special[[#This Row],[レアリティ]]</f>
        <v>ユニフォーム黒尾鉄朗ICONIC</v>
      </c>
    </row>
    <row r="47" spans="1:20" x14ac:dyDescent="0.3">
      <c r="A47" s="3">
        <f>VLOOKUP(Special[[#This Row],[No用]],SetNo[[No.用]:[vlookup 用]],2,FALSE)</f>
        <v>28</v>
      </c>
      <c r="B47" s="3" t="s">
        <v>109</v>
      </c>
      <c r="C47" s="12" t="s">
        <v>40</v>
      </c>
      <c r="D47" s="12" t="s">
        <v>23</v>
      </c>
      <c r="E47" s="12" t="s">
        <v>26</v>
      </c>
      <c r="F47" s="12" t="s">
        <v>27</v>
      </c>
      <c r="G47" s="12" t="s">
        <v>72</v>
      </c>
      <c r="H47" s="3">
        <v>1</v>
      </c>
      <c r="I47" s="3" t="s">
        <v>277</v>
      </c>
      <c r="J47" s="3" t="s">
        <v>206</v>
      </c>
      <c r="K47" s="3" t="s">
        <v>239</v>
      </c>
      <c r="L47" s="3">
        <v>44</v>
      </c>
      <c r="N47" s="3">
        <v>54</v>
      </c>
      <c r="T47" s="3" t="str">
        <f>Special[[#This Row],[服装]]&amp;Special[[#This Row],[名前]]&amp;Special[[#This Row],[レアリティ]]</f>
        <v>ユニフォーム黒尾鉄朗ICONIC</v>
      </c>
    </row>
    <row r="48" spans="1:20" x14ac:dyDescent="0.3">
      <c r="A48" s="3">
        <f>VLOOKUP(Special[[#This Row],[No用]],SetNo[[No.用]:[vlookup 用]],2,FALSE)</f>
        <v>29</v>
      </c>
      <c r="B48" s="3" t="s">
        <v>151</v>
      </c>
      <c r="C48" s="12" t="s">
        <v>40</v>
      </c>
      <c r="D48" s="12" t="s">
        <v>74</v>
      </c>
      <c r="E48" s="12" t="s">
        <v>26</v>
      </c>
      <c r="F48" s="12" t="s">
        <v>27</v>
      </c>
      <c r="G48" s="12" t="s">
        <v>72</v>
      </c>
      <c r="H48" s="3">
        <v>1</v>
      </c>
      <c r="I48" s="3" t="s">
        <v>277</v>
      </c>
      <c r="J48" s="3" t="s">
        <v>204</v>
      </c>
      <c r="K48" s="3" t="s">
        <v>175</v>
      </c>
      <c r="L48" s="3">
        <v>9</v>
      </c>
      <c r="T48" s="3" t="str">
        <f>Special[[#This Row],[服装]]&amp;Special[[#This Row],[名前]]&amp;Special[[#This Row],[レアリティ]]</f>
        <v>制服黒尾鉄朗ICONIC</v>
      </c>
    </row>
    <row r="49" spans="1:20" x14ac:dyDescent="0.3">
      <c r="A49" s="3">
        <f>VLOOKUP(Special[[#This Row],[No用]],SetNo[[No.用]:[vlookup 用]],2,FALSE)</f>
        <v>29</v>
      </c>
      <c r="B49" s="3" t="s">
        <v>151</v>
      </c>
      <c r="C49" s="12" t="s">
        <v>40</v>
      </c>
      <c r="D49" s="12" t="s">
        <v>74</v>
      </c>
      <c r="E49" s="12" t="s">
        <v>26</v>
      </c>
      <c r="F49" s="12" t="s">
        <v>27</v>
      </c>
      <c r="G49" s="12" t="s">
        <v>72</v>
      </c>
      <c r="H49" s="3">
        <v>1</v>
      </c>
      <c r="I49" s="3" t="s">
        <v>277</v>
      </c>
      <c r="J49" s="3" t="s">
        <v>299</v>
      </c>
      <c r="K49" s="3" t="s">
        <v>175</v>
      </c>
      <c r="L49" s="3">
        <v>9</v>
      </c>
      <c r="T49" s="3" t="str">
        <f>Special[[#This Row],[服装]]&amp;Special[[#This Row],[名前]]&amp;Special[[#This Row],[レアリティ]]</f>
        <v>制服黒尾鉄朗ICONIC</v>
      </c>
    </row>
    <row r="50" spans="1:20" x14ac:dyDescent="0.3">
      <c r="A50" s="3">
        <f>VLOOKUP(Special[[#This Row],[No用]],SetNo[[No.用]:[vlookup 用]],2,FALSE)</f>
        <v>30</v>
      </c>
      <c r="B50" s="3" t="s">
        <v>152</v>
      </c>
      <c r="C50" s="3" t="s">
        <v>40</v>
      </c>
      <c r="D50" s="3" t="s">
        <v>91</v>
      </c>
      <c r="E50" s="3" t="s">
        <v>26</v>
      </c>
      <c r="F50" s="3" t="s">
        <v>27</v>
      </c>
      <c r="G50" s="3" t="s">
        <v>72</v>
      </c>
      <c r="H50" s="3">
        <v>1</v>
      </c>
      <c r="I50" s="3" t="s">
        <v>277</v>
      </c>
      <c r="J50" s="3" t="s">
        <v>204</v>
      </c>
      <c r="K50" s="3" t="s">
        <v>175</v>
      </c>
      <c r="L50" s="3">
        <v>9</v>
      </c>
      <c r="T50" s="3" t="str">
        <f>Special[[#This Row],[服装]]&amp;Special[[#This Row],[名前]]&amp;Special[[#This Row],[レアリティ]]</f>
        <v>夏祭り黒尾鉄朗ICONIC</v>
      </c>
    </row>
    <row r="51" spans="1:20" x14ac:dyDescent="0.3">
      <c r="A51" s="3">
        <f>VLOOKUP(Special[[#This Row],[No用]],SetNo[[No.用]:[vlookup 用]],2,FALSE)</f>
        <v>30</v>
      </c>
      <c r="B51" s="3" t="s">
        <v>152</v>
      </c>
      <c r="C51" s="3" t="s">
        <v>40</v>
      </c>
      <c r="D51" s="3" t="s">
        <v>91</v>
      </c>
      <c r="E51" s="3" t="s">
        <v>26</v>
      </c>
      <c r="F51" s="3" t="s">
        <v>27</v>
      </c>
      <c r="G51" s="3" t="s">
        <v>72</v>
      </c>
      <c r="H51" s="3">
        <v>1</v>
      </c>
      <c r="I51" s="3" t="s">
        <v>277</v>
      </c>
      <c r="J51" s="3" t="s">
        <v>299</v>
      </c>
      <c r="K51" s="3" t="s">
        <v>175</v>
      </c>
      <c r="L51" s="3">
        <v>9</v>
      </c>
      <c r="T51" s="3" t="str">
        <f>Special[[#This Row],[服装]]&amp;Special[[#This Row],[名前]]&amp;Special[[#This Row],[レアリティ]]</f>
        <v>夏祭り黒尾鉄朗ICONIC</v>
      </c>
    </row>
    <row r="52" spans="1:20" x14ac:dyDescent="0.3">
      <c r="A52" s="3">
        <f>VLOOKUP(Special[[#This Row],[No用]],SetNo[[No.用]:[vlookup 用]],2,FALSE)</f>
        <v>31</v>
      </c>
      <c r="B52" s="3" t="s">
        <v>109</v>
      </c>
      <c r="C52" s="3" t="s">
        <v>41</v>
      </c>
      <c r="D52" s="3" t="s">
        <v>23</v>
      </c>
      <c r="E52" s="3" t="s">
        <v>26</v>
      </c>
      <c r="F52" s="3" t="s">
        <v>27</v>
      </c>
      <c r="G52" s="3" t="s">
        <v>72</v>
      </c>
      <c r="H52" s="3">
        <v>1</v>
      </c>
      <c r="I52" s="3" t="s">
        <v>277</v>
      </c>
      <c r="J52" s="3" t="s">
        <v>204</v>
      </c>
      <c r="K52" s="3" t="s">
        <v>175</v>
      </c>
      <c r="L52" s="3">
        <v>12</v>
      </c>
      <c r="T52" s="3" t="str">
        <f>Special[[#This Row],[服装]]&amp;Special[[#This Row],[名前]]&amp;Special[[#This Row],[レアリティ]]</f>
        <v>ユニフォーム灰羽リエーフICONIC</v>
      </c>
    </row>
    <row r="53" spans="1:20" x14ac:dyDescent="0.3">
      <c r="A53" s="3">
        <f>VLOOKUP(Special[[#This Row],[No用]],SetNo[[No.用]:[vlookup 用]],2,FALSE)</f>
        <v>32</v>
      </c>
      <c r="B53" s="3" t="s">
        <v>109</v>
      </c>
      <c r="C53" s="3" t="s">
        <v>42</v>
      </c>
      <c r="D53" s="3" t="s">
        <v>24</v>
      </c>
      <c r="E53" s="3" t="s">
        <v>21</v>
      </c>
      <c r="F53" s="3" t="s">
        <v>27</v>
      </c>
      <c r="G53" s="3" t="s">
        <v>72</v>
      </c>
      <c r="H53" s="3">
        <v>1</v>
      </c>
      <c r="I53" s="3" t="s">
        <v>277</v>
      </c>
      <c r="J53" s="3" t="s">
        <v>209</v>
      </c>
      <c r="K53" s="3" t="s">
        <v>186</v>
      </c>
      <c r="L53" s="3">
        <v>32</v>
      </c>
      <c r="T53" s="3" t="str">
        <f>Special[[#This Row],[服装]]&amp;Special[[#This Row],[名前]]&amp;Special[[#This Row],[レアリティ]]</f>
        <v>ユニフォーム夜久衛輔ICONIC</v>
      </c>
    </row>
    <row r="54" spans="1:20" x14ac:dyDescent="0.3">
      <c r="A54" s="3">
        <f>VLOOKUP(Special[[#This Row],[No用]],SetNo[[No.用]:[vlookup 用]],2,FALSE)</f>
        <v>33</v>
      </c>
      <c r="B54" s="3" t="s">
        <v>109</v>
      </c>
      <c r="C54" s="3" t="s">
        <v>43</v>
      </c>
      <c r="D54" s="3" t="s">
        <v>24</v>
      </c>
      <c r="E54" s="3" t="s">
        <v>25</v>
      </c>
      <c r="F54" s="3" t="s">
        <v>27</v>
      </c>
      <c r="G54" s="3" t="s">
        <v>72</v>
      </c>
      <c r="H54" s="3">
        <v>1</v>
      </c>
      <c r="I54" s="3" t="s">
        <v>277</v>
      </c>
      <c r="J54" s="3" t="s">
        <v>204</v>
      </c>
      <c r="K54" s="3" t="s">
        <v>175</v>
      </c>
      <c r="L54" s="3">
        <v>32</v>
      </c>
      <c r="T54" s="3" t="str">
        <f>Special[[#This Row],[服装]]&amp;Special[[#This Row],[名前]]&amp;Special[[#This Row],[レアリティ]]</f>
        <v>ユニフォーム福永招平ICONIC</v>
      </c>
    </row>
    <row r="55" spans="1:20" x14ac:dyDescent="0.3">
      <c r="A55" s="3">
        <f>VLOOKUP(Special[[#This Row],[No用]],SetNo[[No.用]:[vlookup 用]],2,FALSE)</f>
        <v>34</v>
      </c>
      <c r="B55" s="3" t="s">
        <v>109</v>
      </c>
      <c r="C55" s="3" t="s">
        <v>44</v>
      </c>
      <c r="D55" s="3" t="s">
        <v>24</v>
      </c>
      <c r="E55" s="3" t="s">
        <v>26</v>
      </c>
      <c r="F55" s="3" t="s">
        <v>27</v>
      </c>
      <c r="G55" s="3" t="s">
        <v>72</v>
      </c>
      <c r="H55" s="3">
        <v>1</v>
      </c>
      <c r="I55" s="3" t="s">
        <v>277</v>
      </c>
      <c r="J55" s="3" t="s">
        <v>204</v>
      </c>
      <c r="K55" s="3" t="s">
        <v>175</v>
      </c>
      <c r="L55" s="3">
        <v>32</v>
      </c>
      <c r="T55" s="3" t="str">
        <f>Special[[#This Row],[服装]]&amp;Special[[#This Row],[名前]]&amp;Special[[#This Row],[レアリティ]]</f>
        <v>ユニフォーム犬岡走ICONIC</v>
      </c>
    </row>
    <row r="56" spans="1:20" x14ac:dyDescent="0.3">
      <c r="A56" s="3">
        <f>VLOOKUP(Special[[#This Row],[No用]],SetNo[[No.用]:[vlookup 用]],2,FALSE)</f>
        <v>35</v>
      </c>
      <c r="B56" s="3" t="s">
        <v>109</v>
      </c>
      <c r="C56" s="3" t="s">
        <v>45</v>
      </c>
      <c r="D56" s="3" t="s">
        <v>24</v>
      </c>
      <c r="E56" s="3" t="s">
        <v>25</v>
      </c>
      <c r="F56" s="3" t="s">
        <v>27</v>
      </c>
      <c r="G56" s="3" t="s">
        <v>72</v>
      </c>
      <c r="H56" s="3">
        <v>1</v>
      </c>
      <c r="I56" s="3" t="s">
        <v>277</v>
      </c>
      <c r="J56" s="3" t="s">
        <v>204</v>
      </c>
      <c r="K56" s="3" t="s">
        <v>175</v>
      </c>
      <c r="L56" s="3">
        <v>32</v>
      </c>
      <c r="T56" s="3" t="str">
        <f>Special[[#This Row],[服装]]&amp;Special[[#This Row],[名前]]&amp;Special[[#This Row],[レアリティ]]</f>
        <v>ユニフォーム山本猛虎ICONIC</v>
      </c>
    </row>
    <row r="57" spans="1:20" x14ac:dyDescent="0.3">
      <c r="A57" s="3">
        <f>VLOOKUP(Special[[#This Row],[No用]],SetNo[[No.用]:[vlookup 用]],2,FALSE)</f>
        <v>35</v>
      </c>
      <c r="B57" s="3" t="s">
        <v>109</v>
      </c>
      <c r="C57" s="3" t="s">
        <v>45</v>
      </c>
      <c r="D57" s="3" t="s">
        <v>24</v>
      </c>
      <c r="E57" s="3" t="s">
        <v>25</v>
      </c>
      <c r="F57" s="3" t="s">
        <v>27</v>
      </c>
      <c r="G57" s="3" t="s">
        <v>72</v>
      </c>
      <c r="H57" s="3">
        <v>1</v>
      </c>
      <c r="I57" s="3" t="s">
        <v>277</v>
      </c>
      <c r="J57" s="3" t="s">
        <v>304</v>
      </c>
      <c r="K57" s="3" t="s">
        <v>175</v>
      </c>
      <c r="L57" s="3">
        <v>32</v>
      </c>
      <c r="T57" s="3" t="str">
        <f>Special[[#This Row],[服装]]&amp;Special[[#This Row],[名前]]&amp;Special[[#This Row],[レアリティ]]</f>
        <v>ユニフォーム山本猛虎ICONIC</v>
      </c>
    </row>
    <row r="58" spans="1:20" x14ac:dyDescent="0.3">
      <c r="A58" s="3">
        <f>VLOOKUP(Special[[#This Row],[No用]],SetNo[[No.用]:[vlookup 用]],2,FALSE)</f>
        <v>36</v>
      </c>
      <c r="B58" s="3" t="s">
        <v>109</v>
      </c>
      <c r="C58" s="3" t="s">
        <v>46</v>
      </c>
      <c r="D58" s="3" t="s">
        <v>24</v>
      </c>
      <c r="E58" s="3" t="s">
        <v>21</v>
      </c>
      <c r="F58" s="3" t="s">
        <v>27</v>
      </c>
      <c r="G58" s="3" t="s">
        <v>72</v>
      </c>
      <c r="H58" s="3">
        <v>1</v>
      </c>
      <c r="I58" s="3" t="s">
        <v>277</v>
      </c>
      <c r="J58" s="3" t="s">
        <v>209</v>
      </c>
      <c r="K58" s="3" t="s">
        <v>175</v>
      </c>
      <c r="L58" s="3">
        <v>32</v>
      </c>
      <c r="T58" s="3" t="str">
        <f>Special[[#This Row],[服装]]&amp;Special[[#This Row],[名前]]&amp;Special[[#This Row],[レアリティ]]</f>
        <v>ユニフォーム芝山優生ICONIC</v>
      </c>
    </row>
    <row r="59" spans="1:20" x14ac:dyDescent="0.3">
      <c r="A59" s="3">
        <f>VLOOKUP(Special[[#This Row],[No用]],SetNo[[No.用]:[vlookup 用]],2,FALSE)</f>
        <v>37</v>
      </c>
      <c r="B59" s="3" t="s">
        <v>109</v>
      </c>
      <c r="C59" s="3" t="s">
        <v>47</v>
      </c>
      <c r="D59" s="3" t="s">
        <v>24</v>
      </c>
      <c r="E59" s="3" t="s">
        <v>25</v>
      </c>
      <c r="F59" s="3" t="s">
        <v>27</v>
      </c>
      <c r="G59" s="3" t="s">
        <v>72</v>
      </c>
      <c r="H59" s="3">
        <v>1</v>
      </c>
      <c r="I59" s="3" t="s">
        <v>277</v>
      </c>
      <c r="J59" s="3" t="s">
        <v>204</v>
      </c>
      <c r="K59" s="3" t="s">
        <v>175</v>
      </c>
      <c r="L59" s="3">
        <v>12</v>
      </c>
      <c r="T59" s="3" t="str">
        <f>Special[[#This Row],[服装]]&amp;Special[[#This Row],[名前]]&amp;Special[[#This Row],[レアリティ]]</f>
        <v>ユニフォーム海信之ICONIC</v>
      </c>
    </row>
    <row r="60" spans="1:20" x14ac:dyDescent="0.3">
      <c r="A60" s="3">
        <f>VLOOKUP(Special[[#This Row],[No用]],SetNo[[No.用]:[vlookup 用]],2,FALSE)</f>
        <v>37</v>
      </c>
      <c r="B60" s="3" t="s">
        <v>109</v>
      </c>
      <c r="C60" s="3" t="s">
        <v>47</v>
      </c>
      <c r="D60" s="3" t="s">
        <v>24</v>
      </c>
      <c r="E60" s="3" t="s">
        <v>25</v>
      </c>
      <c r="F60" s="3" t="s">
        <v>27</v>
      </c>
      <c r="G60" s="3" t="s">
        <v>72</v>
      </c>
      <c r="H60" s="3">
        <v>1</v>
      </c>
      <c r="I60" s="3" t="s">
        <v>277</v>
      </c>
      <c r="J60" s="3" t="s">
        <v>287</v>
      </c>
      <c r="K60" s="3" t="s">
        <v>186</v>
      </c>
      <c r="L60" s="3">
        <v>32</v>
      </c>
      <c r="T60" s="3" t="str">
        <f>Special[[#This Row],[服装]]&amp;Special[[#This Row],[名前]]&amp;Special[[#This Row],[レアリティ]]</f>
        <v>ユニフォーム海信之ICONIC</v>
      </c>
    </row>
    <row r="61" spans="1:20" x14ac:dyDescent="0.3">
      <c r="A61" s="3">
        <f>VLOOKUP(Special[[#This Row],[No用]],SetNo[[No.用]:[vlookup 用]],2,FALSE)</f>
        <v>38</v>
      </c>
      <c r="B61" s="3" t="s">
        <v>109</v>
      </c>
      <c r="C61" s="12" t="s">
        <v>47</v>
      </c>
      <c r="D61" s="12" t="s">
        <v>91</v>
      </c>
      <c r="E61" s="12" t="s">
        <v>79</v>
      </c>
      <c r="F61" s="12" t="s">
        <v>27</v>
      </c>
      <c r="G61" s="12" t="s">
        <v>153</v>
      </c>
      <c r="H61" s="3">
        <v>1</v>
      </c>
      <c r="I61" s="3" t="s">
        <v>277</v>
      </c>
      <c r="J61" s="3" t="s">
        <v>204</v>
      </c>
      <c r="K61" s="3" t="s">
        <v>175</v>
      </c>
      <c r="L61" s="3">
        <v>12</v>
      </c>
      <c r="T61" s="3" t="str">
        <f>Special[[#This Row],[服装]]&amp;Special[[#This Row],[名前]]&amp;Special[[#This Row],[レアリティ]]</f>
        <v>ユニフォーム海信之YELL</v>
      </c>
    </row>
    <row r="62" spans="1:20" x14ac:dyDescent="0.3">
      <c r="A62" s="3">
        <f>VLOOKUP(Special[[#This Row],[No用]],SetNo[[No.用]:[vlookup 用]],2,FALSE)</f>
        <v>38</v>
      </c>
      <c r="B62" s="3" t="s">
        <v>109</v>
      </c>
      <c r="C62" s="12" t="s">
        <v>47</v>
      </c>
      <c r="D62" s="12" t="s">
        <v>91</v>
      </c>
      <c r="E62" s="12" t="s">
        <v>79</v>
      </c>
      <c r="F62" s="12" t="s">
        <v>27</v>
      </c>
      <c r="G62" s="12" t="s">
        <v>153</v>
      </c>
      <c r="H62" s="3">
        <v>1</v>
      </c>
      <c r="I62" s="3" t="s">
        <v>277</v>
      </c>
      <c r="J62" s="3" t="s">
        <v>287</v>
      </c>
      <c r="K62" s="3" t="s">
        <v>186</v>
      </c>
      <c r="L62" s="3">
        <v>32</v>
      </c>
      <c r="T62" s="3" t="str">
        <f>Special[[#This Row],[服装]]&amp;Special[[#This Row],[名前]]&amp;Special[[#This Row],[レアリティ]]</f>
        <v>ユニフォーム海信之YELL</v>
      </c>
    </row>
    <row r="63" spans="1:20" x14ac:dyDescent="0.3">
      <c r="A63" s="3">
        <f>VLOOKUP(Special[[#This Row],[No用]],SetNo[[No.用]:[vlookup 用]],2,FALSE)</f>
        <v>39</v>
      </c>
      <c r="B63" s="3" t="s">
        <v>219</v>
      </c>
      <c r="C63" s="3" t="s">
        <v>48</v>
      </c>
      <c r="D63" s="3" t="s">
        <v>23</v>
      </c>
      <c r="E63" s="3" t="s">
        <v>26</v>
      </c>
      <c r="F63" s="3" t="s">
        <v>49</v>
      </c>
      <c r="G63" s="3" t="s">
        <v>72</v>
      </c>
      <c r="H63" s="3">
        <v>1</v>
      </c>
      <c r="I63" s="3" t="s">
        <v>277</v>
      </c>
      <c r="J63" s="3" t="s">
        <v>204</v>
      </c>
      <c r="K63" s="3" t="s">
        <v>175</v>
      </c>
      <c r="L63" s="3">
        <v>32</v>
      </c>
      <c r="T63" s="3" t="str">
        <f>Special[[#This Row],[服装]]&amp;Special[[#This Row],[名前]]&amp;Special[[#This Row],[レアリティ]]</f>
        <v>ユニフォーム青根高伸ICONIC</v>
      </c>
    </row>
    <row r="64" spans="1:20" x14ac:dyDescent="0.3">
      <c r="A64" s="3">
        <f>VLOOKUP(Special[[#This Row],[No用]],SetNo[[No.用]:[vlookup 用]],2,FALSE)</f>
        <v>40</v>
      </c>
      <c r="B64" s="3" t="s">
        <v>151</v>
      </c>
      <c r="C64" s="3" t="s">
        <v>48</v>
      </c>
      <c r="D64" s="3" t="s">
        <v>23</v>
      </c>
      <c r="E64" s="3" t="s">
        <v>26</v>
      </c>
      <c r="F64" s="3" t="s">
        <v>49</v>
      </c>
      <c r="G64" s="3" t="s">
        <v>72</v>
      </c>
      <c r="H64" s="3">
        <v>1</v>
      </c>
      <c r="I64" s="3" t="s">
        <v>277</v>
      </c>
      <c r="J64" s="3" t="s">
        <v>204</v>
      </c>
      <c r="K64" s="3" t="s">
        <v>175</v>
      </c>
      <c r="L64" s="3">
        <v>32</v>
      </c>
      <c r="T64" s="3" t="str">
        <f>Special[[#This Row],[服装]]&amp;Special[[#This Row],[名前]]&amp;Special[[#This Row],[レアリティ]]</f>
        <v>制服青根高伸ICONIC</v>
      </c>
    </row>
    <row r="65" spans="1:20" x14ac:dyDescent="0.3">
      <c r="A65" s="3">
        <f>VLOOKUP(Special[[#This Row],[No用]],SetNo[[No.用]:[vlookup 用]],2,FALSE)</f>
        <v>41</v>
      </c>
      <c r="B65" s="3" t="s">
        <v>119</v>
      </c>
      <c r="C65" s="3" t="s">
        <v>48</v>
      </c>
      <c r="D65" s="3" t="s">
        <v>24</v>
      </c>
      <c r="E65" s="3" t="s">
        <v>26</v>
      </c>
      <c r="F65" s="3" t="s">
        <v>49</v>
      </c>
      <c r="G65" s="3" t="s">
        <v>72</v>
      </c>
      <c r="H65" s="3">
        <v>1</v>
      </c>
      <c r="I65" s="3" t="s">
        <v>277</v>
      </c>
      <c r="J65" s="3" t="s">
        <v>204</v>
      </c>
      <c r="K65" s="3" t="s">
        <v>175</v>
      </c>
      <c r="L65" s="3">
        <v>32</v>
      </c>
      <c r="T65" s="3" t="str">
        <f>Special[[#This Row],[服装]]&amp;Special[[#This Row],[名前]]&amp;Special[[#This Row],[レアリティ]]</f>
        <v>プール掃除青根高伸ICONIC</v>
      </c>
    </row>
    <row r="66" spans="1:20" x14ac:dyDescent="0.3">
      <c r="A66" s="3">
        <f>VLOOKUP(Special[[#This Row],[No用]],SetNo[[No.用]:[vlookup 用]],2,FALSE)</f>
        <v>41</v>
      </c>
      <c r="B66" s="3" t="s">
        <v>119</v>
      </c>
      <c r="C66" s="3" t="s">
        <v>48</v>
      </c>
      <c r="D66" s="3" t="s">
        <v>24</v>
      </c>
      <c r="E66" s="3" t="s">
        <v>26</v>
      </c>
      <c r="F66" s="3" t="s">
        <v>49</v>
      </c>
      <c r="G66" s="3" t="s">
        <v>72</v>
      </c>
      <c r="H66" s="3">
        <v>1</v>
      </c>
      <c r="I66" s="3" t="s">
        <v>277</v>
      </c>
      <c r="J66" s="3" t="s">
        <v>307</v>
      </c>
      <c r="K66" s="3" t="s">
        <v>239</v>
      </c>
      <c r="L66" s="3">
        <v>43</v>
      </c>
      <c r="N66" s="3">
        <v>53</v>
      </c>
      <c r="R66" s="3" t="s">
        <v>306</v>
      </c>
      <c r="S66" s="3">
        <v>2</v>
      </c>
      <c r="T66" s="3" t="str">
        <f>Special[[#This Row],[服装]]&amp;Special[[#This Row],[名前]]&amp;Special[[#This Row],[レアリティ]]</f>
        <v>プール掃除青根高伸ICONIC</v>
      </c>
    </row>
    <row r="67" spans="1:20" x14ac:dyDescent="0.3">
      <c r="A67" s="3">
        <f>VLOOKUP(Special[[#This Row],[No用]],SetNo[[No.用]:[vlookup 用]],2,FALSE)</f>
        <v>42</v>
      </c>
      <c r="B67" s="3" t="s">
        <v>219</v>
      </c>
      <c r="C67" s="3" t="s">
        <v>50</v>
      </c>
      <c r="D67" s="3" t="s">
        <v>28</v>
      </c>
      <c r="E67" s="3" t="s">
        <v>25</v>
      </c>
      <c r="F67" s="3" t="s">
        <v>49</v>
      </c>
      <c r="G67" s="3" t="s">
        <v>72</v>
      </c>
      <c r="H67" s="3">
        <v>1</v>
      </c>
      <c r="I67" s="3" t="s">
        <v>277</v>
      </c>
      <c r="J67" s="3" t="s">
        <v>204</v>
      </c>
      <c r="K67" s="3" t="s">
        <v>175</v>
      </c>
      <c r="L67" s="3">
        <v>32</v>
      </c>
      <c r="T67" s="3" t="str">
        <f>Special[[#This Row],[服装]]&amp;Special[[#This Row],[名前]]&amp;Special[[#This Row],[レアリティ]]</f>
        <v>ユニフォーム二口堅治ICONIC</v>
      </c>
    </row>
    <row r="68" spans="1:20" x14ac:dyDescent="0.3">
      <c r="A68" s="3">
        <f>VLOOKUP(Special[[#This Row],[No用]],SetNo[[No.用]:[vlookup 用]],2,FALSE)</f>
        <v>42</v>
      </c>
      <c r="B68" s="3" t="s">
        <v>219</v>
      </c>
      <c r="C68" s="3" t="s">
        <v>50</v>
      </c>
      <c r="D68" s="3" t="s">
        <v>28</v>
      </c>
      <c r="E68" s="3" t="s">
        <v>25</v>
      </c>
      <c r="F68" s="3" t="s">
        <v>49</v>
      </c>
      <c r="G68" s="3" t="s">
        <v>72</v>
      </c>
      <c r="H68" s="3">
        <v>1</v>
      </c>
      <c r="I68" s="3" t="s">
        <v>277</v>
      </c>
      <c r="J68" s="3" t="s">
        <v>287</v>
      </c>
      <c r="K68" s="3" t="s">
        <v>186</v>
      </c>
      <c r="L68" s="3">
        <v>12</v>
      </c>
      <c r="T68" s="3" t="str">
        <f>Special[[#This Row],[服装]]&amp;Special[[#This Row],[名前]]&amp;Special[[#This Row],[レアリティ]]</f>
        <v>ユニフォーム二口堅治ICONIC</v>
      </c>
    </row>
    <row r="69" spans="1:20" x14ac:dyDescent="0.3">
      <c r="A69" s="3">
        <f>VLOOKUP(Special[[#This Row],[No用]],SetNo[[No.用]:[vlookup 用]],2,FALSE)</f>
        <v>43</v>
      </c>
      <c r="B69" s="3" t="s">
        <v>151</v>
      </c>
      <c r="C69" s="3" t="s">
        <v>50</v>
      </c>
      <c r="D69" s="3" t="s">
        <v>28</v>
      </c>
      <c r="E69" s="3" t="s">
        <v>25</v>
      </c>
      <c r="F69" s="3" t="s">
        <v>49</v>
      </c>
      <c r="G69" s="3" t="s">
        <v>72</v>
      </c>
      <c r="H69" s="3">
        <v>1</v>
      </c>
      <c r="I69" s="3" t="s">
        <v>277</v>
      </c>
      <c r="J69" s="3" t="s">
        <v>204</v>
      </c>
      <c r="K69" s="3" t="s">
        <v>175</v>
      </c>
      <c r="L69" s="3">
        <v>32</v>
      </c>
      <c r="T69" s="3" t="str">
        <f>Special[[#This Row],[服装]]&amp;Special[[#This Row],[名前]]&amp;Special[[#This Row],[レアリティ]]</f>
        <v>制服二口堅治ICONIC</v>
      </c>
    </row>
    <row r="70" spans="1:20" x14ac:dyDescent="0.3">
      <c r="A70" s="3">
        <f>VLOOKUP(Special[[#This Row],[No用]],SetNo[[No.用]:[vlookup 用]],2,FALSE)</f>
        <v>43</v>
      </c>
      <c r="B70" s="3" t="s">
        <v>151</v>
      </c>
      <c r="C70" s="3" t="s">
        <v>50</v>
      </c>
      <c r="D70" s="3" t="s">
        <v>28</v>
      </c>
      <c r="E70" s="3" t="s">
        <v>25</v>
      </c>
      <c r="F70" s="3" t="s">
        <v>49</v>
      </c>
      <c r="G70" s="3" t="s">
        <v>72</v>
      </c>
      <c r="H70" s="3">
        <v>1</v>
      </c>
      <c r="I70" s="3" t="s">
        <v>277</v>
      </c>
      <c r="J70" s="3" t="s">
        <v>287</v>
      </c>
      <c r="K70" s="3" t="s">
        <v>186</v>
      </c>
      <c r="L70" s="3">
        <v>12</v>
      </c>
      <c r="T70" s="3" t="str">
        <f>Special[[#This Row],[服装]]&amp;Special[[#This Row],[名前]]&amp;Special[[#This Row],[レアリティ]]</f>
        <v>制服二口堅治ICONIC</v>
      </c>
    </row>
    <row r="71" spans="1:20" x14ac:dyDescent="0.3">
      <c r="A71" s="3">
        <f>VLOOKUP(Special[[#This Row],[No用]],SetNo[[No.用]:[vlookup 用]],2,FALSE)</f>
        <v>44</v>
      </c>
      <c r="B71" s="3" t="s">
        <v>119</v>
      </c>
      <c r="C71" s="3" t="s">
        <v>50</v>
      </c>
      <c r="D71" s="3" t="s">
        <v>23</v>
      </c>
      <c r="E71" s="3" t="s">
        <v>25</v>
      </c>
      <c r="F71" s="3" t="s">
        <v>49</v>
      </c>
      <c r="G71" s="3" t="s">
        <v>72</v>
      </c>
      <c r="H71" s="3">
        <v>1</v>
      </c>
      <c r="I71" s="3" t="s">
        <v>277</v>
      </c>
      <c r="J71" s="3" t="s">
        <v>204</v>
      </c>
      <c r="K71" s="3" t="s">
        <v>175</v>
      </c>
      <c r="L71" s="3">
        <v>32</v>
      </c>
      <c r="T71" s="3" t="str">
        <f>Special[[#This Row],[服装]]&amp;Special[[#This Row],[名前]]&amp;Special[[#This Row],[レアリティ]]</f>
        <v>プール掃除二口堅治ICONIC</v>
      </c>
    </row>
    <row r="72" spans="1:20" x14ac:dyDescent="0.3">
      <c r="A72" s="3">
        <f>VLOOKUP(Special[[#This Row],[No用]],SetNo[[No.用]:[vlookup 用]],2,FALSE)</f>
        <v>44</v>
      </c>
      <c r="B72" s="3" t="s">
        <v>119</v>
      </c>
      <c r="C72" s="3" t="s">
        <v>50</v>
      </c>
      <c r="D72" s="3" t="s">
        <v>23</v>
      </c>
      <c r="E72" s="3" t="s">
        <v>25</v>
      </c>
      <c r="F72" s="3" t="s">
        <v>49</v>
      </c>
      <c r="G72" s="3" t="s">
        <v>72</v>
      </c>
      <c r="H72" s="3">
        <v>1</v>
      </c>
      <c r="I72" s="3" t="s">
        <v>277</v>
      </c>
      <c r="J72" s="3" t="s">
        <v>287</v>
      </c>
      <c r="K72" s="3" t="s">
        <v>186</v>
      </c>
      <c r="L72" s="3">
        <v>12</v>
      </c>
      <c r="T72" s="3" t="str">
        <f>Special[[#This Row],[服装]]&amp;Special[[#This Row],[名前]]&amp;Special[[#This Row],[レアリティ]]</f>
        <v>プール掃除二口堅治ICONIC</v>
      </c>
    </row>
    <row r="73" spans="1:20" x14ac:dyDescent="0.3">
      <c r="A73" s="3" t="str">
        <f>VLOOKUP(Special[[#This Row],[No用]],SetNo[[No.用]:[vlookup 用]],2,FALSE)</f>
        <v/>
      </c>
      <c r="B73" s="21"/>
      <c r="C73" s="21"/>
      <c r="D73" s="21"/>
      <c r="E73" s="21"/>
      <c r="F73" s="21"/>
      <c r="G73" s="21"/>
      <c r="H73" s="3">
        <v>1</v>
      </c>
      <c r="I73" s="3" t="s">
        <v>277</v>
      </c>
      <c r="T73" s="3" t="str">
        <f>Special[[#This Row],[服装]]&amp;Special[[#This Row],[名前]]&amp;Special[[#This Row],[レアリティ]]</f>
        <v/>
      </c>
    </row>
    <row r="74" spans="1:20" x14ac:dyDescent="0.3">
      <c r="A74" s="24" t="str">
        <f>VLOOKUP(Special[[#This Row],[No用]],SetNo[[No.用]:[vlookup 用]],2,FALSE)</f>
        <v/>
      </c>
      <c r="B74" s="21"/>
      <c r="C74" s="21"/>
      <c r="D74" s="21"/>
      <c r="E74" s="21"/>
      <c r="F74" s="21"/>
      <c r="G74" s="21"/>
      <c r="H74" s="3">
        <v>1</v>
      </c>
      <c r="I74" s="3" t="s">
        <v>277</v>
      </c>
      <c r="J74" s="21"/>
      <c r="K74" s="21"/>
      <c r="L74" s="21"/>
      <c r="M74" s="21"/>
      <c r="N74" s="21"/>
      <c r="O74" s="21"/>
      <c r="Q74" s="21"/>
      <c r="R74" s="21"/>
      <c r="S74" s="21"/>
      <c r="T74" s="24" t="str">
        <f>Special[[#This Row],[服装]]&amp;Special[[#This Row],[名前]]&amp;Special[[#This Row],[レアリティ]]</f>
        <v/>
      </c>
    </row>
    <row r="75" spans="1:20" x14ac:dyDescent="0.3">
      <c r="A75" s="24" t="str">
        <f>VLOOKUP(Special[[#This Row],[No用]],SetNo[[No.用]:[vlookup 用]],2,FALSE)</f>
        <v/>
      </c>
      <c r="B75" s="21"/>
      <c r="C75" s="21"/>
      <c r="D75" s="21"/>
      <c r="E75" s="21"/>
      <c r="F75" s="21"/>
      <c r="G75" s="21"/>
      <c r="H75" s="3">
        <v>1</v>
      </c>
      <c r="I75" s="3" t="s">
        <v>277</v>
      </c>
      <c r="J75" s="21"/>
      <c r="K75" s="21"/>
      <c r="L75" s="21"/>
      <c r="M75" s="21"/>
      <c r="N75" s="21"/>
      <c r="O75" s="21"/>
      <c r="Q75" s="21"/>
      <c r="R75" s="21"/>
      <c r="S75" s="21"/>
      <c r="T75" s="24" t="str">
        <f>Special[[#This Row],[服装]]&amp;Special[[#This Row],[名前]]&amp;Special[[#This Row],[レアリティ]]</f>
        <v/>
      </c>
    </row>
    <row r="76" spans="1:20" x14ac:dyDescent="0.3">
      <c r="A76" s="24" t="str">
        <f>VLOOKUP(Special[[#This Row],[No用]],SetNo[[No.用]:[vlookup 用]],2,FALSE)</f>
        <v/>
      </c>
      <c r="B76" s="21"/>
      <c r="C76" s="21"/>
      <c r="D76" s="21"/>
      <c r="E76" s="21"/>
      <c r="F76" s="21"/>
      <c r="G76" s="21"/>
      <c r="H76" s="3">
        <v>1</v>
      </c>
      <c r="I76" s="3" t="s">
        <v>277</v>
      </c>
      <c r="J76" s="21"/>
      <c r="K76" s="21"/>
      <c r="L76" s="21"/>
      <c r="M76" s="21"/>
      <c r="N76" s="21"/>
      <c r="O76" s="21"/>
      <c r="Q76" s="21"/>
      <c r="R76" s="21"/>
      <c r="S76" s="21"/>
      <c r="T76" s="24" t="str">
        <f>Special[[#This Row],[服装]]&amp;Special[[#This Row],[名前]]&amp;Special[[#This Row],[レアリティ]]</f>
        <v/>
      </c>
    </row>
    <row r="77" spans="1:20" x14ac:dyDescent="0.3">
      <c r="A77" s="24" t="str">
        <f>VLOOKUP(Special[[#This Row],[No用]],SetNo[[No.用]:[vlookup 用]],2,FALSE)</f>
        <v/>
      </c>
      <c r="B77" s="21"/>
      <c r="C77" s="21"/>
      <c r="D77" s="21"/>
      <c r="E77" s="21"/>
      <c r="F77" s="21"/>
      <c r="G77" s="21"/>
      <c r="H77" s="3">
        <v>1</v>
      </c>
      <c r="I77" s="3" t="s">
        <v>277</v>
      </c>
      <c r="J77" s="21"/>
      <c r="K77" s="21"/>
      <c r="L77" s="21"/>
      <c r="M77" s="21"/>
      <c r="N77" s="21"/>
      <c r="O77" s="21"/>
      <c r="Q77" s="21"/>
      <c r="R77" s="21"/>
      <c r="S77" s="21"/>
      <c r="T77" s="24" t="str">
        <f>Special[[#This Row],[服装]]&amp;Special[[#This Row],[名前]]&amp;Special[[#This Row],[レアリティ]]</f>
        <v/>
      </c>
    </row>
    <row r="78" spans="1:20" x14ac:dyDescent="0.3">
      <c r="A78" s="3">
        <f>VLOOKUP(Special[[#This Row],[No用]],SetNo[[No.用]:[vlookup 用]],2,FALSE)</f>
        <v>45</v>
      </c>
      <c r="B78" s="3" t="s">
        <v>219</v>
      </c>
      <c r="C78" s="3" t="s">
        <v>51</v>
      </c>
      <c r="D78" s="3" t="s">
        <v>23</v>
      </c>
      <c r="E78" s="3" t="s">
        <v>31</v>
      </c>
      <c r="F78" s="3" t="s">
        <v>49</v>
      </c>
      <c r="G78" s="3" t="s">
        <v>72</v>
      </c>
      <c r="H78" s="3">
        <v>1</v>
      </c>
      <c r="I78" s="3" t="s">
        <v>277</v>
      </c>
      <c r="T78" s="3" t="str">
        <f>Special[[#This Row],[服装]]&amp;Special[[#This Row],[名前]]&amp;Special[[#This Row],[レアリティ]]</f>
        <v>ユニフォーム小金川貫至ICONIC</v>
      </c>
    </row>
    <row r="79" spans="1:20" x14ac:dyDescent="0.3">
      <c r="A79" s="3">
        <f>VLOOKUP(Special[[#This Row],[No用]],SetNo[[No.用]:[vlookup 用]],2,FALSE)</f>
        <v>46</v>
      </c>
      <c r="B79" s="3" t="s">
        <v>151</v>
      </c>
      <c r="C79" s="3" t="s">
        <v>51</v>
      </c>
      <c r="D79" s="3" t="s">
        <v>23</v>
      </c>
      <c r="E79" s="3" t="s">
        <v>31</v>
      </c>
      <c r="F79" s="3" t="s">
        <v>49</v>
      </c>
      <c r="G79" s="3" t="s">
        <v>72</v>
      </c>
      <c r="H79" s="3">
        <v>1</v>
      </c>
      <c r="I79" s="3" t="s">
        <v>277</v>
      </c>
      <c r="T79" s="3" t="str">
        <f>Special[[#This Row],[服装]]&amp;Special[[#This Row],[名前]]&amp;Special[[#This Row],[レアリティ]]</f>
        <v>制服小金川貫至ICONIC</v>
      </c>
    </row>
    <row r="80" spans="1:20" x14ac:dyDescent="0.3">
      <c r="A80" s="3">
        <f>VLOOKUP(Special[[#This Row],[No用]],SetNo[[No.用]:[vlookup 用]],2,FALSE)</f>
        <v>47</v>
      </c>
      <c r="B80" s="3" t="s">
        <v>219</v>
      </c>
      <c r="C80" s="3" t="s">
        <v>52</v>
      </c>
      <c r="D80" s="3" t="s">
        <v>23</v>
      </c>
      <c r="E80" s="3" t="s">
        <v>25</v>
      </c>
      <c r="F80" s="3" t="s">
        <v>49</v>
      </c>
      <c r="G80" s="3" t="s">
        <v>72</v>
      </c>
      <c r="H80" s="3">
        <v>1</v>
      </c>
      <c r="I80" s="3" t="s">
        <v>277</v>
      </c>
      <c r="T80" s="3" t="str">
        <f>Special[[#This Row],[服装]]&amp;Special[[#This Row],[名前]]&amp;Special[[#This Row],[レアリティ]]</f>
        <v>ユニフォーム小原豊ICONIC</v>
      </c>
    </row>
    <row r="81" spans="1:20" x14ac:dyDescent="0.3">
      <c r="A81" s="3">
        <f>VLOOKUP(Special[[#This Row],[No用]],SetNo[[No.用]:[vlookup 用]],2,FALSE)</f>
        <v>48</v>
      </c>
      <c r="B81" s="3" t="s">
        <v>219</v>
      </c>
      <c r="C81" s="3" t="s">
        <v>53</v>
      </c>
      <c r="D81" s="3" t="s">
        <v>23</v>
      </c>
      <c r="E81" s="3" t="s">
        <v>25</v>
      </c>
      <c r="F81" s="3" t="s">
        <v>49</v>
      </c>
      <c r="G81" s="3" t="s">
        <v>72</v>
      </c>
      <c r="H81" s="3">
        <v>1</v>
      </c>
      <c r="I81" s="3" t="s">
        <v>277</v>
      </c>
      <c r="T81" s="3" t="str">
        <f>Special[[#This Row],[服装]]&amp;Special[[#This Row],[名前]]&amp;Special[[#This Row],[レアリティ]]</f>
        <v>ユニフォーム女川太郎ICONIC</v>
      </c>
    </row>
    <row r="82" spans="1:20" x14ac:dyDescent="0.3">
      <c r="A82" s="3">
        <f>VLOOKUP(Special[[#This Row],[No用]],SetNo[[No.用]:[vlookup 用]],2,FALSE)</f>
        <v>49</v>
      </c>
      <c r="B82" s="3" t="s">
        <v>219</v>
      </c>
      <c r="C82" s="3" t="s">
        <v>54</v>
      </c>
      <c r="D82" s="3" t="s">
        <v>23</v>
      </c>
      <c r="E82" s="3" t="s">
        <v>21</v>
      </c>
      <c r="F82" s="3" t="s">
        <v>49</v>
      </c>
      <c r="G82" s="3" t="s">
        <v>72</v>
      </c>
      <c r="H82" s="3">
        <v>1</v>
      </c>
      <c r="I82" s="3" t="s">
        <v>277</v>
      </c>
      <c r="T82" s="3" t="str">
        <f>Special[[#This Row],[服装]]&amp;Special[[#This Row],[名前]]&amp;Special[[#This Row],[レアリティ]]</f>
        <v>ユニフォーム作並浩輔ICONIC</v>
      </c>
    </row>
    <row r="83" spans="1:20" x14ac:dyDescent="0.3">
      <c r="A83" s="3">
        <f>VLOOKUP(Special[[#This Row],[No用]],SetNo[[No.用]:[vlookup 用]],2,FALSE)</f>
        <v>50</v>
      </c>
      <c r="B83" s="3" t="s">
        <v>219</v>
      </c>
      <c r="C83" s="3" t="s">
        <v>55</v>
      </c>
      <c r="D83" s="3" t="s">
        <v>23</v>
      </c>
      <c r="E83" s="3" t="s">
        <v>26</v>
      </c>
      <c r="F83" s="3" t="s">
        <v>49</v>
      </c>
      <c r="G83" s="3" t="s">
        <v>72</v>
      </c>
      <c r="H83" s="3">
        <v>1</v>
      </c>
      <c r="I83" s="3" t="s">
        <v>277</v>
      </c>
      <c r="T83" s="3" t="str">
        <f>Special[[#This Row],[服装]]&amp;Special[[#This Row],[名前]]&amp;Special[[#This Row],[レアリティ]]</f>
        <v>ユニフォーム吹上仁悟ICONIC</v>
      </c>
    </row>
    <row r="84" spans="1:20" x14ac:dyDescent="0.3">
      <c r="A84" s="3">
        <f>VLOOKUP(Special[[#This Row],[No用]],SetNo[[No.用]:[vlookup 用]],2,FALSE)</f>
        <v>51</v>
      </c>
      <c r="B84" s="3" t="s">
        <v>219</v>
      </c>
      <c r="C84" s="3" t="s">
        <v>30</v>
      </c>
      <c r="D84" s="3" t="s">
        <v>23</v>
      </c>
      <c r="E84" s="3" t="s">
        <v>31</v>
      </c>
      <c r="F84" s="3" t="s">
        <v>20</v>
      </c>
      <c r="G84" s="3" t="s">
        <v>72</v>
      </c>
      <c r="H84" s="3">
        <v>1</v>
      </c>
      <c r="I84" s="3" t="s">
        <v>277</v>
      </c>
      <c r="T84" s="3" t="str">
        <f>Special[[#This Row],[服装]]&amp;Special[[#This Row],[名前]]&amp;Special[[#This Row],[レアリティ]]</f>
        <v>ユニフォーム及川徹ICONIC</v>
      </c>
    </row>
    <row r="85" spans="1:20" x14ac:dyDescent="0.3">
      <c r="A85" s="3">
        <f>VLOOKUP(Special[[#This Row],[No用]],SetNo[[No.用]:[vlookup 用]],2,FALSE)</f>
        <v>52</v>
      </c>
      <c r="B85" s="3" t="s">
        <v>119</v>
      </c>
      <c r="C85" s="3" t="s">
        <v>30</v>
      </c>
      <c r="D85" s="3" t="s">
        <v>24</v>
      </c>
      <c r="E85" s="3" t="s">
        <v>31</v>
      </c>
      <c r="F85" s="3" t="s">
        <v>20</v>
      </c>
      <c r="G85" s="3" t="s">
        <v>72</v>
      </c>
      <c r="H85" s="3">
        <v>1</v>
      </c>
      <c r="I85" s="3" t="s">
        <v>277</v>
      </c>
      <c r="T85" s="3" t="str">
        <f>Special[[#This Row],[服装]]&amp;Special[[#This Row],[名前]]&amp;Special[[#This Row],[レアリティ]]</f>
        <v>プール掃除及川徹ICONIC</v>
      </c>
    </row>
    <row r="86" spans="1:20" x14ac:dyDescent="0.3">
      <c r="A86" s="3">
        <f>VLOOKUP(Special[[#This Row],[No用]],SetNo[[No.用]:[vlookup 用]],2,FALSE)</f>
        <v>53</v>
      </c>
      <c r="B86" s="3" t="s">
        <v>219</v>
      </c>
      <c r="C86" s="3" t="s">
        <v>32</v>
      </c>
      <c r="D86" s="3" t="s">
        <v>28</v>
      </c>
      <c r="E86" s="3" t="s">
        <v>25</v>
      </c>
      <c r="F86" s="3" t="s">
        <v>20</v>
      </c>
      <c r="G86" s="3" t="s">
        <v>72</v>
      </c>
      <c r="H86" s="3">
        <v>1</v>
      </c>
      <c r="I86" s="3" t="s">
        <v>277</v>
      </c>
      <c r="T86" s="3" t="str">
        <f>Special[[#This Row],[服装]]&amp;Special[[#This Row],[名前]]&amp;Special[[#This Row],[レアリティ]]</f>
        <v>ユニフォーム岩泉一ICONIC</v>
      </c>
    </row>
    <row r="87" spans="1:20" x14ac:dyDescent="0.3">
      <c r="A87" s="3">
        <f>VLOOKUP(Special[[#This Row],[No用]],SetNo[[No.用]:[vlookup 用]],2,FALSE)</f>
        <v>54</v>
      </c>
      <c r="B87" s="3" t="s">
        <v>119</v>
      </c>
      <c r="C87" s="3" t="s">
        <v>32</v>
      </c>
      <c r="D87" s="3" t="s">
        <v>23</v>
      </c>
      <c r="E87" s="3" t="s">
        <v>25</v>
      </c>
      <c r="F87" s="3" t="s">
        <v>20</v>
      </c>
      <c r="G87" s="3" t="s">
        <v>72</v>
      </c>
      <c r="H87" s="3">
        <v>1</v>
      </c>
      <c r="I87" s="3" t="s">
        <v>277</v>
      </c>
      <c r="T87" s="3" t="str">
        <f>Special[[#This Row],[服装]]&amp;Special[[#This Row],[名前]]&amp;Special[[#This Row],[レアリティ]]</f>
        <v>プール掃除岩泉一ICONIC</v>
      </c>
    </row>
    <row r="88" spans="1:20" x14ac:dyDescent="0.3">
      <c r="A88" s="3">
        <f>VLOOKUP(Special[[#This Row],[No用]],SetNo[[No.用]:[vlookup 用]],2,FALSE)</f>
        <v>55</v>
      </c>
      <c r="B88" s="3" t="s">
        <v>219</v>
      </c>
      <c r="C88" s="3" t="s">
        <v>33</v>
      </c>
      <c r="D88" s="3" t="s">
        <v>24</v>
      </c>
      <c r="E88" s="3" t="s">
        <v>26</v>
      </c>
      <c r="F88" s="3" t="s">
        <v>20</v>
      </c>
      <c r="G88" s="3" t="s">
        <v>72</v>
      </c>
      <c r="H88" s="3">
        <v>1</v>
      </c>
      <c r="I88" s="3" t="s">
        <v>277</v>
      </c>
      <c r="T88" s="3" t="str">
        <f>Special[[#This Row],[服装]]&amp;Special[[#This Row],[名前]]&amp;Special[[#This Row],[レアリティ]]</f>
        <v>ユニフォーム金田一勇太郎ICONIC</v>
      </c>
    </row>
    <row r="89" spans="1:20" x14ac:dyDescent="0.3">
      <c r="A89" s="3">
        <f>VLOOKUP(Special[[#This Row],[No用]],SetNo[[No.用]:[vlookup 用]],2,FALSE)</f>
        <v>56</v>
      </c>
      <c r="B89" s="3" t="s">
        <v>219</v>
      </c>
      <c r="C89" s="3" t="s">
        <v>34</v>
      </c>
      <c r="D89" s="3" t="s">
        <v>28</v>
      </c>
      <c r="E89" s="3" t="s">
        <v>25</v>
      </c>
      <c r="F89" s="3" t="s">
        <v>20</v>
      </c>
      <c r="G89" s="3" t="s">
        <v>72</v>
      </c>
      <c r="H89" s="3">
        <v>1</v>
      </c>
      <c r="I89" s="3" t="s">
        <v>277</v>
      </c>
      <c r="T89" s="3" t="str">
        <f>Special[[#This Row],[服装]]&amp;Special[[#This Row],[名前]]&amp;Special[[#This Row],[レアリティ]]</f>
        <v>ユニフォーム京谷賢太郎ICONIC</v>
      </c>
    </row>
    <row r="90" spans="1:20" x14ac:dyDescent="0.3">
      <c r="A90" s="3">
        <f>VLOOKUP(Special[[#This Row],[No用]],SetNo[[No.用]:[vlookup 用]],2,FALSE)</f>
        <v>57</v>
      </c>
      <c r="B90" s="3" t="s">
        <v>219</v>
      </c>
      <c r="C90" s="3" t="s">
        <v>35</v>
      </c>
      <c r="D90" s="3" t="s">
        <v>23</v>
      </c>
      <c r="E90" s="3" t="s">
        <v>25</v>
      </c>
      <c r="F90" s="3" t="s">
        <v>20</v>
      </c>
      <c r="G90" s="3" t="s">
        <v>72</v>
      </c>
      <c r="H90" s="3">
        <v>1</v>
      </c>
      <c r="I90" s="3" t="s">
        <v>277</v>
      </c>
      <c r="T90" s="3" t="str">
        <f>Special[[#This Row],[服装]]&amp;Special[[#This Row],[名前]]&amp;Special[[#This Row],[レアリティ]]</f>
        <v>ユニフォーム国見英ICONIC</v>
      </c>
    </row>
    <row r="91" spans="1:20" x14ac:dyDescent="0.3">
      <c r="A91" s="3">
        <f>VLOOKUP(Special[[#This Row],[No用]],SetNo[[No.用]:[vlookup 用]],2,FALSE)</f>
        <v>58</v>
      </c>
      <c r="B91" s="3" t="s">
        <v>219</v>
      </c>
      <c r="C91" s="3" t="s">
        <v>36</v>
      </c>
      <c r="D91" s="3" t="s">
        <v>23</v>
      </c>
      <c r="E91" s="3" t="s">
        <v>21</v>
      </c>
      <c r="F91" s="3" t="s">
        <v>20</v>
      </c>
      <c r="G91" s="3" t="s">
        <v>72</v>
      </c>
      <c r="H91" s="3">
        <v>1</v>
      </c>
      <c r="I91" s="3" t="s">
        <v>277</v>
      </c>
      <c r="T91" s="3" t="str">
        <f>Special[[#This Row],[服装]]&amp;Special[[#This Row],[名前]]&amp;Special[[#This Row],[レアリティ]]</f>
        <v>ユニフォーム渡親治ICONIC</v>
      </c>
    </row>
    <row r="92" spans="1:20" x14ac:dyDescent="0.3">
      <c r="A92" s="3">
        <f>VLOOKUP(Special[[#This Row],[No用]],SetNo[[No.用]:[vlookup 用]],2,FALSE)</f>
        <v>59</v>
      </c>
      <c r="B92" s="3" t="s">
        <v>219</v>
      </c>
      <c r="C92" s="3" t="s">
        <v>37</v>
      </c>
      <c r="D92" s="3" t="s">
        <v>23</v>
      </c>
      <c r="E92" s="3" t="s">
        <v>26</v>
      </c>
      <c r="F92" s="3" t="s">
        <v>20</v>
      </c>
      <c r="G92" s="3" t="s">
        <v>72</v>
      </c>
      <c r="H92" s="3">
        <v>1</v>
      </c>
      <c r="I92" s="3" t="s">
        <v>277</v>
      </c>
      <c r="T92" s="3" t="str">
        <f>Special[[#This Row],[服装]]&amp;Special[[#This Row],[名前]]&amp;Special[[#This Row],[レアリティ]]</f>
        <v>ユニフォーム松川一静ICONIC</v>
      </c>
    </row>
    <row r="93" spans="1:20" x14ac:dyDescent="0.3">
      <c r="A93" s="3">
        <f>VLOOKUP(Special[[#This Row],[No用]],SetNo[[No.用]:[vlookup 用]],2,FALSE)</f>
        <v>60</v>
      </c>
      <c r="B93" s="3" t="s">
        <v>219</v>
      </c>
      <c r="C93" s="3" t="s">
        <v>38</v>
      </c>
      <c r="D93" s="3" t="s">
        <v>23</v>
      </c>
      <c r="E93" s="3" t="s">
        <v>25</v>
      </c>
      <c r="F93" s="3" t="s">
        <v>20</v>
      </c>
      <c r="G93" s="3" t="s">
        <v>72</v>
      </c>
      <c r="H93" s="3">
        <v>1</v>
      </c>
      <c r="I93" s="3" t="s">
        <v>277</v>
      </c>
      <c r="T93" s="3" t="str">
        <f>Special[[#This Row],[服装]]&amp;Special[[#This Row],[名前]]&amp;Special[[#This Row],[レアリティ]]</f>
        <v>ユニフォーム花巻貴大ICONIC</v>
      </c>
    </row>
    <row r="94" spans="1:20" x14ac:dyDescent="0.3">
      <c r="A94" s="3" t="str">
        <f>VLOOKUP(Special[[#This Row],[No用]],SetNo[[No.用]:[vlookup 用]],2,FALSE)</f>
        <v/>
      </c>
      <c r="H94" s="3">
        <v>1</v>
      </c>
      <c r="I94" s="3" t="s">
        <v>277</v>
      </c>
      <c r="T94" s="3" t="str">
        <f>Special[[#This Row],[服装]]&amp;Special[[#This Row],[名前]]&amp;Special[[#This Row],[レアリティ]]</f>
        <v/>
      </c>
    </row>
    <row r="95" spans="1:20" x14ac:dyDescent="0.3">
      <c r="A95" s="3" t="str">
        <f>VLOOKUP(Special[[#This Row],[No用]],SetNo[[No.用]:[vlookup 用]],2,FALSE)</f>
        <v/>
      </c>
      <c r="H95" s="3">
        <v>1</v>
      </c>
      <c r="I95" s="3" t="s">
        <v>277</v>
      </c>
      <c r="T95" s="3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174</v>
      </c>
      <c r="B1" s="3" t="s">
        <v>284</v>
      </c>
      <c r="C1" s="3" t="s">
        <v>285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ユニフォーム星海光来ICONIC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2023-09-21T13:41:56Z</dcterms:modified>
</cp:coreProperties>
</file>