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/>
  <xr:revisionPtr revIDLastSave="0" documentId="13_ncr:1_{3E8429B1-83A1-46AF-B233-F79B255E1F33}" xr6:coauthVersionLast="47" xr6:coauthVersionMax="47" xr10:uidLastSave="{00000000-0000-0000-0000-000000000000}"/>
  <bookViews>
    <workbookView xWindow="768" yWindow="768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</sheets>
  <definedNames>
    <definedName name="_xlnm._FilterDatabase" localSheetId="0" hidden="1">Stat99!$C$1:$W$151</definedName>
    <definedName name="_xlchart.v1.0" hidden="1">'Q_robustZ-score'!$H$1</definedName>
    <definedName name="_xlchart.v1.1" hidden="1">'Q_robustZ-score'!$H$2:$H$307</definedName>
    <definedName name="_xlchart.v1.10" hidden="1">'Q_robustZ-score'!$M$1</definedName>
    <definedName name="_xlchart.v1.11" hidden="1">'Q_robustZ-score'!$M$2:$M$307</definedName>
    <definedName name="_xlchart.v1.12" hidden="1">'Q_robustZ-score'!$N$1</definedName>
    <definedName name="_xlchart.v1.13" hidden="1">'Q_robustZ-score'!$N$2:$N$307</definedName>
    <definedName name="_xlchart.v1.14" hidden="1">'Q_robustZ-score'!$O$1</definedName>
    <definedName name="_xlchart.v1.15" hidden="1">'Q_robustZ-score'!$O$2:$O$307</definedName>
    <definedName name="_xlchart.v1.16" hidden="1">'Q_robustZ-score'!$P$1</definedName>
    <definedName name="_xlchart.v1.17" hidden="1">'Q_robustZ-score'!$P$2:$P$307</definedName>
    <definedName name="_xlchart.v1.18" hidden="1">'Q_robustZ-score'!$Q$1</definedName>
    <definedName name="_xlchart.v1.19" hidden="1">'Q_robustZ-score'!$Q$2:$Q$307</definedName>
    <definedName name="_xlchart.v1.2" hidden="1">'Q_robustZ-score'!$I$1</definedName>
    <definedName name="_xlchart.v1.20" hidden="1">Q_rZs_WS!$I$1</definedName>
    <definedName name="_xlchart.v1.21" hidden="1">Q_rZs_WS!$I$2:$I$225</definedName>
    <definedName name="_xlchart.v1.22" hidden="1">Q_rZs_WS!$J$1</definedName>
    <definedName name="_xlchart.v1.23" hidden="1">Q_rZs_WS!$J$2:$J$225</definedName>
    <definedName name="_xlchart.v1.24" hidden="1">Q_rZs_WS!$K$1</definedName>
    <definedName name="_xlchart.v1.25" hidden="1">Q_rZs_WS!$K$2:$K$225</definedName>
    <definedName name="_xlchart.v1.26" hidden="1">Q_rZs_WS!$L$1</definedName>
    <definedName name="_xlchart.v1.27" hidden="1">Q_rZs_WS!$L$2:$L$225</definedName>
    <definedName name="_xlchart.v1.28" hidden="1">Q_rZs_WS!$M$1</definedName>
    <definedName name="_xlchart.v1.29" hidden="1">Q_rZs_WS!$M$2:$M$225</definedName>
    <definedName name="_xlchart.v1.3" hidden="1">'Q_robustZ-score'!$I$2:$I$307</definedName>
    <definedName name="_xlchart.v1.30" hidden="1">Q_rZs_WS!$N$1</definedName>
    <definedName name="_xlchart.v1.31" hidden="1">Q_rZs_WS!$N$2:$N$225</definedName>
    <definedName name="_xlchart.v1.32" hidden="1">Q_rZs_WS!$O$1</definedName>
    <definedName name="_xlchart.v1.33" hidden="1">Q_rZs_WS!$O$2:$O$225</definedName>
    <definedName name="_xlchart.v1.34" hidden="1">Q_rZs_WS!$P$1</definedName>
    <definedName name="_xlchart.v1.35" hidden="1">Q_rZs_WS!$P$2:$P$225</definedName>
    <definedName name="_xlchart.v1.36" hidden="1">Q_rZs_WS!$Q$1</definedName>
    <definedName name="_xlchart.v1.37" hidden="1">Q_rZs_WS!$Q$2:$Q$225</definedName>
    <definedName name="_xlchart.v1.38" hidden="1">Q_rZs_WS!$R$1</definedName>
    <definedName name="_xlchart.v1.39" hidden="1">Q_rZs_WS!$R$2:$R$225</definedName>
    <definedName name="_xlchart.v1.4" hidden="1">'Q_robustZ-score'!$J$1</definedName>
    <definedName name="_xlchart.v1.40" hidden="1">Q_rZs_MB!$I$1</definedName>
    <definedName name="_xlchart.v1.41" hidden="1">Q_rZs_MB!$I$2:$I$217</definedName>
    <definedName name="_xlchart.v1.42" hidden="1">Q_rZs_MB!$J$1</definedName>
    <definedName name="_xlchart.v1.43" hidden="1">Q_rZs_MB!$J$2:$J$217</definedName>
    <definedName name="_xlchart.v1.44" hidden="1">Q_rZs_MB!$K$1</definedName>
    <definedName name="_xlchart.v1.45" hidden="1">Q_rZs_MB!$K$2:$K$217</definedName>
    <definedName name="_xlchart.v1.46" hidden="1">Q_rZs_MB!$L$1</definedName>
    <definedName name="_xlchart.v1.47" hidden="1">Q_rZs_MB!$L$2:$L$217</definedName>
    <definedName name="_xlchart.v1.48" hidden="1">Q_rZs_MB!$M$1</definedName>
    <definedName name="_xlchart.v1.49" hidden="1">Q_rZs_MB!$M$2:$M$217</definedName>
    <definedName name="_xlchart.v1.5" hidden="1">'Q_robustZ-score'!$J$2:$J$307</definedName>
    <definedName name="_xlchart.v1.50" hidden="1">Q_rZs_MB!$N$1</definedName>
    <definedName name="_xlchart.v1.51" hidden="1">Q_rZs_MB!$N$2:$N$217</definedName>
    <definedName name="_xlchart.v1.52" hidden="1">Q_rZs_MB!$O$1</definedName>
    <definedName name="_xlchart.v1.53" hidden="1">Q_rZs_MB!$O$2:$O$217</definedName>
    <definedName name="_xlchart.v1.54" hidden="1">Q_rZs_MB!$P$1</definedName>
    <definedName name="_xlchart.v1.55" hidden="1">Q_rZs_MB!$P$2:$P$217</definedName>
    <definedName name="_xlchart.v1.56" hidden="1">Q_rZs_MB!$Q$1</definedName>
    <definedName name="_xlchart.v1.57" hidden="1">Q_rZs_MB!$Q$2:$Q$217</definedName>
    <definedName name="_xlchart.v1.58" hidden="1">Q_rZs_MB!$R$1</definedName>
    <definedName name="_xlchart.v1.59" hidden="1">Q_rZs_MB!$R$2:$R$217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'Q_robustZ-score'!$K$2:$K$307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Q_rZs_Li!$I$2:$I$209</definedName>
    <definedName name="_xlchart.v1.82" hidden="1">Q_rZs_Li!$J$1</definedName>
    <definedName name="_xlchart.v1.83" hidden="1">Q_rZs_Li!$J$2:$J$209</definedName>
    <definedName name="_xlchart.v1.84" hidden="1">Q_rZs_Li!$K$1</definedName>
    <definedName name="_xlchart.v1.85" hidden="1">Q_rZs_Li!$K$2:$K$209</definedName>
    <definedName name="_xlchart.v1.86" hidden="1">Q_rZs_Li!$L$1</definedName>
    <definedName name="_xlchart.v1.87" hidden="1">Q_rZs_Li!$L$2:$L$209</definedName>
    <definedName name="_xlchart.v1.88" hidden="1">Q_rZs_Li!$M$1</definedName>
    <definedName name="_xlchart.v1.89" hidden="1">Q_rZs_Li!$M$2:$M$209</definedName>
    <definedName name="_xlchart.v1.9" hidden="1">'Q_robustZ-score'!$L$2:$L$307</definedName>
    <definedName name="_xlchart.v1.90" hidden="1">Q_rZs_Li!$N$1</definedName>
    <definedName name="_xlchart.v1.91" hidden="1">Q_rZs_Li!$N$2:$N$209</definedName>
    <definedName name="_xlchart.v1.92" hidden="1">Q_rZs_Li!$O$1</definedName>
    <definedName name="_xlchart.v1.93" hidden="1">Q_rZs_Li!$O$2:$O$209</definedName>
    <definedName name="_xlchart.v1.94" hidden="1">Q_rZs_Li!$P$1</definedName>
    <definedName name="_xlchart.v1.95" hidden="1">Q_rZs_Li!$P$2:$P$209</definedName>
    <definedName name="_xlchart.v1.96" hidden="1">Q_rZs_Li!$Q$1</definedName>
    <definedName name="_xlchart.v1.97" hidden="1">Q_rZs_Li!$Q$2:$Q$209</definedName>
    <definedName name="_xlchart.v1.98" hidden="1">Q_rZs_Li!$R$1</definedName>
    <definedName name="_xlchart.v1.99" hidden="1">Q_rZs_Li!$R$2:$R$209</definedName>
    <definedName name="ExternalData_1" localSheetId="7" hidden="1">'Q_robustZ-score'!$A$1:$W$307</definedName>
    <definedName name="ExternalData_1" localSheetId="11" hidden="1">Q_rZs_Li!$A$1:$X$30</definedName>
    <definedName name="ExternalData_1" localSheetId="9" hidden="1">Q_rZs_MB!$A$1:$X$82</definedName>
    <definedName name="ExternalData_1" localSheetId="10" hidden="1">Q_rZs_S!$A$1:$X$65</definedName>
    <definedName name="ExternalData_1" localSheetId="8" hidden="1">Q_rZs_WS!$A$1:$X$133</definedName>
    <definedName name="ExternalData_1" localSheetId="12" hidden="1">Q_Stat!$A$1:$AE$309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30" i="17" l="1"/>
  <c r="B1131" i="17" s="1"/>
  <c r="B1132" i="17"/>
  <c r="B1133" i="17" s="1"/>
  <c r="B1134" i="17"/>
  <c r="B1135" i="17" s="1"/>
  <c r="B1136" i="17" s="1"/>
  <c r="B1137" i="17" s="1"/>
  <c r="B1138" i="17"/>
  <c r="B1139" i="17" s="1"/>
  <c r="B1140" i="17" s="1"/>
  <c r="B1141" i="17" s="1"/>
  <c r="B1142" i="17"/>
  <c r="B1143" i="17" s="1"/>
  <c r="B1144" i="17" s="1"/>
  <c r="B1145" i="17" s="1"/>
  <c r="B1146" i="17" s="1"/>
  <c r="B1147" i="17"/>
  <c r="B1148" i="17" s="1"/>
  <c r="B1149" i="17" s="1"/>
  <c r="B1150" i="17"/>
  <c r="B1151" i="17" s="1"/>
  <c r="B1152" i="17" s="1"/>
  <c r="B1153" i="17" s="1"/>
  <c r="B1154" i="17" s="1"/>
  <c r="B1155" i="17" s="1"/>
  <c r="B1156" i="17"/>
  <c r="B1219" i="16"/>
  <c r="B1220" i="16"/>
  <c r="B1221" i="16" s="1"/>
  <c r="B1222" i="16" s="1"/>
  <c r="B1223" i="16" s="1"/>
  <c r="B1224" i="16"/>
  <c r="B1225" i="16"/>
  <c r="B1226" i="16"/>
  <c r="B1227" i="16"/>
  <c r="B1228" i="16"/>
  <c r="B1229" i="16" s="1"/>
  <c r="B1230" i="16" s="1"/>
  <c r="B1231" i="16" s="1"/>
  <c r="B1232" i="16"/>
  <c r="B1233" i="16"/>
  <c r="B1234" i="16" s="1"/>
  <c r="B1235" i="16" s="1"/>
  <c r="B1236" i="16" s="1"/>
  <c r="B1237" i="16" s="1"/>
  <c r="B1238" i="16"/>
  <c r="B1239" i="16"/>
  <c r="B1240" i="16"/>
  <c r="B1241" i="16"/>
  <c r="B1242" i="16"/>
  <c r="B1243" i="16" s="1"/>
  <c r="B1244" i="16"/>
  <c r="B1245" i="16"/>
  <c r="B1246" i="16"/>
  <c r="B1247" i="16"/>
  <c r="B1248" i="16"/>
  <c r="B1249" i="16"/>
  <c r="B1250" i="16"/>
  <c r="B1251" i="16"/>
  <c r="B1252" i="16"/>
  <c r="B877" i="15"/>
  <c r="B878" i="15"/>
  <c r="B879" i="15" s="1"/>
  <c r="B880" i="15"/>
  <c r="B881" i="15" s="1"/>
  <c r="B882" i="15"/>
  <c r="B883" i="15" s="1"/>
  <c r="B884" i="15"/>
  <c r="B885" i="15" s="1"/>
  <c r="B886" i="15"/>
  <c r="B887" i="15" s="1"/>
  <c r="B888" i="15"/>
  <c r="B889" i="15"/>
  <c r="B890" i="15"/>
  <c r="B891" i="15"/>
  <c r="B892" i="15"/>
  <c r="B893" i="15" s="1"/>
  <c r="B894" i="15" s="1"/>
  <c r="B895" i="15" s="1"/>
  <c r="B896" i="15" s="1"/>
  <c r="B897" i="15"/>
  <c r="B898" i="15" s="1"/>
  <c r="B899" i="15"/>
  <c r="B1746" i="14"/>
  <c r="B1747" i="14"/>
  <c r="B1748" i="14"/>
  <c r="B1749" i="14" s="1"/>
  <c r="B1750" i="14" s="1"/>
  <c r="B1751" i="14" s="1"/>
  <c r="B1752" i="14" s="1"/>
  <c r="B1753" i="14" s="1"/>
  <c r="B1754" i="14"/>
  <c r="B1755" i="14" s="1"/>
  <c r="B1756" i="14" s="1"/>
  <c r="B1757" i="14" s="1"/>
  <c r="B1758" i="14" s="1"/>
  <c r="B1759" i="14"/>
  <c r="B1760" i="14"/>
  <c r="B1761" i="14" s="1"/>
  <c r="B1762" i="14" s="1"/>
  <c r="B1763" i="14" s="1"/>
  <c r="B1764" i="14"/>
  <c r="B1765" i="14"/>
  <c r="B1766" i="14" s="1"/>
  <c r="B1767" i="14" s="1"/>
  <c r="B1768" i="14" s="1"/>
  <c r="B1769" i="14" s="1"/>
  <c r="B1770" i="14"/>
  <c r="B1771" i="14"/>
  <c r="B1772" i="14"/>
  <c r="B1773" i="14" s="1"/>
  <c r="B1774" i="14" s="1"/>
  <c r="B1775" i="14" s="1"/>
  <c r="B1776" i="14"/>
  <c r="B1777" i="14"/>
  <c r="B1778" i="14" s="1"/>
  <c r="B1779" i="14" s="1"/>
  <c r="B1780" i="14" s="1"/>
  <c r="B1781" i="14"/>
  <c r="B1782" i="14"/>
  <c r="B1783" i="14"/>
  <c r="B1784" i="14"/>
  <c r="B1785" i="14" s="1"/>
  <c r="B1786" i="14"/>
  <c r="B1787" i="14" s="1"/>
  <c r="B1788" i="14" s="1"/>
  <c r="B1789" i="14" s="1"/>
  <c r="B1790" i="14" s="1"/>
  <c r="B1791" i="14"/>
  <c r="B1792" i="14"/>
  <c r="B1793" i="14" s="1"/>
  <c r="B1794" i="14" s="1"/>
  <c r="B1795" i="14" s="1"/>
  <c r="B1796" i="14"/>
  <c r="B1797" i="14" s="1"/>
  <c r="B1798" i="14" s="1"/>
  <c r="B1799" i="14" s="1"/>
  <c r="B1800" i="14" s="1"/>
  <c r="B1801" i="14" s="1"/>
  <c r="B1802" i="14" s="1"/>
  <c r="B1803" i="14" s="1"/>
  <c r="B350" i="11"/>
  <c r="B354" i="11"/>
  <c r="B355" i="11"/>
  <c r="B356" i="11"/>
  <c r="B357" i="11" s="1"/>
  <c r="B358" i="11"/>
  <c r="B359" i="11" s="1"/>
  <c r="B360" i="11"/>
  <c r="B361" i="11" s="1"/>
  <c r="B362" i="11"/>
  <c r="B363" i="11"/>
  <c r="B364" i="11"/>
  <c r="AL550" i="18"/>
  <c r="A550" i="18" s="1"/>
  <c r="AL551" i="18"/>
  <c r="A551" i="18" s="1"/>
  <c r="T1122" i="17"/>
  <c r="A1122" i="17" s="1"/>
  <c r="T1123" i="17"/>
  <c r="A1123" i="17" s="1"/>
  <c r="T1124" i="17"/>
  <c r="A1124" i="17" s="1"/>
  <c r="T1125" i="17"/>
  <c r="A1125" i="17" s="1"/>
  <c r="B1126" i="17" s="1"/>
  <c r="B1127" i="17" s="1"/>
  <c r="B1128" i="17" s="1"/>
  <c r="B1129" i="17" s="1"/>
  <c r="A1222" i="16"/>
  <c r="T1219" i="16"/>
  <c r="A1219" i="16" s="1"/>
  <c r="T1220" i="16"/>
  <c r="A1220" i="16" s="1"/>
  <c r="T1221" i="16"/>
  <c r="A1221" i="16" s="1"/>
  <c r="T1222" i="16"/>
  <c r="T1223" i="16"/>
  <c r="A1223" i="16" s="1"/>
  <c r="T878" i="15"/>
  <c r="A878" i="15" s="1"/>
  <c r="T879" i="15"/>
  <c r="A879" i="15" s="1"/>
  <c r="T1747" i="14"/>
  <c r="A1747" i="14" s="1"/>
  <c r="T1748" i="14"/>
  <c r="A1748" i="14" s="1"/>
  <c r="T1749" i="14"/>
  <c r="A1749" i="14" s="1"/>
  <c r="T1750" i="14"/>
  <c r="A1750" i="14" s="1"/>
  <c r="T1751" i="14"/>
  <c r="A1751" i="14" s="1"/>
  <c r="T1752" i="14"/>
  <c r="A1752" i="14" s="1"/>
  <c r="T1753" i="14"/>
  <c r="A1753" i="14" s="1"/>
  <c r="T351" i="11"/>
  <c r="A351" i="11" s="1"/>
  <c r="B351" i="11" s="1"/>
  <c r="A300" i="2"/>
  <c r="V300" i="2"/>
  <c r="W300" i="2"/>
  <c r="X300" i="2"/>
  <c r="AL441" i="18"/>
  <c r="AL442" i="18"/>
  <c r="AL443" i="18"/>
  <c r="AL444" i="18"/>
  <c r="T896" i="17"/>
  <c r="T897" i="17"/>
  <c r="T898" i="17"/>
  <c r="T946" i="16"/>
  <c r="T947" i="16"/>
  <c r="T948" i="16"/>
  <c r="T949" i="16"/>
  <c r="T950" i="16"/>
  <c r="T951" i="16"/>
  <c r="T952" i="16"/>
  <c r="T953" i="16"/>
  <c r="T733" i="15"/>
  <c r="T734" i="15"/>
  <c r="T1382" i="14"/>
  <c r="T1383" i="14"/>
  <c r="T1384" i="14"/>
  <c r="T1385" i="14"/>
  <c r="T1386" i="14"/>
  <c r="T281" i="11"/>
  <c r="A240" i="2"/>
  <c r="V240" i="2"/>
  <c r="W240" i="2"/>
  <c r="X240" i="2"/>
  <c r="A325" i="19"/>
  <c r="A326" i="19"/>
  <c r="A327" i="19"/>
  <c r="A328" i="19"/>
  <c r="A329" i="19"/>
  <c r="A330" i="19"/>
  <c r="A331" i="19"/>
  <c r="A332" i="19"/>
  <c r="A333" i="19"/>
  <c r="A334" i="19"/>
  <c r="C334" i="19" s="1"/>
  <c r="A335" i="19"/>
  <c r="A336" i="19"/>
  <c r="C336" i="19" s="1"/>
  <c r="A337" i="19"/>
  <c r="C337" i="19" s="1"/>
  <c r="A338" i="19"/>
  <c r="A339" i="19"/>
  <c r="A340" i="19"/>
  <c r="C340" i="19" s="1"/>
  <c r="A341" i="19"/>
  <c r="C341" i="19" s="1"/>
  <c r="A342" i="19"/>
  <c r="C342" i="19" s="1"/>
  <c r="A343" i="19"/>
  <c r="C343" i="19" s="1"/>
  <c r="A344" i="19"/>
  <c r="A345" i="19"/>
  <c r="C345" i="19" s="1"/>
  <c r="A346" i="19"/>
  <c r="A347" i="19"/>
  <c r="C347" i="19" s="1"/>
  <c r="A348" i="19"/>
  <c r="A349" i="19"/>
  <c r="C349" i="19" s="1"/>
  <c r="A350" i="19"/>
  <c r="A351" i="19"/>
  <c r="A352" i="19"/>
  <c r="C352" i="19" s="1"/>
  <c r="A353" i="19"/>
  <c r="C353" i="19" s="1"/>
  <c r="A354" i="19"/>
  <c r="A355" i="19"/>
  <c r="C355" i="19" s="1"/>
  <c r="A356" i="19"/>
  <c r="C356" i="19" s="1"/>
  <c r="A357" i="19"/>
  <c r="C357" i="19" s="1"/>
  <c r="A358" i="19"/>
  <c r="C358" i="19" s="1"/>
  <c r="A359" i="19"/>
  <c r="A360" i="19"/>
  <c r="A361" i="19"/>
  <c r="C361" i="19" s="1"/>
  <c r="A362" i="19"/>
  <c r="A363" i="19"/>
  <c r="A364" i="19"/>
  <c r="C364" i="19" s="1"/>
  <c r="A365" i="19"/>
  <c r="C365" i="19" s="1"/>
  <c r="A366" i="19"/>
  <c r="C366" i="19" s="1"/>
  <c r="A367" i="19"/>
  <c r="C367" i="19" s="1"/>
  <c r="A368" i="19"/>
  <c r="A369" i="19"/>
  <c r="C369" i="19" s="1"/>
  <c r="A370" i="19"/>
  <c r="C370" i="19" s="1"/>
  <c r="A371" i="19"/>
  <c r="A372" i="19"/>
  <c r="A373" i="19"/>
  <c r="C373" i="19" s="1"/>
  <c r="A374" i="19"/>
  <c r="A375" i="19"/>
  <c r="A376" i="19"/>
  <c r="C376" i="19" s="1"/>
  <c r="A377" i="19"/>
  <c r="C377" i="19" s="1"/>
  <c r="A378" i="19"/>
  <c r="C378" i="19" s="1"/>
  <c r="A379" i="19"/>
  <c r="C379" i="19" s="1"/>
  <c r="A380" i="19"/>
  <c r="A381" i="19"/>
  <c r="C381" i="19" s="1"/>
  <c r="A382" i="19"/>
  <c r="C382" i="19" s="1"/>
  <c r="A383" i="19"/>
  <c r="A384" i="19"/>
  <c r="A385" i="19"/>
  <c r="C385" i="19" s="1"/>
  <c r="A386" i="19"/>
  <c r="A387" i="19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A394" i="19"/>
  <c r="C394" i="19" s="1"/>
  <c r="A395" i="19"/>
  <c r="A396" i="19"/>
  <c r="C396" i="19" s="1"/>
  <c r="A397" i="19"/>
  <c r="C397" i="19" s="1"/>
  <c r="A398" i="19"/>
  <c r="A399" i="19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A408" i="19"/>
  <c r="A409" i="19"/>
  <c r="A410" i="19"/>
  <c r="A411" i="19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A423" i="19"/>
  <c r="A424" i="19"/>
  <c r="C424" i="19" s="1"/>
  <c r="A425" i="19"/>
  <c r="C425" i="19" s="1"/>
  <c r="A426" i="19"/>
  <c r="C426" i="19" s="1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C325" i="19"/>
  <c r="C326" i="19"/>
  <c r="C327" i="19"/>
  <c r="C328" i="19"/>
  <c r="C329" i="19"/>
  <c r="C330" i="19"/>
  <c r="C331" i="19"/>
  <c r="C332" i="19"/>
  <c r="C333" i="19"/>
  <c r="C335" i="19"/>
  <c r="C338" i="19"/>
  <c r="C339" i="19"/>
  <c r="C344" i="19"/>
  <c r="C346" i="19"/>
  <c r="C348" i="19"/>
  <c r="C350" i="19"/>
  <c r="C351" i="19"/>
  <c r="C354" i="19"/>
  <c r="C359" i="19"/>
  <c r="C360" i="19"/>
  <c r="C362" i="19"/>
  <c r="C363" i="19"/>
  <c r="C368" i="19"/>
  <c r="C371" i="19"/>
  <c r="C372" i="19"/>
  <c r="C374" i="19"/>
  <c r="C375" i="19"/>
  <c r="C380" i="19"/>
  <c r="C383" i="19"/>
  <c r="C384" i="19"/>
  <c r="C386" i="19"/>
  <c r="C387" i="19"/>
  <c r="C393" i="19"/>
  <c r="C395" i="19"/>
  <c r="C398" i="19"/>
  <c r="C399" i="19"/>
  <c r="C407" i="19"/>
  <c r="C408" i="19"/>
  <c r="C409" i="19"/>
  <c r="C410" i="19"/>
  <c r="C411" i="19"/>
  <c r="C422" i="19"/>
  <c r="C423" i="19"/>
  <c r="A310" i="19"/>
  <c r="C310" i="19" s="1"/>
  <c r="A311" i="19"/>
  <c r="C311" i="19" s="1"/>
  <c r="A312" i="19"/>
  <c r="C312" i="19" s="1"/>
  <c r="A313" i="19"/>
  <c r="C313" i="19" s="1"/>
  <c r="A314" i="19"/>
  <c r="C314" i="19" s="1"/>
  <c r="A315" i="19"/>
  <c r="C315" i="19" s="1"/>
  <c r="A316" i="19"/>
  <c r="C316" i="19" s="1"/>
  <c r="A317" i="19"/>
  <c r="C317" i="19" s="1"/>
  <c r="A318" i="19"/>
  <c r="C318" i="19" s="1"/>
  <c r="A319" i="19"/>
  <c r="C319" i="19" s="1"/>
  <c r="A320" i="19"/>
  <c r="C320" i="19" s="1"/>
  <c r="A321" i="19"/>
  <c r="C321" i="19" s="1"/>
  <c r="A322" i="19"/>
  <c r="C322" i="19" s="1"/>
  <c r="A323" i="19"/>
  <c r="C323" i="19" s="1"/>
  <c r="A324" i="19"/>
  <c r="C324" i="19" s="1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AL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L378" i="18"/>
  <c r="AL379" i="18"/>
  <c r="T759" i="17"/>
  <c r="T760" i="17"/>
  <c r="T761" i="17"/>
  <c r="T762" i="17"/>
  <c r="T763" i="17"/>
  <c r="T764" i="17"/>
  <c r="T765" i="17"/>
  <c r="T766" i="17"/>
  <c r="T816" i="16"/>
  <c r="T817" i="16"/>
  <c r="T818" i="16"/>
  <c r="T597" i="15"/>
  <c r="T598" i="15"/>
  <c r="T1162" i="14"/>
  <c r="T1163" i="14"/>
  <c r="T1164" i="14"/>
  <c r="T1165" i="14"/>
  <c r="T1166" i="14"/>
  <c r="T231" i="11"/>
  <c r="A200" i="2"/>
  <c r="V200" i="2"/>
  <c r="W200" i="2"/>
  <c r="X200" i="2"/>
  <c r="AL304" i="18"/>
  <c r="AL302" i="18"/>
  <c r="AL303" i="18"/>
  <c r="T578" i="17"/>
  <c r="T579" i="17"/>
  <c r="T580" i="17"/>
  <c r="T581" i="17"/>
  <c r="T646" i="16"/>
  <c r="T647" i="16"/>
  <c r="T648" i="16"/>
  <c r="T649" i="16"/>
  <c r="T480" i="15"/>
  <c r="T481" i="15"/>
  <c r="T902" i="14"/>
  <c r="T903" i="14"/>
  <c r="T904" i="14"/>
  <c r="T905" i="14"/>
  <c r="T906" i="14"/>
  <c r="T907" i="14"/>
  <c r="T177" i="11"/>
  <c r="T178" i="11"/>
  <c r="A153" i="2"/>
  <c r="V153" i="2"/>
  <c r="W153" i="2"/>
  <c r="X153" i="2"/>
  <c r="AL176" i="18"/>
  <c r="AL177" i="18"/>
  <c r="AL178" i="18"/>
  <c r="T321" i="17"/>
  <c r="T322" i="17"/>
  <c r="T370" i="16"/>
  <c r="T371" i="16"/>
  <c r="T372" i="16"/>
  <c r="T373" i="16"/>
  <c r="T374" i="16"/>
  <c r="T375" i="16"/>
  <c r="T266" i="15"/>
  <c r="T267" i="15"/>
  <c r="T527" i="14"/>
  <c r="T528" i="14"/>
  <c r="T529" i="14"/>
  <c r="T530" i="14"/>
  <c r="T531" i="14"/>
  <c r="T532" i="14"/>
  <c r="T533" i="14"/>
  <c r="T102" i="11"/>
  <c r="A88" i="2"/>
  <c r="V88" i="2"/>
  <c r="W88" i="2"/>
  <c r="X88" i="2"/>
  <c r="AL33" i="18"/>
  <c r="AL34" i="18"/>
  <c r="AL35" i="18"/>
  <c r="T103" i="17"/>
  <c r="T104" i="17"/>
  <c r="T105" i="17"/>
  <c r="T106" i="17"/>
  <c r="T107" i="17"/>
  <c r="T108" i="17"/>
  <c r="T109" i="17"/>
  <c r="T103" i="16"/>
  <c r="T104" i="16"/>
  <c r="T105" i="16"/>
  <c r="T106" i="16"/>
  <c r="T92" i="15"/>
  <c r="T93" i="15"/>
  <c r="T113" i="14"/>
  <c r="T114" i="14"/>
  <c r="T115" i="14"/>
  <c r="T116" i="14"/>
  <c r="T117" i="14"/>
  <c r="T26" i="11"/>
  <c r="A23" i="2"/>
  <c r="V23" i="2"/>
  <c r="W23" i="2"/>
  <c r="X23" i="2"/>
  <c r="AL134" i="18"/>
  <c r="AL131" i="18"/>
  <c r="AL63" i="18"/>
  <c r="AL61" i="18"/>
  <c r="AL57" i="18"/>
  <c r="AL43" i="18"/>
  <c r="AL161" i="18"/>
  <c r="AL163" i="18"/>
  <c r="AL160" i="18"/>
  <c r="AL162" i="18"/>
  <c r="T291" i="17"/>
  <c r="T331" i="16"/>
  <c r="T251" i="15"/>
  <c r="T252" i="15"/>
  <c r="T469" i="14"/>
  <c r="T470" i="14"/>
  <c r="T471" i="14"/>
  <c r="T472" i="14"/>
  <c r="T473" i="14"/>
  <c r="T474" i="14"/>
  <c r="T475" i="14"/>
  <c r="T476" i="14"/>
  <c r="T477" i="14"/>
  <c r="T93" i="11"/>
  <c r="A79" i="2"/>
  <c r="V79" i="2"/>
  <c r="W79" i="2"/>
  <c r="X79" i="2"/>
  <c r="AL485" i="18"/>
  <c r="AL486" i="18"/>
  <c r="T987" i="17"/>
  <c r="T988" i="17"/>
  <c r="T989" i="17"/>
  <c r="T990" i="17"/>
  <c r="T1061" i="16"/>
  <c r="T1062" i="16"/>
  <c r="T1063" i="16"/>
  <c r="T1064" i="16"/>
  <c r="T1065" i="16"/>
  <c r="T1066" i="16"/>
  <c r="T1067" i="16"/>
  <c r="T1068" i="16"/>
  <c r="T775" i="15"/>
  <c r="T776" i="15"/>
  <c r="T1510" i="14"/>
  <c r="T1511" i="14"/>
  <c r="T1512" i="14"/>
  <c r="T1513" i="14"/>
  <c r="T1514" i="14"/>
  <c r="T1515" i="14"/>
  <c r="T308" i="11"/>
  <c r="A262" i="2"/>
  <c r="V262" i="2"/>
  <c r="W262" i="2"/>
  <c r="X262" i="2"/>
  <c r="B2" i="18"/>
  <c r="C2" i="18"/>
  <c r="AL206" i="18"/>
  <c r="AL205" i="18"/>
  <c r="AL202" i="18"/>
  <c r="AL203" i="18"/>
  <c r="AL204" i="18"/>
  <c r="T375" i="17"/>
  <c r="T376" i="17"/>
  <c r="T377" i="17"/>
  <c r="T378" i="17"/>
  <c r="T379" i="17"/>
  <c r="T434" i="16"/>
  <c r="T435" i="16"/>
  <c r="T436" i="16"/>
  <c r="T437" i="16"/>
  <c r="T438" i="16"/>
  <c r="T295" i="15"/>
  <c r="T296" i="15"/>
  <c r="T609" i="14"/>
  <c r="T610" i="14"/>
  <c r="T611" i="14"/>
  <c r="T612" i="14"/>
  <c r="T613" i="14"/>
  <c r="T614" i="14"/>
  <c r="T116" i="11"/>
  <c r="A101" i="2"/>
  <c r="V101" i="2"/>
  <c r="W101" i="2"/>
  <c r="X101" i="2"/>
  <c r="AL60" i="18"/>
  <c r="AL62" i="18"/>
  <c r="T130" i="17"/>
  <c r="T133" i="16"/>
  <c r="T114" i="15"/>
  <c r="T190" i="14"/>
  <c r="T191" i="14"/>
  <c r="T192" i="14"/>
  <c r="T193" i="14"/>
  <c r="T194" i="14"/>
  <c r="T195" i="14"/>
  <c r="T196" i="14"/>
  <c r="T197" i="14"/>
  <c r="T198" i="14"/>
  <c r="T41" i="11"/>
  <c r="A34" i="2"/>
  <c r="V34" i="2"/>
  <c r="W34" i="2"/>
  <c r="X34" i="2"/>
  <c r="AL20" i="18"/>
  <c r="AL21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866" i="16"/>
  <c r="AL244" i="18"/>
  <c r="AL245" i="18"/>
  <c r="AL246" i="18"/>
  <c r="T447" i="17"/>
  <c r="T448" i="17"/>
  <c r="T449" i="17"/>
  <c r="T500" i="16"/>
  <c r="T501" i="16"/>
  <c r="T502" i="16"/>
  <c r="T503" i="16"/>
  <c r="T504" i="16"/>
  <c r="T505" i="16"/>
  <c r="T395" i="15"/>
  <c r="T396" i="15"/>
  <c r="T397" i="15"/>
  <c r="T398" i="15"/>
  <c r="T399" i="15"/>
  <c r="T400" i="15"/>
  <c r="T717" i="14"/>
  <c r="T718" i="14"/>
  <c r="T719" i="14"/>
  <c r="T720" i="14"/>
  <c r="T721" i="14"/>
  <c r="T722" i="14"/>
  <c r="T723" i="14"/>
  <c r="T138" i="11"/>
  <c r="A120" i="2"/>
  <c r="V120" i="2"/>
  <c r="W120" i="2"/>
  <c r="X120" i="2"/>
  <c r="AL399" i="18"/>
  <c r="T795" i="17"/>
  <c r="T796" i="17"/>
  <c r="T797" i="17"/>
  <c r="T858" i="16"/>
  <c r="T859" i="16"/>
  <c r="T633" i="15"/>
  <c r="T634" i="15"/>
  <c r="T635" i="15"/>
  <c r="T636" i="15"/>
  <c r="T637" i="15"/>
  <c r="T638" i="15"/>
  <c r="T639" i="15"/>
  <c r="T640" i="15"/>
  <c r="T641" i="15"/>
  <c r="T1212" i="14"/>
  <c r="T1213" i="14"/>
  <c r="T1214" i="14"/>
  <c r="T1215" i="14"/>
  <c r="T1216" i="14"/>
  <c r="T243" i="11"/>
  <c r="X210" i="2"/>
  <c r="A210" i="2"/>
  <c r="V210" i="2"/>
  <c r="W210" i="2"/>
  <c r="AL257" i="18"/>
  <c r="AL258" i="18"/>
  <c r="AL259" i="18"/>
  <c r="T471" i="17"/>
  <c r="T472" i="17"/>
  <c r="T473" i="17"/>
  <c r="T474" i="17"/>
  <c r="T531" i="16"/>
  <c r="T532" i="16"/>
  <c r="T533" i="16"/>
  <c r="T534" i="16"/>
  <c r="T535" i="16"/>
  <c r="T536" i="16"/>
  <c r="T411" i="15"/>
  <c r="T412" i="15"/>
  <c r="T752" i="14"/>
  <c r="T753" i="14"/>
  <c r="T754" i="14"/>
  <c r="T755" i="14"/>
  <c r="T756" i="14"/>
  <c r="T145" i="11"/>
  <c r="A126" i="2"/>
  <c r="V126" i="2"/>
  <c r="W126" i="2"/>
  <c r="X126" i="2"/>
  <c r="B352" i="11" l="1"/>
  <c r="B353" i="11" s="1"/>
  <c r="AM551" i="18"/>
  <c r="AL494" i="18"/>
  <c r="AL495" i="18"/>
  <c r="T1012" i="17"/>
  <c r="T1090" i="16"/>
  <c r="T789" i="15"/>
  <c r="T1557" i="14"/>
  <c r="T1558" i="14"/>
  <c r="T1559" i="14"/>
  <c r="T1560" i="14"/>
  <c r="T1561" i="14"/>
  <c r="T1562" i="14"/>
  <c r="T1563" i="14"/>
  <c r="T1564" i="14"/>
  <c r="T1565" i="14"/>
  <c r="T315" i="11"/>
  <c r="A269" i="2"/>
  <c r="V269" i="2"/>
  <c r="W269" i="2"/>
  <c r="X269" i="2"/>
  <c r="AL452" i="18"/>
  <c r="AL453" i="18"/>
  <c r="AL454" i="18"/>
  <c r="T922" i="17"/>
  <c r="T923" i="17"/>
  <c r="T924" i="17"/>
  <c r="T925" i="17"/>
  <c r="T926" i="17"/>
  <c r="T927" i="17"/>
  <c r="T928" i="17"/>
  <c r="T968" i="16"/>
  <c r="T969" i="16"/>
  <c r="T970" i="16"/>
  <c r="T971" i="16"/>
  <c r="T972" i="16"/>
  <c r="T741" i="15"/>
  <c r="T742" i="15"/>
  <c r="T1402" i="14"/>
  <c r="T1403" i="14"/>
  <c r="T1404" i="14"/>
  <c r="T1405" i="14"/>
  <c r="T1406" i="14"/>
  <c r="T286" i="11"/>
  <c r="T287" i="11"/>
  <c r="A244" i="2"/>
  <c r="V244" i="2"/>
  <c r="W244" i="2"/>
  <c r="X244" i="2"/>
  <c r="T1538" i="14"/>
  <c r="AL490" i="18"/>
  <c r="AL491" i="18"/>
  <c r="T1003" i="17"/>
  <c r="T1004" i="17"/>
  <c r="T1005" i="17"/>
  <c r="T1006" i="17"/>
  <c r="T1007" i="17"/>
  <c r="T1081" i="16"/>
  <c r="T1082" i="16"/>
  <c r="T1083" i="16"/>
  <c r="T784" i="15"/>
  <c r="T785" i="15"/>
  <c r="T1537" i="14"/>
  <c r="T1539" i="14"/>
  <c r="T1540" i="14"/>
  <c r="T1541" i="14"/>
  <c r="T1542" i="14"/>
  <c r="T1543" i="14"/>
  <c r="T312" i="11"/>
  <c r="A266" i="2"/>
  <c r="V266" i="2"/>
  <c r="W266" i="2"/>
  <c r="X266" i="2"/>
  <c r="AL434" i="18"/>
  <c r="AL435" i="18"/>
  <c r="T884" i="17"/>
  <c r="T885" i="17"/>
  <c r="T886" i="17"/>
  <c r="T930" i="16"/>
  <c r="T931" i="16"/>
  <c r="T716" i="15"/>
  <c r="T717" i="15"/>
  <c r="T718" i="15"/>
  <c r="T719" i="15"/>
  <c r="T720" i="15"/>
  <c r="T721" i="15"/>
  <c r="T722" i="15"/>
  <c r="T1359" i="14"/>
  <c r="T1360" i="14"/>
  <c r="T1361" i="14"/>
  <c r="T1362" i="14"/>
  <c r="T1363" i="14"/>
  <c r="T1364" i="14"/>
  <c r="T276" i="11"/>
  <c r="A236" i="2"/>
  <c r="V236" i="2"/>
  <c r="W236" i="2"/>
  <c r="X236" i="2"/>
  <c r="AL539" i="18"/>
  <c r="AL540" i="18"/>
  <c r="T1108" i="17"/>
  <c r="T1109" i="17"/>
  <c r="T1110" i="17"/>
  <c r="T1192" i="16"/>
  <c r="T1193" i="16"/>
  <c r="T1194" i="16"/>
  <c r="T1195" i="16"/>
  <c r="T1196" i="16"/>
  <c r="T1197" i="16"/>
  <c r="T1198" i="16"/>
  <c r="T1199" i="16"/>
  <c r="T1200" i="16"/>
  <c r="T864" i="15"/>
  <c r="T865" i="15"/>
  <c r="T1707" i="14"/>
  <c r="T1708" i="14"/>
  <c r="T1709" i="14"/>
  <c r="T1710" i="14"/>
  <c r="T1711" i="14"/>
  <c r="T344" i="11"/>
  <c r="A294" i="2"/>
  <c r="V294" i="2"/>
  <c r="W294" i="2"/>
  <c r="X294" i="2"/>
  <c r="AL530" i="18"/>
  <c r="AL531" i="18"/>
  <c r="AL532" i="18"/>
  <c r="T1087" i="17"/>
  <c r="T1088" i="17"/>
  <c r="T1089" i="17"/>
  <c r="T1161" i="16"/>
  <c r="T1162" i="16"/>
  <c r="T1163" i="16"/>
  <c r="T1164" i="16"/>
  <c r="T1165" i="16"/>
  <c r="T1166" i="16"/>
  <c r="T1167" i="16"/>
  <c r="T1168" i="16"/>
  <c r="T854" i="15"/>
  <c r="T855" i="15"/>
  <c r="T1679" i="14"/>
  <c r="T1680" i="14"/>
  <c r="T1681" i="14"/>
  <c r="T1682" i="14"/>
  <c r="T1683" i="14"/>
  <c r="T1684" i="14"/>
  <c r="T339" i="11"/>
  <c r="A289" i="2"/>
  <c r="V289" i="2"/>
  <c r="W289" i="2"/>
  <c r="X289" i="2"/>
  <c r="AL90" i="18"/>
  <c r="AL91" i="18"/>
  <c r="AL92" i="18"/>
  <c r="AL93" i="18"/>
  <c r="AL94" i="18"/>
  <c r="T150" i="17"/>
  <c r="T151" i="17"/>
  <c r="T171" i="16"/>
  <c r="T172" i="16"/>
  <c r="T173" i="16"/>
  <c r="T174" i="16"/>
  <c r="T175" i="16"/>
  <c r="T176" i="16"/>
  <c r="T177" i="16"/>
  <c r="T178" i="16"/>
  <c r="T179" i="16"/>
  <c r="T180" i="16"/>
  <c r="T133" i="15"/>
  <c r="T134" i="15"/>
  <c r="T257" i="14"/>
  <c r="T258" i="14"/>
  <c r="T259" i="14"/>
  <c r="T260" i="14"/>
  <c r="T261" i="14"/>
  <c r="T262" i="14"/>
  <c r="T263" i="14"/>
  <c r="T264" i="14"/>
  <c r="T52" i="11"/>
  <c r="A44" i="2"/>
  <c r="V44" i="2"/>
  <c r="W44" i="2"/>
  <c r="X44" i="2"/>
  <c r="AL426" i="18"/>
  <c r="T867" i="17"/>
  <c r="T868" i="17"/>
  <c r="T869" i="17"/>
  <c r="T870" i="17"/>
  <c r="T918" i="16"/>
  <c r="T919" i="16"/>
  <c r="T920" i="16"/>
  <c r="T695" i="15"/>
  <c r="T696" i="15"/>
  <c r="T1326" i="14"/>
  <c r="T1327" i="14"/>
  <c r="T1328" i="14"/>
  <c r="T1329" i="14"/>
  <c r="T1330" i="14"/>
  <c r="T269" i="11"/>
  <c r="A231" i="2"/>
  <c r="V231" i="2"/>
  <c r="W231" i="2"/>
  <c r="X231" i="2"/>
  <c r="A248" i="2"/>
  <c r="A249" i="2"/>
  <c r="AL462" i="18"/>
  <c r="AL463" i="18"/>
  <c r="T941" i="17"/>
  <c r="T942" i="17"/>
  <c r="T943" i="17"/>
  <c r="T944" i="17"/>
  <c r="T983" i="16"/>
  <c r="T984" i="16"/>
  <c r="T985" i="16"/>
  <c r="T986" i="16"/>
  <c r="T749" i="15"/>
  <c r="T750" i="15"/>
  <c r="T1427" i="14"/>
  <c r="T1428" i="14"/>
  <c r="T1429" i="14"/>
  <c r="T1430" i="14"/>
  <c r="T1431" i="14"/>
  <c r="T1432" i="14"/>
  <c r="T1433" i="14"/>
  <c r="T293" i="11"/>
  <c r="V248" i="2"/>
  <c r="W248" i="2"/>
  <c r="X248" i="2"/>
  <c r="T871" i="17"/>
  <c r="AL425" i="18"/>
  <c r="T864" i="17"/>
  <c r="T865" i="17"/>
  <c r="T866" i="17"/>
  <c r="T914" i="16"/>
  <c r="T915" i="16"/>
  <c r="T916" i="16"/>
  <c r="T917" i="16"/>
  <c r="T692" i="15"/>
  <c r="T693" i="15"/>
  <c r="T694" i="15"/>
  <c r="T1321" i="14"/>
  <c r="T1322" i="14"/>
  <c r="T1323" i="14"/>
  <c r="T1324" i="14"/>
  <c r="T1325" i="14"/>
  <c r="T268" i="11"/>
  <c r="A230" i="2"/>
  <c r="V230" i="2"/>
  <c r="W230" i="2"/>
  <c r="X230" i="2"/>
  <c r="T203" i="16"/>
  <c r="AL32" i="18"/>
  <c r="AL31" i="18"/>
  <c r="T99" i="17"/>
  <c r="T100" i="17"/>
  <c r="T101" i="17"/>
  <c r="T102" i="17"/>
  <c r="T98" i="16"/>
  <c r="T99" i="16"/>
  <c r="T100" i="16"/>
  <c r="T101" i="16"/>
  <c r="T102" i="16"/>
  <c r="T91" i="15"/>
  <c r="T89" i="15"/>
  <c r="T90" i="15"/>
  <c r="T108" i="14"/>
  <c r="T109" i="14"/>
  <c r="T110" i="14"/>
  <c r="T111" i="14"/>
  <c r="T112" i="14"/>
  <c r="T25" i="11"/>
  <c r="A22" i="2"/>
  <c r="V22" i="2"/>
  <c r="W22" i="2"/>
  <c r="X22" i="2"/>
  <c r="AL424" i="18"/>
  <c r="T861" i="17"/>
  <c r="T862" i="17"/>
  <c r="T863" i="17"/>
  <c r="T912" i="16"/>
  <c r="T913" i="16"/>
  <c r="T687" i="15"/>
  <c r="T688" i="15"/>
  <c r="T689" i="15"/>
  <c r="T690" i="15"/>
  <c r="T691" i="15"/>
  <c r="T1316" i="14"/>
  <c r="T1317" i="14"/>
  <c r="T1318" i="14"/>
  <c r="T1319" i="14"/>
  <c r="T1320" i="14"/>
  <c r="T267" i="11"/>
  <c r="A229" i="2"/>
  <c r="V229" i="2"/>
  <c r="W229" i="2"/>
  <c r="X229" i="2"/>
  <c r="AL423" i="18"/>
  <c r="T857" i="17"/>
  <c r="T858" i="17"/>
  <c r="T859" i="17"/>
  <c r="T860" i="17"/>
  <c r="T908" i="16"/>
  <c r="T909" i="16"/>
  <c r="T910" i="16"/>
  <c r="T911" i="16"/>
  <c r="T685" i="15"/>
  <c r="T686" i="15"/>
  <c r="T1310" i="14"/>
  <c r="T1311" i="14"/>
  <c r="T1312" i="14"/>
  <c r="T1313" i="14"/>
  <c r="T1314" i="14"/>
  <c r="T1315" i="14"/>
  <c r="T266" i="11"/>
  <c r="A228" i="2"/>
  <c r="V228" i="2"/>
  <c r="W228" i="2"/>
  <c r="X228" i="2"/>
  <c r="AL47" i="18"/>
  <c r="AL48" i="18"/>
  <c r="AL49" i="18"/>
  <c r="AL50" i="18"/>
  <c r="T122" i="17"/>
  <c r="T123" i="17"/>
  <c r="T124" i="17"/>
  <c r="T125" i="16"/>
  <c r="T126" i="16"/>
  <c r="T123" i="16"/>
  <c r="T124" i="16"/>
  <c r="T127" i="16"/>
  <c r="T106" i="15"/>
  <c r="T107" i="15"/>
  <c r="T108" i="15"/>
  <c r="T143" i="14"/>
  <c r="T144" i="14"/>
  <c r="T145" i="14"/>
  <c r="T146" i="14"/>
  <c r="T147" i="14"/>
  <c r="T148" i="14"/>
  <c r="T35" i="11"/>
  <c r="A28" i="2"/>
  <c r="V28" i="2"/>
  <c r="W28" i="2"/>
  <c r="X28" i="2"/>
  <c r="AL132" i="18"/>
  <c r="AL133" i="18"/>
  <c r="T223" i="17"/>
  <c r="T224" i="17"/>
  <c r="T225" i="17"/>
  <c r="T268" i="16"/>
  <c r="T269" i="16"/>
  <c r="T270" i="16"/>
  <c r="T271" i="16"/>
  <c r="T217" i="15"/>
  <c r="T218" i="15"/>
  <c r="T219" i="15"/>
  <c r="T220" i="15"/>
  <c r="T221" i="15"/>
  <c r="T222" i="15"/>
  <c r="T223" i="15"/>
  <c r="T224" i="15"/>
  <c r="T380" i="14"/>
  <c r="T381" i="14"/>
  <c r="T382" i="14"/>
  <c r="T383" i="14"/>
  <c r="T384" i="14"/>
  <c r="T385" i="14"/>
  <c r="T78" i="11"/>
  <c r="A65" i="2"/>
  <c r="V65" i="2"/>
  <c r="W65" i="2"/>
  <c r="X65" i="2"/>
  <c r="AL422" i="18"/>
  <c r="T856" i="17"/>
  <c r="T907" i="16"/>
  <c r="T684" i="15"/>
  <c r="T1303" i="14"/>
  <c r="T1304" i="14"/>
  <c r="T1305" i="14"/>
  <c r="T1306" i="14"/>
  <c r="T1307" i="14"/>
  <c r="T1308" i="14"/>
  <c r="T1309" i="14"/>
  <c r="T265" i="11"/>
  <c r="A227" i="2"/>
  <c r="V227" i="2"/>
  <c r="W227" i="2"/>
  <c r="X227" i="2"/>
  <c r="AL472" i="18"/>
  <c r="T969" i="17"/>
  <c r="T970" i="17"/>
  <c r="T971" i="17"/>
  <c r="T1011" i="16"/>
  <c r="T1012" i="16"/>
  <c r="T1013" i="16"/>
  <c r="T1014" i="16"/>
  <c r="T1015" i="16"/>
  <c r="T1016" i="16"/>
  <c r="T763" i="15"/>
  <c r="T764" i="15"/>
  <c r="T1478" i="14"/>
  <c r="T1479" i="14"/>
  <c r="T1480" i="14"/>
  <c r="T1481" i="14"/>
  <c r="T1482" i="14"/>
  <c r="T1483" i="14"/>
  <c r="T302" i="11"/>
  <c r="A256" i="2"/>
  <c r="V256" i="2"/>
  <c r="W256" i="2"/>
  <c r="X256" i="2"/>
  <c r="AL390" i="18"/>
  <c r="AL391" i="18"/>
  <c r="AL392" i="18"/>
  <c r="T779" i="17"/>
  <c r="T780" i="17"/>
  <c r="T781" i="17"/>
  <c r="T782" i="17"/>
  <c r="T845" i="16"/>
  <c r="T846" i="16"/>
  <c r="T847" i="16"/>
  <c r="T848" i="16"/>
  <c r="T849" i="16"/>
  <c r="T607" i="15"/>
  <c r="T608" i="15"/>
  <c r="T1187" i="14"/>
  <c r="T1188" i="14"/>
  <c r="T1189" i="14"/>
  <c r="T1190" i="14"/>
  <c r="T1191" i="14"/>
  <c r="T237" i="11"/>
  <c r="A205" i="2"/>
  <c r="V205" i="2"/>
  <c r="W205" i="2"/>
  <c r="X205" i="2"/>
  <c r="T312" i="16"/>
  <c r="T190" i="15"/>
  <c r="AL467" i="18"/>
  <c r="T954" i="17"/>
  <c r="T998" i="16"/>
  <c r="T756" i="15"/>
  <c r="T1453" i="14"/>
  <c r="T1454" i="14"/>
  <c r="T1455" i="14"/>
  <c r="T1456" i="14"/>
  <c r="T1457" i="14"/>
  <c r="T1458" i="14"/>
  <c r="T1459" i="14"/>
  <c r="T1460" i="14"/>
  <c r="T1461" i="14"/>
  <c r="T297" i="11"/>
  <c r="A252" i="2"/>
  <c r="V252" i="2"/>
  <c r="W252" i="2"/>
  <c r="X252" i="2"/>
  <c r="AL101" i="18"/>
  <c r="AL102" i="18"/>
  <c r="T168" i="17"/>
  <c r="T169" i="17"/>
  <c r="T170" i="17"/>
  <c r="T171" i="17"/>
  <c r="T192" i="16"/>
  <c r="T193" i="16"/>
  <c r="T194" i="16"/>
  <c r="T195" i="16"/>
  <c r="T196" i="16"/>
  <c r="T161" i="15"/>
  <c r="T162" i="15"/>
  <c r="T163" i="15"/>
  <c r="T164" i="15"/>
  <c r="T165" i="15"/>
  <c r="T166" i="15"/>
  <c r="T286" i="14"/>
  <c r="T287" i="14"/>
  <c r="T288" i="14"/>
  <c r="T289" i="14"/>
  <c r="T290" i="14"/>
  <c r="T291" i="14"/>
  <c r="T58" i="11"/>
  <c r="A49" i="2"/>
  <c r="V49" i="2"/>
  <c r="W49" i="2"/>
  <c r="X49" i="2"/>
  <c r="T39" i="16"/>
  <c r="AL420" i="18"/>
  <c r="AL421" i="18"/>
  <c r="T854" i="17"/>
  <c r="T855" i="17"/>
  <c r="T902" i="16"/>
  <c r="T903" i="16"/>
  <c r="T904" i="16"/>
  <c r="T905" i="16"/>
  <c r="T906" i="16"/>
  <c r="T683" i="15"/>
  <c r="T1298" i="14"/>
  <c r="T1299" i="14"/>
  <c r="T1300" i="14"/>
  <c r="T1301" i="14"/>
  <c r="T1302" i="14"/>
  <c r="T264" i="11"/>
  <c r="A226" i="2"/>
  <c r="V226" i="2"/>
  <c r="W226" i="2"/>
  <c r="X226" i="2"/>
  <c r="AL19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L419" i="18"/>
  <c r="T851" i="17"/>
  <c r="T852" i="17"/>
  <c r="T853" i="17"/>
  <c r="T896" i="16"/>
  <c r="T897" i="16"/>
  <c r="T898" i="16"/>
  <c r="T899" i="16"/>
  <c r="T900" i="16"/>
  <c r="T901" i="16"/>
  <c r="T681" i="15"/>
  <c r="T682" i="15"/>
  <c r="T1293" i="14"/>
  <c r="T1294" i="14"/>
  <c r="T1295" i="14"/>
  <c r="T1296" i="14"/>
  <c r="T1297" i="14"/>
  <c r="T263" i="11"/>
  <c r="A225" i="2"/>
  <c r="V225" i="2"/>
  <c r="W225" i="2"/>
  <c r="X225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67" i="18"/>
  <c r="AL368" i="18"/>
  <c r="T725" i="17"/>
  <c r="T726" i="17"/>
  <c r="T727" i="17"/>
  <c r="T792" i="16"/>
  <c r="T793" i="16"/>
  <c r="T794" i="16"/>
  <c r="T795" i="16"/>
  <c r="T796" i="16"/>
  <c r="T797" i="16"/>
  <c r="T798" i="16"/>
  <c r="T584" i="15"/>
  <c r="T585" i="15"/>
  <c r="T1132" i="14"/>
  <c r="T1133" i="14"/>
  <c r="T1134" i="14"/>
  <c r="T1135" i="14"/>
  <c r="T1136" i="14"/>
  <c r="T225" i="11"/>
  <c r="A194" i="2"/>
  <c r="V194" i="2"/>
  <c r="W194" i="2"/>
  <c r="X194" i="2"/>
  <c r="AL58" i="18"/>
  <c r="AL59" i="18"/>
  <c r="T129" i="17"/>
  <c r="T132" i="16"/>
  <c r="T113" i="15"/>
  <c r="T182" i="14"/>
  <c r="T183" i="14"/>
  <c r="T184" i="14"/>
  <c r="T185" i="14"/>
  <c r="T186" i="14"/>
  <c r="T187" i="14"/>
  <c r="T188" i="14"/>
  <c r="T189" i="14"/>
  <c r="T40" i="11"/>
  <c r="A33" i="2"/>
  <c r="V33" i="2"/>
  <c r="W33" i="2"/>
  <c r="X33" i="2"/>
  <c r="AL300" i="18"/>
  <c r="AL301" i="18"/>
  <c r="T574" i="17"/>
  <c r="T575" i="17"/>
  <c r="T576" i="17"/>
  <c r="T577" i="17"/>
  <c r="T641" i="16"/>
  <c r="T642" i="16"/>
  <c r="T643" i="16"/>
  <c r="T644" i="16"/>
  <c r="T645" i="16"/>
  <c r="T478" i="15"/>
  <c r="T479" i="15"/>
  <c r="T896" i="14"/>
  <c r="T897" i="14"/>
  <c r="T898" i="14"/>
  <c r="T899" i="14"/>
  <c r="T900" i="14"/>
  <c r="T901" i="14"/>
  <c r="T176" i="11"/>
  <c r="A152" i="2"/>
  <c r="V152" i="2"/>
  <c r="W152" i="2"/>
  <c r="X152" i="2"/>
  <c r="AL148" i="18"/>
  <c r="AL149" i="18"/>
  <c r="AL150" i="18"/>
  <c r="T259" i="17"/>
  <c r="T260" i="17"/>
  <c r="T261" i="17"/>
  <c r="T262" i="17"/>
  <c r="T263" i="17"/>
  <c r="T264" i="17"/>
  <c r="T301" i="16"/>
  <c r="T302" i="16"/>
  <c r="T303" i="16"/>
  <c r="T304" i="16"/>
  <c r="T305" i="16"/>
  <c r="T306" i="16"/>
  <c r="T307" i="16"/>
  <c r="T308" i="16"/>
  <c r="T235" i="15"/>
  <c r="T236" i="15"/>
  <c r="T417" i="14"/>
  <c r="T418" i="14"/>
  <c r="T419" i="14"/>
  <c r="T420" i="14"/>
  <c r="T421" i="14"/>
  <c r="T422" i="14"/>
  <c r="T85" i="11"/>
  <c r="A71" i="2"/>
  <c r="V71" i="2"/>
  <c r="W71" i="2"/>
  <c r="X71" i="2"/>
  <c r="AL155" i="18"/>
  <c r="T282" i="17"/>
  <c r="T283" i="17"/>
  <c r="T284" i="17"/>
  <c r="T285" i="17"/>
  <c r="T286" i="17"/>
  <c r="T287" i="17"/>
  <c r="T323" i="16"/>
  <c r="T324" i="16"/>
  <c r="T325" i="16"/>
  <c r="T326" i="16"/>
  <c r="T327" i="16"/>
  <c r="T243" i="15"/>
  <c r="T244" i="15"/>
  <c r="T438" i="14"/>
  <c r="T439" i="14"/>
  <c r="T440" i="14"/>
  <c r="T441" i="14"/>
  <c r="T442" i="14"/>
  <c r="T89" i="11"/>
  <c r="A75" i="2"/>
  <c r="V75" i="2"/>
  <c r="W75" i="2"/>
  <c r="X75" i="2"/>
  <c r="AL189" i="18"/>
  <c r="AL190" i="18"/>
  <c r="T352" i="17"/>
  <c r="T353" i="17"/>
  <c r="T354" i="17"/>
  <c r="T355" i="17"/>
  <c r="T356" i="17"/>
  <c r="T357" i="17"/>
  <c r="T403" i="16"/>
  <c r="T404" i="16"/>
  <c r="T405" i="16"/>
  <c r="T406" i="16"/>
  <c r="T407" i="16"/>
  <c r="T408" i="16"/>
  <c r="T283" i="15"/>
  <c r="T284" i="15"/>
  <c r="T569" i="14"/>
  <c r="T570" i="14"/>
  <c r="T571" i="14"/>
  <c r="T572" i="14"/>
  <c r="T573" i="14"/>
  <c r="T574" i="14"/>
  <c r="T109" i="11"/>
  <c r="A95" i="2"/>
  <c r="V95" i="2"/>
  <c r="W95" i="2"/>
  <c r="X95" i="2"/>
  <c r="AL223" i="18"/>
  <c r="AL224" i="18"/>
  <c r="T421" i="17"/>
  <c r="T422" i="17"/>
  <c r="T423" i="17"/>
  <c r="T424" i="17"/>
  <c r="T425" i="17"/>
  <c r="T467" i="16"/>
  <c r="T468" i="16"/>
  <c r="T469" i="16"/>
  <c r="T346" i="15"/>
  <c r="T347" i="15"/>
  <c r="T671" i="14"/>
  <c r="T672" i="14"/>
  <c r="T673" i="14"/>
  <c r="T674" i="14"/>
  <c r="T675" i="14"/>
  <c r="T127" i="11"/>
  <c r="T128" i="11"/>
  <c r="A112" i="2"/>
  <c r="V112" i="2"/>
  <c r="W112" i="2"/>
  <c r="X112" i="2"/>
  <c r="AL199" i="18"/>
  <c r="AL200" i="18"/>
  <c r="AL201" i="18"/>
  <c r="T372" i="17"/>
  <c r="T373" i="17"/>
  <c r="T374" i="17"/>
  <c r="T430" i="16"/>
  <c r="T431" i="16"/>
  <c r="T432" i="16"/>
  <c r="T433" i="16"/>
  <c r="T293" i="15"/>
  <c r="T294" i="15"/>
  <c r="T601" i="14"/>
  <c r="T602" i="14"/>
  <c r="T603" i="14"/>
  <c r="T604" i="14"/>
  <c r="T605" i="14"/>
  <c r="T606" i="14"/>
  <c r="T607" i="14"/>
  <c r="T608" i="14"/>
  <c r="T114" i="11"/>
  <c r="T115" i="11"/>
  <c r="A100" i="2"/>
  <c r="V100" i="2"/>
  <c r="W100" i="2"/>
  <c r="X100" i="2"/>
  <c r="AL418" i="18"/>
  <c r="T848" i="17"/>
  <c r="T849" i="17"/>
  <c r="T850" i="17"/>
  <c r="T892" i="16"/>
  <c r="T893" i="16"/>
  <c r="T894" i="16"/>
  <c r="T895" i="16"/>
  <c r="T680" i="15"/>
  <c r="T1288" i="14"/>
  <c r="T1289" i="14"/>
  <c r="T1290" i="14"/>
  <c r="T1291" i="14"/>
  <c r="T1292" i="14"/>
  <c r="T262" i="11"/>
  <c r="A224" i="2"/>
  <c r="V224" i="2"/>
  <c r="W224" i="2"/>
  <c r="X224" i="2"/>
  <c r="AL71" i="18"/>
  <c r="AL72" i="18"/>
  <c r="AL73" i="18"/>
  <c r="T140" i="17"/>
  <c r="T141" i="17"/>
  <c r="T151" i="16"/>
  <c r="T152" i="16"/>
  <c r="T153" i="16"/>
  <c r="T154" i="16"/>
  <c r="T155" i="16"/>
  <c r="T156" i="16"/>
  <c r="T123" i="15"/>
  <c r="T124" i="15"/>
  <c r="T220" i="14"/>
  <c r="T221" i="14"/>
  <c r="T222" i="14"/>
  <c r="T223" i="14"/>
  <c r="T224" i="14"/>
  <c r="T46" i="11"/>
  <c r="A39" i="2"/>
  <c r="V39" i="2"/>
  <c r="W39" i="2"/>
  <c r="X39" i="2"/>
  <c r="AL417" i="18"/>
  <c r="T842" i="17"/>
  <c r="T843" i="17"/>
  <c r="T844" i="17"/>
  <c r="T845" i="17"/>
  <c r="T846" i="17"/>
  <c r="T847" i="17"/>
  <c r="T889" i="16"/>
  <c r="T890" i="16"/>
  <c r="T891" i="16"/>
  <c r="T678" i="15"/>
  <c r="T679" i="15"/>
  <c r="T1283" i="14"/>
  <c r="T1284" i="14"/>
  <c r="T1285" i="14"/>
  <c r="T1286" i="14"/>
  <c r="T1287" i="14"/>
  <c r="T261" i="11"/>
  <c r="A223" i="2"/>
  <c r="V223" i="2"/>
  <c r="W223" i="2"/>
  <c r="X223" i="2"/>
  <c r="AL376" i="18"/>
  <c r="AL377" i="18"/>
  <c r="T753" i="17"/>
  <c r="T754" i="17"/>
  <c r="T755" i="17"/>
  <c r="T756" i="17"/>
  <c r="T757" i="17"/>
  <c r="T758" i="17"/>
  <c r="T811" i="16"/>
  <c r="T812" i="16"/>
  <c r="T813" i="16"/>
  <c r="T814" i="16"/>
  <c r="T815" i="16"/>
  <c r="T595" i="15"/>
  <c r="T596" i="15"/>
  <c r="T1157" i="14"/>
  <c r="T1158" i="14"/>
  <c r="T1159" i="14"/>
  <c r="T1160" i="14"/>
  <c r="T1161" i="14"/>
  <c r="T230" i="11"/>
  <c r="A199" i="2"/>
  <c r="V199" i="2"/>
  <c r="W199" i="2"/>
  <c r="X199" i="2"/>
  <c r="AL415" i="18"/>
  <c r="AL416" i="18"/>
  <c r="T839" i="17"/>
  <c r="T840" i="17"/>
  <c r="T841" i="17"/>
  <c r="T887" i="16"/>
  <c r="T888" i="16"/>
  <c r="T672" i="15"/>
  <c r="T673" i="15"/>
  <c r="T674" i="15"/>
  <c r="T675" i="15"/>
  <c r="T676" i="15"/>
  <c r="T677" i="15"/>
  <c r="T1279" i="14"/>
  <c r="T1280" i="14"/>
  <c r="T1281" i="14"/>
  <c r="T1282" i="14"/>
  <c r="T260" i="11"/>
  <c r="A222" i="2"/>
  <c r="V222" i="2"/>
  <c r="W222" i="2"/>
  <c r="X222" i="2"/>
  <c r="AL414" i="18"/>
  <c r="T838" i="17"/>
  <c r="T886" i="16"/>
  <c r="T671" i="15"/>
  <c r="T1272" i="14"/>
  <c r="T1273" i="14"/>
  <c r="T1274" i="14"/>
  <c r="T1275" i="14"/>
  <c r="T1276" i="14"/>
  <c r="T1277" i="14"/>
  <c r="T1278" i="14"/>
  <c r="T259" i="11"/>
  <c r="A221" i="2"/>
  <c r="V221" i="2"/>
  <c r="W221" i="2"/>
  <c r="X221" i="2"/>
  <c r="AL504" i="18"/>
  <c r="AL505" i="18"/>
  <c r="AL506" i="18"/>
  <c r="T1041" i="17"/>
  <c r="T1042" i="17"/>
  <c r="T1043" i="17"/>
  <c r="T1104" i="16"/>
  <c r="T1105" i="16"/>
  <c r="T821" i="15"/>
  <c r="T822" i="15"/>
  <c r="T823" i="15"/>
  <c r="T824" i="15"/>
  <c r="T825" i="15"/>
  <c r="T826" i="15"/>
  <c r="T827" i="15"/>
  <c r="T1600" i="14"/>
  <c r="T1601" i="14"/>
  <c r="T1602" i="14"/>
  <c r="T1603" i="14"/>
  <c r="T1604" i="14"/>
  <c r="T1605" i="14"/>
  <c r="T322" i="11"/>
  <c r="A276" i="2"/>
  <c r="V276" i="2"/>
  <c r="W276" i="2"/>
  <c r="X276" i="2"/>
  <c r="AL439" i="18"/>
  <c r="AL440" i="18"/>
  <c r="T893" i="17"/>
  <c r="T894" i="17"/>
  <c r="T895" i="17"/>
  <c r="T942" i="16"/>
  <c r="T943" i="16"/>
  <c r="T944" i="16"/>
  <c r="T945" i="16"/>
  <c r="T728" i="15"/>
  <c r="T729" i="15"/>
  <c r="T730" i="15"/>
  <c r="T731" i="15"/>
  <c r="T732" i="15"/>
  <c r="T1381" i="14"/>
  <c r="T1375" i="14"/>
  <c r="T1376" i="14"/>
  <c r="T1377" i="14"/>
  <c r="T1378" i="14"/>
  <c r="T1379" i="14"/>
  <c r="T1380" i="14"/>
  <c r="T280" i="11"/>
  <c r="T883" i="17"/>
  <c r="AL432" i="18"/>
  <c r="AL433" i="18"/>
  <c r="T880" i="17"/>
  <c r="T881" i="17"/>
  <c r="T882" i="17"/>
  <c r="T927" i="16"/>
  <c r="T928" i="16"/>
  <c r="T929" i="16"/>
  <c r="T712" i="15"/>
  <c r="T713" i="15"/>
  <c r="T714" i="15"/>
  <c r="T715" i="15"/>
  <c r="T1352" i="14"/>
  <c r="T1353" i="14"/>
  <c r="T1354" i="14"/>
  <c r="T1355" i="14"/>
  <c r="T1356" i="14"/>
  <c r="T1357" i="14"/>
  <c r="T1358" i="14"/>
  <c r="T275" i="11"/>
  <c r="A239" i="2"/>
  <c r="V239" i="2"/>
  <c r="W239" i="2"/>
  <c r="X239" i="2"/>
  <c r="A235" i="2"/>
  <c r="V235" i="2"/>
  <c r="W235" i="2"/>
  <c r="X235" i="2"/>
  <c r="AL273" i="18"/>
  <c r="AL274" i="18"/>
  <c r="T508" i="17"/>
  <c r="T509" i="17"/>
  <c r="T510" i="17"/>
  <c r="T580" i="16"/>
  <c r="T581" i="16"/>
  <c r="T582" i="16"/>
  <c r="T583" i="16"/>
  <c r="T584" i="16"/>
  <c r="T585" i="16"/>
  <c r="T586" i="16"/>
  <c r="T429" i="15"/>
  <c r="T430" i="15"/>
  <c r="T801" i="14"/>
  <c r="T802" i="14"/>
  <c r="T803" i="14"/>
  <c r="T804" i="14"/>
  <c r="T805" i="14"/>
  <c r="T806" i="14"/>
  <c r="T156" i="11"/>
  <c r="A135" i="2"/>
  <c r="V135" i="2"/>
  <c r="W135" i="2"/>
  <c r="X135" i="2"/>
  <c r="AL263" i="18"/>
  <c r="AL264" i="18"/>
  <c r="T486" i="17"/>
  <c r="T487" i="17"/>
  <c r="T488" i="17"/>
  <c r="T489" i="17"/>
  <c r="T490" i="17"/>
  <c r="T545" i="16"/>
  <c r="T546" i="16"/>
  <c r="T547" i="16"/>
  <c r="T548" i="16"/>
  <c r="T417" i="15"/>
  <c r="T418" i="15"/>
  <c r="T767" i="14"/>
  <c r="T768" i="14"/>
  <c r="T769" i="14"/>
  <c r="T770" i="14"/>
  <c r="T771" i="14"/>
  <c r="T148" i="11"/>
  <c r="T149" i="11"/>
  <c r="A129" i="2"/>
  <c r="V129" i="2"/>
  <c r="W129" i="2"/>
  <c r="X129" i="2"/>
  <c r="AL548" i="18"/>
  <c r="AL549" i="18"/>
  <c r="T1119" i="17"/>
  <c r="T1120" i="17"/>
  <c r="T1121" i="17"/>
  <c r="T1215" i="16"/>
  <c r="T1216" i="16"/>
  <c r="T1217" i="16"/>
  <c r="T1218" i="16"/>
  <c r="T875" i="15"/>
  <c r="T876" i="15"/>
  <c r="T877" i="15"/>
  <c r="T1740" i="14"/>
  <c r="T1741" i="14"/>
  <c r="T1742" i="14"/>
  <c r="T1743" i="14"/>
  <c r="T1744" i="14"/>
  <c r="T1745" i="14"/>
  <c r="T1746" i="14"/>
  <c r="T349" i="11"/>
  <c r="T350" i="11"/>
  <c r="A299" i="2"/>
  <c r="V299" i="2"/>
  <c r="W299" i="2"/>
  <c r="X299" i="2"/>
  <c r="AL562" i="18"/>
  <c r="AL563" i="18"/>
  <c r="AL564" i="18"/>
  <c r="T1142" i="17"/>
  <c r="T1143" i="17"/>
  <c r="T1144" i="17"/>
  <c r="T1145" i="17"/>
  <c r="T1146" i="17"/>
  <c r="T1244" i="16"/>
  <c r="T1245" i="16"/>
  <c r="T1246" i="16"/>
  <c r="T890" i="15"/>
  <c r="T891" i="15"/>
  <c r="T1781" i="14"/>
  <c r="T1782" i="14"/>
  <c r="T1783" i="14"/>
  <c r="T1784" i="14"/>
  <c r="T1785" i="14"/>
  <c r="T360" i="11"/>
  <c r="T361" i="11"/>
  <c r="A306" i="2"/>
  <c r="V306" i="2"/>
  <c r="W306" i="2"/>
  <c r="X306" i="2"/>
  <c r="T388" i="16"/>
  <c r="AL214" i="18"/>
  <c r="T394" i="17"/>
  <c r="T395" i="17"/>
  <c r="T396" i="17"/>
  <c r="T397" i="17"/>
  <c r="T398" i="17"/>
  <c r="T446" i="16"/>
  <c r="T447" i="16"/>
  <c r="T321" i="15"/>
  <c r="T322" i="15"/>
  <c r="T323" i="15"/>
  <c r="T324" i="15"/>
  <c r="T325" i="15"/>
  <c r="T326" i="15"/>
  <c r="T327" i="15"/>
  <c r="T328" i="15"/>
  <c r="T329" i="15"/>
  <c r="T633" i="14"/>
  <c r="T634" i="14"/>
  <c r="T635" i="14"/>
  <c r="T636" i="14"/>
  <c r="T637" i="14"/>
  <c r="T638" i="14"/>
  <c r="T120" i="11"/>
  <c r="A105" i="2"/>
  <c r="V105" i="2"/>
  <c r="W105" i="2"/>
  <c r="X105" i="2"/>
  <c r="AL459" i="18"/>
  <c r="AL460" i="18"/>
  <c r="AL461" i="18"/>
  <c r="T937" i="17"/>
  <c r="T938" i="17"/>
  <c r="T939" i="17"/>
  <c r="T940" i="17"/>
  <c r="T980" i="16"/>
  <c r="T981" i="16"/>
  <c r="T982" i="16"/>
  <c r="T747" i="15"/>
  <c r="T748" i="15"/>
  <c r="T1420" i="14"/>
  <c r="T1421" i="14"/>
  <c r="T1422" i="14"/>
  <c r="T1423" i="14"/>
  <c r="T1424" i="14"/>
  <c r="T1425" i="14"/>
  <c r="T1426" i="14"/>
  <c r="T292" i="11"/>
  <c r="T291" i="11"/>
  <c r="A247" i="2"/>
  <c r="V247" i="2"/>
  <c r="W247" i="2"/>
  <c r="X247" i="2"/>
  <c r="AL44" i="18"/>
  <c r="AL45" i="18"/>
  <c r="AL46" i="18"/>
  <c r="T119" i="17"/>
  <c r="T120" i="17"/>
  <c r="T121" i="17"/>
  <c r="T119" i="16"/>
  <c r="T120" i="16"/>
  <c r="T121" i="16"/>
  <c r="T122" i="16"/>
  <c r="T103" i="15"/>
  <c r="T104" i="15"/>
  <c r="T105" i="15"/>
  <c r="T136" i="14"/>
  <c r="T137" i="14"/>
  <c r="T138" i="14"/>
  <c r="T139" i="14"/>
  <c r="T140" i="14"/>
  <c r="T141" i="14"/>
  <c r="T142" i="14"/>
  <c r="T33" i="11"/>
  <c r="T34" i="11"/>
  <c r="A27" i="2"/>
  <c r="V27" i="2"/>
  <c r="W27" i="2"/>
  <c r="X27" i="2"/>
  <c r="AL129" i="18"/>
  <c r="AL130" i="18"/>
  <c r="T220" i="17"/>
  <c r="T221" i="17"/>
  <c r="T222" i="17"/>
  <c r="T264" i="16"/>
  <c r="T265" i="16"/>
  <c r="T266" i="16"/>
  <c r="T267" i="16"/>
  <c r="T215" i="15"/>
  <c r="T216" i="15"/>
  <c r="T211" i="15"/>
  <c r="T212" i="15"/>
  <c r="T213" i="15"/>
  <c r="T214" i="15"/>
  <c r="T374" i="14"/>
  <c r="T375" i="14"/>
  <c r="T376" i="14"/>
  <c r="T377" i="14"/>
  <c r="T378" i="14"/>
  <c r="T379" i="14"/>
  <c r="T76" i="11"/>
  <c r="T77" i="11"/>
  <c r="A64" i="2"/>
  <c r="V64" i="2"/>
  <c r="W64" i="2"/>
  <c r="X64" i="2"/>
  <c r="AL348" i="18"/>
  <c r="AL349" i="18"/>
  <c r="AL350" i="18"/>
  <c r="AL351" i="18"/>
  <c r="T688" i="17"/>
  <c r="T689" i="17"/>
  <c r="T690" i="17"/>
  <c r="T747" i="16"/>
  <c r="T748" i="16"/>
  <c r="T749" i="16"/>
  <c r="T750" i="16"/>
  <c r="T560" i="15"/>
  <c r="T561" i="15"/>
  <c r="T1073" i="14"/>
  <c r="T1074" i="14"/>
  <c r="T1075" i="14"/>
  <c r="T1076" i="14"/>
  <c r="T1077" i="14"/>
  <c r="T1078" i="14"/>
  <c r="T211" i="11"/>
  <c r="T212" i="11"/>
  <c r="A183" i="2"/>
  <c r="V183" i="2"/>
  <c r="W183" i="2"/>
  <c r="X183" i="2"/>
  <c r="AL334" i="18"/>
  <c r="AL335" i="18"/>
  <c r="AL336" i="18"/>
  <c r="T657" i="17"/>
  <c r="T658" i="17"/>
  <c r="T659" i="17"/>
  <c r="T718" i="16"/>
  <c r="T719" i="16"/>
  <c r="T720" i="16"/>
  <c r="T721" i="16"/>
  <c r="T533" i="15"/>
  <c r="T534" i="15"/>
  <c r="T1021" i="14"/>
  <c r="T1022" i="14"/>
  <c r="T1023" i="14"/>
  <c r="T1024" i="14"/>
  <c r="T1025" i="14"/>
  <c r="T1026" i="14"/>
  <c r="T1027" i="14"/>
  <c r="T201" i="11"/>
  <c r="T202" i="11"/>
  <c r="A174" i="2"/>
  <c r="V174" i="2"/>
  <c r="W174" i="2"/>
  <c r="X174" i="2"/>
  <c r="AL412" i="18"/>
  <c r="AL413" i="18"/>
  <c r="T834" i="17"/>
  <c r="T835" i="17"/>
  <c r="T836" i="17"/>
  <c r="T837" i="17"/>
  <c r="T884" i="16"/>
  <c r="T885" i="16"/>
  <c r="T669" i="15"/>
  <c r="T670" i="15"/>
  <c r="T1267" i="14"/>
  <c r="T1268" i="14"/>
  <c r="T1269" i="14"/>
  <c r="T1270" i="14"/>
  <c r="T1271" i="14"/>
  <c r="T257" i="11"/>
  <c r="T258" i="11"/>
  <c r="A220" i="2"/>
  <c r="V220" i="2"/>
  <c r="W220" i="2"/>
  <c r="X220" i="2"/>
  <c r="AL406" i="18"/>
  <c r="AL407" i="18"/>
  <c r="T824" i="17"/>
  <c r="T825" i="17"/>
  <c r="T826" i="17"/>
  <c r="T873" i="16"/>
  <c r="T874" i="16"/>
  <c r="T659" i="15"/>
  <c r="T660" i="15"/>
  <c r="T661" i="15"/>
  <c r="T662" i="15"/>
  <c r="T663" i="15"/>
  <c r="T1243" i="14"/>
  <c r="T1244" i="14"/>
  <c r="T1245" i="14"/>
  <c r="T1246" i="14"/>
  <c r="T1247" i="14"/>
  <c r="T1248" i="14"/>
  <c r="T251" i="11"/>
  <c r="T252" i="11"/>
  <c r="A216" i="2"/>
  <c r="V216" i="2"/>
  <c r="W216" i="2"/>
  <c r="X216" i="2"/>
  <c r="AL387" i="18"/>
  <c r="AL388" i="18"/>
  <c r="AL389" i="18"/>
  <c r="T776" i="17"/>
  <c r="T777" i="17"/>
  <c r="T778" i="17"/>
  <c r="T837" i="16"/>
  <c r="T838" i="16"/>
  <c r="T839" i="16"/>
  <c r="T840" i="16"/>
  <c r="T841" i="16"/>
  <c r="T842" i="16"/>
  <c r="T843" i="16"/>
  <c r="T844" i="16"/>
  <c r="T605" i="15"/>
  <c r="T606" i="15"/>
  <c r="T1182" i="14"/>
  <c r="T1183" i="14"/>
  <c r="T1184" i="14"/>
  <c r="T1185" i="14"/>
  <c r="T1186" i="14"/>
  <c r="T236" i="11"/>
  <c r="A204" i="2"/>
  <c r="V204" i="2"/>
  <c r="W204" i="2"/>
  <c r="X204" i="2"/>
  <c r="AL411" i="18"/>
  <c r="T831" i="17"/>
  <c r="T832" i="17"/>
  <c r="T833" i="17"/>
  <c r="T879" i="16"/>
  <c r="T880" i="16"/>
  <c r="T881" i="16"/>
  <c r="T882" i="16"/>
  <c r="T883" i="16"/>
  <c r="T667" i="15"/>
  <c r="T668" i="15"/>
  <c r="T1262" i="14"/>
  <c r="T1263" i="14"/>
  <c r="T1264" i="14"/>
  <c r="T1265" i="14"/>
  <c r="T1266" i="14"/>
  <c r="T256" i="11"/>
  <c r="A219" i="2"/>
  <c r="V219" i="2"/>
  <c r="W219" i="2"/>
  <c r="X219" i="2"/>
  <c r="T255" i="11"/>
  <c r="AL409" i="18"/>
  <c r="AL410" i="18"/>
  <c r="T828" i="17"/>
  <c r="T829" i="17"/>
  <c r="T830" i="17"/>
  <c r="T876" i="16"/>
  <c r="T877" i="16"/>
  <c r="T878" i="16"/>
  <c r="T665" i="15"/>
  <c r="T666" i="15"/>
  <c r="T1257" i="14"/>
  <c r="T1258" i="14"/>
  <c r="T1259" i="14"/>
  <c r="T1260" i="14"/>
  <c r="T1261" i="14"/>
  <c r="T254" i="11"/>
  <c r="A218" i="2"/>
  <c r="V218" i="2"/>
  <c r="W218" i="2"/>
  <c r="X218" i="2"/>
  <c r="AL282" i="18"/>
  <c r="AL283" i="18"/>
  <c r="AL284" i="18"/>
  <c r="T525" i="17"/>
  <c r="T526" i="17"/>
  <c r="T527" i="17"/>
  <c r="T528" i="17"/>
  <c r="T529" i="17"/>
  <c r="T530" i="17"/>
  <c r="T531" i="17"/>
  <c r="T594" i="16"/>
  <c r="T595" i="16"/>
  <c r="T596" i="16"/>
  <c r="T437" i="15"/>
  <c r="T438" i="15"/>
  <c r="T824" i="14"/>
  <c r="T825" i="14"/>
  <c r="T826" i="14"/>
  <c r="T827" i="14"/>
  <c r="T828" i="14"/>
  <c r="T161" i="11"/>
  <c r="T160" i="11"/>
  <c r="A139" i="2"/>
  <c r="V139" i="2"/>
  <c r="W139" i="2"/>
  <c r="X139" i="2"/>
  <c r="AL28" i="18"/>
  <c r="AL29" i="18"/>
  <c r="AL30" i="18"/>
  <c r="T92" i="17"/>
  <c r="T93" i="17"/>
  <c r="T94" i="17"/>
  <c r="T95" i="17"/>
  <c r="T96" i="17"/>
  <c r="T97" i="17"/>
  <c r="T98" i="17"/>
  <c r="T95" i="16"/>
  <c r="T96" i="16"/>
  <c r="T97" i="16"/>
  <c r="T87" i="15"/>
  <c r="T88" i="15"/>
  <c r="T103" i="14"/>
  <c r="T104" i="14"/>
  <c r="T105" i="14"/>
  <c r="T106" i="14"/>
  <c r="T107" i="14"/>
  <c r="T24" i="11"/>
  <c r="A21" i="2"/>
  <c r="V21" i="2"/>
  <c r="W21" i="2"/>
  <c r="X21" i="2"/>
  <c r="A288" i="2"/>
  <c r="AL527" i="18"/>
  <c r="AL528" i="18"/>
  <c r="AL529" i="18"/>
  <c r="T1083" i="17"/>
  <c r="T1084" i="17"/>
  <c r="T1085" i="17"/>
  <c r="T1086" i="17"/>
  <c r="T1155" i="16"/>
  <c r="T1156" i="16"/>
  <c r="T1157" i="16"/>
  <c r="T1158" i="16"/>
  <c r="T1159" i="16"/>
  <c r="T1160" i="16"/>
  <c r="T852" i="15"/>
  <c r="T853" i="15"/>
  <c r="T1672" i="14"/>
  <c r="T1673" i="14"/>
  <c r="T1674" i="14"/>
  <c r="T1675" i="14"/>
  <c r="T1676" i="14"/>
  <c r="T1677" i="14"/>
  <c r="T1678" i="14"/>
  <c r="T338" i="11"/>
  <c r="V288" i="2"/>
  <c r="W288" i="2"/>
  <c r="X288" i="2"/>
  <c r="AL509" i="18"/>
  <c r="AL510" i="18"/>
  <c r="T1048" i="17"/>
  <c r="T1049" i="17"/>
  <c r="T1050" i="17"/>
  <c r="T1051" i="17"/>
  <c r="T1109" i="16"/>
  <c r="T1110" i="16"/>
  <c r="T1111" i="16"/>
  <c r="T830" i="15"/>
  <c r="T831" i="15"/>
  <c r="T1612" i="14"/>
  <c r="T1613" i="14"/>
  <c r="T1614" i="14"/>
  <c r="T1615" i="14"/>
  <c r="T1616" i="14"/>
  <c r="T1617" i="14"/>
  <c r="T1618" i="14"/>
  <c r="T325" i="11"/>
  <c r="T326" i="11"/>
  <c r="A278" i="2"/>
  <c r="V278" i="2"/>
  <c r="W278" i="2"/>
  <c r="X278" i="2"/>
  <c r="AL241" i="18"/>
  <c r="AL242" i="18"/>
  <c r="AL243" i="18"/>
  <c r="T444" i="17"/>
  <c r="T445" i="17"/>
  <c r="T446" i="17"/>
  <c r="T496" i="16"/>
  <c r="T497" i="16"/>
  <c r="T498" i="16"/>
  <c r="T499" i="16"/>
  <c r="T386" i="15"/>
  <c r="T387" i="15"/>
  <c r="T388" i="15"/>
  <c r="T389" i="15"/>
  <c r="T390" i="15"/>
  <c r="T391" i="15"/>
  <c r="T392" i="15"/>
  <c r="T393" i="15"/>
  <c r="T394" i="15"/>
  <c r="T711" i="14"/>
  <c r="T712" i="14"/>
  <c r="T713" i="14"/>
  <c r="T714" i="14"/>
  <c r="T715" i="14"/>
  <c r="T716" i="14"/>
  <c r="T137" i="11"/>
  <c r="A119" i="2"/>
  <c r="V119" i="2"/>
  <c r="W119" i="2"/>
  <c r="X119" i="2"/>
  <c r="AL449" i="18"/>
  <c r="AL450" i="18"/>
  <c r="AL451" i="18"/>
  <c r="T914" i="17"/>
  <c r="T915" i="17"/>
  <c r="T916" i="17"/>
  <c r="T917" i="17"/>
  <c r="T918" i="17"/>
  <c r="T919" i="17"/>
  <c r="T920" i="17"/>
  <c r="T921" i="17"/>
  <c r="T963" i="16"/>
  <c r="T964" i="16"/>
  <c r="T965" i="16"/>
  <c r="T966" i="16"/>
  <c r="T967" i="16"/>
  <c r="T739" i="15"/>
  <c r="T740" i="15"/>
  <c r="T1397" i="14"/>
  <c r="T1398" i="14"/>
  <c r="T1399" i="14"/>
  <c r="T1400" i="14"/>
  <c r="T1401" i="14"/>
  <c r="T285" i="11"/>
  <c r="A243" i="2"/>
  <c r="V243" i="2"/>
  <c r="W243" i="2"/>
  <c r="X243" i="2"/>
  <c r="AL158" i="18"/>
  <c r="AL159" i="18"/>
  <c r="T290" i="17"/>
  <c r="T330" i="16"/>
  <c r="T249" i="15"/>
  <c r="T250" i="15"/>
  <c r="T460" i="14"/>
  <c r="T461" i="14"/>
  <c r="T462" i="14"/>
  <c r="T463" i="14"/>
  <c r="T464" i="14"/>
  <c r="T465" i="14"/>
  <c r="T466" i="14"/>
  <c r="T467" i="14"/>
  <c r="T468" i="14"/>
  <c r="T92" i="11"/>
  <c r="A78" i="2"/>
  <c r="V78" i="2"/>
  <c r="W78" i="2"/>
  <c r="X78" i="2"/>
  <c r="AL397" i="18"/>
  <c r="AL398" i="18"/>
  <c r="T792" i="17"/>
  <c r="T793" i="17"/>
  <c r="T794" i="17"/>
  <c r="T856" i="16"/>
  <c r="T857" i="16"/>
  <c r="T626" i="15"/>
  <c r="T627" i="15"/>
  <c r="T628" i="15"/>
  <c r="T629" i="15"/>
  <c r="T630" i="15"/>
  <c r="T631" i="15"/>
  <c r="T632" i="15"/>
  <c r="T1207" i="14"/>
  <c r="T1208" i="14"/>
  <c r="T1209" i="14"/>
  <c r="T1210" i="14"/>
  <c r="T1211" i="14"/>
  <c r="T242" i="11"/>
  <c r="A209" i="2"/>
  <c r="V209" i="2"/>
  <c r="W209" i="2"/>
  <c r="X209" i="2"/>
  <c r="AL255" i="18"/>
  <c r="AL256" i="18"/>
  <c r="T467" i="17"/>
  <c r="T468" i="17"/>
  <c r="T469" i="17"/>
  <c r="T470" i="17"/>
  <c r="T525" i="16"/>
  <c r="T526" i="16"/>
  <c r="T527" i="16"/>
  <c r="T528" i="16"/>
  <c r="T529" i="16"/>
  <c r="T530" i="16"/>
  <c r="T409" i="15"/>
  <c r="T410" i="15"/>
  <c r="T747" i="14"/>
  <c r="T748" i="14"/>
  <c r="T749" i="14"/>
  <c r="T750" i="14"/>
  <c r="T751" i="14"/>
  <c r="T144" i="11"/>
  <c r="A125" i="2"/>
  <c r="V125" i="2"/>
  <c r="W125" i="2"/>
  <c r="X125" i="2"/>
  <c r="AL16" i="18"/>
  <c r="AL17" i="18"/>
  <c r="AL18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C551" i="18" l="1"/>
  <c r="AL119" i="18"/>
  <c r="AL120" i="18"/>
  <c r="T196" i="17"/>
  <c r="T197" i="17"/>
  <c r="T198" i="17"/>
  <c r="T199" i="17"/>
  <c r="T235" i="16"/>
  <c r="T236" i="16"/>
  <c r="T237" i="16"/>
  <c r="T238" i="16"/>
  <c r="T178" i="15"/>
  <c r="T332" i="14"/>
  <c r="T333" i="14"/>
  <c r="T334" i="14"/>
  <c r="T335" i="14"/>
  <c r="T336" i="14"/>
  <c r="T337" i="14"/>
  <c r="T338" i="14"/>
  <c r="T68" i="11"/>
  <c r="A57" i="2"/>
  <c r="V57" i="2"/>
  <c r="W57" i="2"/>
  <c r="X57" i="2"/>
  <c r="AL181" i="18"/>
  <c r="AL182" i="18"/>
  <c r="T325" i="17"/>
  <c r="T326" i="17"/>
  <c r="T327" i="17"/>
  <c r="T382" i="16"/>
  <c r="T383" i="16"/>
  <c r="T270" i="15"/>
  <c r="T271" i="15"/>
  <c r="T272" i="15"/>
  <c r="T273" i="15"/>
  <c r="T274" i="15"/>
  <c r="T540" i="14"/>
  <c r="T541" i="14"/>
  <c r="T542" i="14"/>
  <c r="T543" i="14"/>
  <c r="T544" i="14"/>
  <c r="T104" i="11"/>
  <c r="A90" i="2"/>
  <c r="V90" i="2"/>
  <c r="W90" i="2"/>
  <c r="X90" i="2"/>
  <c r="AL144" i="18"/>
  <c r="AL145" i="18"/>
  <c r="AL146" i="18"/>
  <c r="AL147" i="18"/>
  <c r="T252" i="17"/>
  <c r="T253" i="17"/>
  <c r="T254" i="17"/>
  <c r="T255" i="17"/>
  <c r="T256" i="17"/>
  <c r="T257" i="17"/>
  <c r="T258" i="17"/>
  <c r="T296" i="16"/>
  <c r="T297" i="16"/>
  <c r="T298" i="16"/>
  <c r="T299" i="16"/>
  <c r="T300" i="16"/>
  <c r="T233" i="15"/>
  <c r="T234" i="15"/>
  <c r="T411" i="14"/>
  <c r="T412" i="14"/>
  <c r="T413" i="14"/>
  <c r="T414" i="14"/>
  <c r="T415" i="14"/>
  <c r="T416" i="14"/>
  <c r="T84" i="11"/>
  <c r="A70" i="2"/>
  <c r="V70" i="2"/>
  <c r="W70" i="2"/>
  <c r="X70" i="2"/>
  <c r="AL483" i="18"/>
  <c r="AL484" i="18"/>
  <c r="T984" i="17"/>
  <c r="T985" i="17"/>
  <c r="T986" i="17"/>
  <c r="T1053" i="16"/>
  <c r="T1054" i="16"/>
  <c r="T1055" i="16"/>
  <c r="T1056" i="16"/>
  <c r="T1057" i="16"/>
  <c r="T1058" i="16"/>
  <c r="T1059" i="16"/>
  <c r="T1060" i="16"/>
  <c r="T773" i="15"/>
  <c r="T774" i="15"/>
  <c r="T1504" i="14"/>
  <c r="T1505" i="14"/>
  <c r="T1506" i="14"/>
  <c r="T1507" i="14"/>
  <c r="T1508" i="14"/>
  <c r="T1509" i="14"/>
  <c r="T307" i="11"/>
  <c r="A261" i="2"/>
  <c r="V261" i="2"/>
  <c r="W261" i="2"/>
  <c r="X261" i="2"/>
  <c r="AL187" i="18"/>
  <c r="AL188" i="18"/>
  <c r="T345" i="17"/>
  <c r="T346" i="17"/>
  <c r="T347" i="17"/>
  <c r="T348" i="17"/>
  <c r="T349" i="17"/>
  <c r="T350" i="17"/>
  <c r="T351" i="17"/>
  <c r="T399" i="16"/>
  <c r="T400" i="16"/>
  <c r="T401" i="16"/>
  <c r="T402" i="16"/>
  <c r="T281" i="15"/>
  <c r="T282" i="15"/>
  <c r="T563" i="14"/>
  <c r="T564" i="14"/>
  <c r="T565" i="14"/>
  <c r="T566" i="14"/>
  <c r="T567" i="14"/>
  <c r="T568" i="14"/>
  <c r="T108" i="11"/>
  <c r="A94" i="2"/>
  <c r="V94" i="2"/>
  <c r="W94" i="2"/>
  <c r="X94" i="2"/>
  <c r="AL543" i="18"/>
  <c r="AL544" i="18"/>
  <c r="T1112" i="17"/>
  <c r="T1202" i="16"/>
  <c r="T868" i="15"/>
  <c r="T869" i="15"/>
  <c r="T1720" i="14"/>
  <c r="T1721" i="14"/>
  <c r="T1722" i="14"/>
  <c r="T1723" i="14"/>
  <c r="T1724" i="14"/>
  <c r="T1725" i="14"/>
  <c r="T1726" i="14"/>
  <c r="T1727" i="14"/>
  <c r="T346" i="11"/>
  <c r="A296" i="2"/>
  <c r="V296" i="2"/>
  <c r="W296" i="2"/>
  <c r="X296" i="2"/>
  <c r="AL290" i="18"/>
  <c r="AL291" i="18"/>
  <c r="T544" i="17"/>
  <c r="T545" i="17"/>
  <c r="T546" i="17"/>
  <c r="T616" i="16"/>
  <c r="T617" i="16"/>
  <c r="T455" i="15"/>
  <c r="T456" i="15"/>
  <c r="T457" i="15"/>
  <c r="T458" i="15"/>
  <c r="T459" i="15"/>
  <c r="T460" i="15"/>
  <c r="T853" i="14"/>
  <c r="T854" i="14"/>
  <c r="T855" i="14"/>
  <c r="T856" i="14"/>
  <c r="T857" i="14"/>
  <c r="T167" i="11"/>
  <c r="T168" i="11"/>
  <c r="A144" i="2"/>
  <c r="V144" i="2"/>
  <c r="W144" i="2"/>
  <c r="X144" i="2"/>
  <c r="AL374" i="18"/>
  <c r="AL375" i="18"/>
  <c r="T748" i="17"/>
  <c r="T749" i="17"/>
  <c r="T750" i="17"/>
  <c r="T751" i="17"/>
  <c r="T752" i="17"/>
  <c r="T808" i="16"/>
  <c r="T809" i="16"/>
  <c r="T810" i="16"/>
  <c r="T592" i="15"/>
  <c r="T593" i="15"/>
  <c r="T594" i="15"/>
  <c r="T1152" i="14"/>
  <c r="T1153" i="14"/>
  <c r="T1154" i="14"/>
  <c r="T1155" i="14"/>
  <c r="T1156" i="14"/>
  <c r="T229" i="11"/>
  <c r="A198" i="2"/>
  <c r="V198" i="2"/>
  <c r="W198" i="2"/>
  <c r="X198" i="2"/>
  <c r="AL364" i="18"/>
  <c r="AL365" i="18"/>
  <c r="AL366" i="18"/>
  <c r="T722" i="17"/>
  <c r="T723" i="17"/>
  <c r="T724" i="17"/>
  <c r="T786" i="16"/>
  <c r="T787" i="16"/>
  <c r="T788" i="16"/>
  <c r="T789" i="16"/>
  <c r="T790" i="16"/>
  <c r="T791" i="16"/>
  <c r="T582" i="15"/>
  <c r="T583" i="15"/>
  <c r="T1127" i="14"/>
  <c r="T1128" i="14"/>
  <c r="T1129" i="14"/>
  <c r="T1130" i="14"/>
  <c r="T1131" i="14"/>
  <c r="T223" i="11"/>
  <c r="T224" i="11"/>
  <c r="A193" i="2"/>
  <c r="V193" i="2"/>
  <c r="W193" i="2"/>
  <c r="X193" i="2"/>
  <c r="AL396" i="18"/>
  <c r="T789" i="17"/>
  <c r="T790" i="17"/>
  <c r="T791" i="17"/>
  <c r="T854" i="16"/>
  <c r="T855" i="16"/>
  <c r="T620" i="15"/>
  <c r="T621" i="15"/>
  <c r="T622" i="15"/>
  <c r="T623" i="15"/>
  <c r="T624" i="15"/>
  <c r="T625" i="15"/>
  <c r="T1202" i="14"/>
  <c r="T1203" i="14"/>
  <c r="T1204" i="14"/>
  <c r="T1205" i="14"/>
  <c r="T1206" i="14"/>
  <c r="T240" i="11"/>
  <c r="T241" i="11"/>
  <c r="A208" i="2"/>
  <c r="V208" i="2"/>
  <c r="W208" i="2"/>
  <c r="X208" i="2"/>
  <c r="AL384" i="18"/>
  <c r="AL385" i="18"/>
  <c r="AL386" i="18"/>
  <c r="T773" i="17"/>
  <c r="T774" i="17"/>
  <c r="T775" i="17"/>
  <c r="T832" i="16"/>
  <c r="T833" i="16"/>
  <c r="T834" i="16"/>
  <c r="T835" i="16"/>
  <c r="T836" i="16"/>
  <c r="T603" i="15"/>
  <c r="T604" i="15"/>
  <c r="T1177" i="14"/>
  <c r="T1178" i="14"/>
  <c r="T1179" i="14"/>
  <c r="T1180" i="14"/>
  <c r="T1181" i="14"/>
  <c r="T234" i="11"/>
  <c r="T235" i="11"/>
  <c r="A203" i="2"/>
  <c r="V203" i="2"/>
  <c r="W203" i="2"/>
  <c r="X203" i="2"/>
  <c r="AL100" i="18"/>
  <c r="T164" i="17"/>
  <c r="T165" i="17"/>
  <c r="T166" i="17"/>
  <c r="T167" i="17"/>
  <c r="T188" i="16"/>
  <c r="T189" i="16"/>
  <c r="T190" i="16"/>
  <c r="T191" i="16"/>
  <c r="T160" i="15"/>
  <c r="T153" i="15"/>
  <c r="T154" i="15"/>
  <c r="T155" i="15"/>
  <c r="T156" i="15"/>
  <c r="T157" i="15"/>
  <c r="T158" i="15"/>
  <c r="T159" i="15"/>
  <c r="T280" i="14"/>
  <c r="T281" i="14"/>
  <c r="T282" i="14"/>
  <c r="T283" i="14"/>
  <c r="T284" i="14"/>
  <c r="T285" i="14"/>
  <c r="T57" i="11"/>
  <c r="A48" i="2"/>
  <c r="V48" i="2"/>
  <c r="W48" i="2"/>
  <c r="X48" i="2"/>
  <c r="AL267" i="18"/>
  <c r="AL268" i="18"/>
  <c r="T494" i="17"/>
  <c r="T495" i="17"/>
  <c r="T496" i="17"/>
  <c r="T555" i="16"/>
  <c r="T556" i="16"/>
  <c r="T557" i="16"/>
  <c r="T558" i="16"/>
  <c r="T559" i="16"/>
  <c r="T421" i="15"/>
  <c r="T422" i="15"/>
  <c r="T777" i="14"/>
  <c r="T778" i="14"/>
  <c r="T779" i="14"/>
  <c r="T780" i="14"/>
  <c r="T781" i="14"/>
  <c r="T151" i="11"/>
  <c r="T152" i="11"/>
  <c r="A131" i="2"/>
  <c r="V131" i="2"/>
  <c r="W131" i="2"/>
  <c r="X131" i="2"/>
  <c r="AL489" i="18"/>
  <c r="T999" i="17"/>
  <c r="T1000" i="17"/>
  <c r="T1001" i="17"/>
  <c r="T1002" i="17"/>
  <c r="T1078" i="16"/>
  <c r="T1079" i="16"/>
  <c r="T1080" i="16"/>
  <c r="T781" i="15"/>
  <c r="T782" i="15"/>
  <c r="T783" i="15"/>
  <c r="T1529" i="14"/>
  <c r="T1530" i="14"/>
  <c r="T1531" i="14"/>
  <c r="T1532" i="14"/>
  <c r="T1533" i="14"/>
  <c r="T1534" i="14"/>
  <c r="T1535" i="14"/>
  <c r="T1536" i="14"/>
  <c r="T311" i="11"/>
  <c r="A265" i="2"/>
  <c r="V265" i="2"/>
  <c r="W265" i="2"/>
  <c r="X265" i="2"/>
  <c r="AL471" i="18"/>
  <c r="T966" i="17"/>
  <c r="T967" i="17"/>
  <c r="T968" i="17"/>
  <c r="T1005" i="16"/>
  <c r="T1006" i="16"/>
  <c r="T1007" i="16"/>
  <c r="T1008" i="16"/>
  <c r="T1009" i="16"/>
  <c r="T1010" i="16"/>
  <c r="T761" i="15"/>
  <c r="T762" i="15"/>
  <c r="T1473" i="14"/>
  <c r="T1474" i="14"/>
  <c r="T1475" i="14"/>
  <c r="T1476" i="14"/>
  <c r="T1477" i="14"/>
  <c r="T301" i="11"/>
  <c r="A255" i="2"/>
  <c r="V255" i="2"/>
  <c r="W255" i="2"/>
  <c r="X255" i="2"/>
  <c r="AL56" i="18"/>
  <c r="AL55" i="18"/>
  <c r="T128" i="17"/>
  <c r="T131" i="16"/>
  <c r="T112" i="15"/>
  <c r="T174" i="14"/>
  <c r="T175" i="14"/>
  <c r="T176" i="14"/>
  <c r="T177" i="14"/>
  <c r="T178" i="14"/>
  <c r="T179" i="14"/>
  <c r="T180" i="14"/>
  <c r="T181" i="14"/>
  <c r="T39" i="11"/>
  <c r="A32" i="2"/>
  <c r="V32" i="2"/>
  <c r="W32" i="2"/>
  <c r="X32" i="2"/>
  <c r="AL287" i="18"/>
  <c r="AL288" i="18"/>
  <c r="T538" i="17"/>
  <c r="T539" i="17"/>
  <c r="T540" i="17"/>
  <c r="T607" i="16"/>
  <c r="T608" i="16"/>
  <c r="T609" i="16"/>
  <c r="T610" i="16"/>
  <c r="T611" i="16"/>
  <c r="T612" i="16"/>
  <c r="T613" i="16"/>
  <c r="T445" i="15"/>
  <c r="T446" i="15"/>
  <c r="T447" i="15"/>
  <c r="T448" i="15"/>
  <c r="T843" i="14"/>
  <c r="T844" i="14"/>
  <c r="T845" i="14"/>
  <c r="T846" i="14"/>
  <c r="T847" i="14"/>
  <c r="T164" i="11"/>
  <c r="A142" i="2"/>
  <c r="V142" i="2"/>
  <c r="W142" i="2"/>
  <c r="X142" i="2"/>
  <c r="AL502" i="18"/>
  <c r="AL503" i="18"/>
  <c r="T1037" i="17"/>
  <c r="T1038" i="17"/>
  <c r="T1039" i="17"/>
  <c r="T1040" i="17"/>
  <c r="T1102" i="16"/>
  <c r="T1103" i="16"/>
  <c r="T815" i="15"/>
  <c r="T816" i="15"/>
  <c r="T817" i="15"/>
  <c r="T818" i="15"/>
  <c r="T819" i="15"/>
  <c r="T820" i="15"/>
  <c r="T1594" i="14"/>
  <c r="T1595" i="14"/>
  <c r="T1596" i="14"/>
  <c r="T1597" i="14"/>
  <c r="T1598" i="14"/>
  <c r="T1599" i="14"/>
  <c r="T321" i="11"/>
  <c r="A275" i="2"/>
  <c r="V275" i="2"/>
  <c r="W275" i="2"/>
  <c r="X275" i="2"/>
  <c r="AL556" i="18"/>
  <c r="AL557" i="18"/>
  <c r="T1132" i="17"/>
  <c r="T1133" i="17"/>
  <c r="T1232" i="16"/>
  <c r="T1233" i="16"/>
  <c r="T1234" i="16"/>
  <c r="T1235" i="16"/>
  <c r="T1236" i="16"/>
  <c r="T1237" i="16"/>
  <c r="T884" i="15"/>
  <c r="T885" i="15"/>
  <c r="T1764" i="14"/>
  <c r="T1765" i="14"/>
  <c r="T1766" i="14"/>
  <c r="T1767" i="14"/>
  <c r="T1768" i="14"/>
  <c r="T1769" i="14"/>
  <c r="T355" i="11"/>
  <c r="A303" i="2"/>
  <c r="V303" i="2"/>
  <c r="W303" i="2"/>
  <c r="X303" i="2"/>
  <c r="AL165" i="18"/>
  <c r="T295" i="17"/>
  <c r="T296" i="17"/>
  <c r="T297" i="17"/>
  <c r="T338" i="16"/>
  <c r="T339" i="16"/>
  <c r="T340" i="16"/>
  <c r="T341" i="16"/>
  <c r="T342" i="16"/>
  <c r="T343" i="16"/>
  <c r="T255" i="15"/>
  <c r="T256" i="15"/>
  <c r="T483" i="14"/>
  <c r="T484" i="14"/>
  <c r="T485" i="14"/>
  <c r="T486" i="14"/>
  <c r="T487" i="14"/>
  <c r="T488" i="14"/>
  <c r="T95" i="11"/>
  <c r="A81" i="2"/>
  <c r="V81" i="2"/>
  <c r="W81" i="2"/>
  <c r="X81" i="2"/>
  <c r="AL313" i="18"/>
  <c r="AL314" i="18"/>
  <c r="T610" i="17"/>
  <c r="T611" i="17"/>
  <c r="T612" i="17"/>
  <c r="T674" i="16"/>
  <c r="T675" i="16"/>
  <c r="T498" i="15"/>
  <c r="T499" i="15"/>
  <c r="T500" i="15"/>
  <c r="T501" i="15"/>
  <c r="T502" i="15"/>
  <c r="T503" i="15"/>
  <c r="T946" i="14"/>
  <c r="T947" i="14"/>
  <c r="T948" i="14"/>
  <c r="T949" i="14"/>
  <c r="T950" i="14"/>
  <c r="T951" i="14"/>
  <c r="T952" i="14"/>
  <c r="T186" i="11"/>
  <c r="A161" i="2"/>
  <c r="V161" i="2"/>
  <c r="W161" i="2"/>
  <c r="X161" i="2"/>
  <c r="AL516" i="18"/>
  <c r="T1066" i="17"/>
  <c r="T1067" i="17"/>
  <c r="T1068" i="17"/>
  <c r="T1069" i="17"/>
  <c r="T1123" i="16"/>
  <c r="T1124" i="16"/>
  <c r="T1125" i="16"/>
  <c r="T1126" i="16"/>
  <c r="T1127" i="16"/>
  <c r="T843" i="15"/>
  <c r="T844" i="15"/>
  <c r="T1643" i="14"/>
  <c r="T1644" i="14"/>
  <c r="T1645" i="14"/>
  <c r="T1646" i="14"/>
  <c r="T1647" i="14"/>
  <c r="T331" i="11"/>
  <c r="A283" i="2"/>
  <c r="V283" i="2"/>
  <c r="W283" i="2"/>
  <c r="X283" i="2"/>
  <c r="AL515" i="18"/>
  <c r="T1063" i="17"/>
  <c r="T1064" i="17"/>
  <c r="T1065" i="17"/>
  <c r="T1117" i="16"/>
  <c r="T1118" i="16"/>
  <c r="T1119" i="16"/>
  <c r="T1120" i="16"/>
  <c r="T1121" i="16"/>
  <c r="T1122" i="16"/>
  <c r="T841" i="15"/>
  <c r="T842" i="15"/>
  <c r="T1637" i="14"/>
  <c r="T1638" i="14"/>
  <c r="T1639" i="14"/>
  <c r="T1640" i="14"/>
  <c r="T1641" i="14"/>
  <c r="T1642" i="14"/>
  <c r="T330" i="11"/>
  <c r="A282" i="2"/>
  <c r="V282" i="2"/>
  <c r="W282" i="2"/>
  <c r="X282" i="2"/>
  <c r="AL402" i="18"/>
  <c r="T809" i="17"/>
  <c r="T810" i="17"/>
  <c r="T811" i="17"/>
  <c r="T812" i="17"/>
  <c r="T813" i="17"/>
  <c r="T814" i="17"/>
  <c r="T815" i="17"/>
  <c r="T816" i="17"/>
  <c r="T817" i="17"/>
  <c r="T867" i="16"/>
  <c r="T868" i="16"/>
  <c r="T646" i="15"/>
  <c r="T647" i="15"/>
  <c r="T1228" i="14"/>
  <c r="T1229" i="14"/>
  <c r="T1230" i="14"/>
  <c r="T1231" i="14"/>
  <c r="T1232" i="14"/>
  <c r="T246" i="11"/>
  <c r="A213" i="2"/>
  <c r="V213" i="2"/>
  <c r="W213" i="2"/>
  <c r="X213" i="2"/>
  <c r="AL153" i="18"/>
  <c r="AL154" i="18"/>
  <c r="T277" i="17"/>
  <c r="T278" i="17"/>
  <c r="T279" i="17"/>
  <c r="T280" i="17"/>
  <c r="T281" i="17"/>
  <c r="T317" i="16"/>
  <c r="T318" i="16"/>
  <c r="T319" i="16"/>
  <c r="T320" i="16"/>
  <c r="T321" i="16"/>
  <c r="T322" i="16"/>
  <c r="T241" i="15"/>
  <c r="T242" i="15"/>
  <c r="T433" i="14"/>
  <c r="T434" i="14"/>
  <c r="T435" i="14"/>
  <c r="T436" i="14"/>
  <c r="T437" i="14"/>
  <c r="T88" i="11"/>
  <c r="A74" i="2"/>
  <c r="V74" i="2"/>
  <c r="W74" i="2"/>
  <c r="X74" i="2"/>
  <c r="AL514" i="18"/>
  <c r="T1062" i="17"/>
  <c r="T1116" i="16"/>
  <c r="T840" i="15"/>
  <c r="T1629" i="14"/>
  <c r="T1630" i="14"/>
  <c r="T1631" i="14"/>
  <c r="T1632" i="14"/>
  <c r="T1633" i="14"/>
  <c r="T1634" i="14"/>
  <c r="T1635" i="14"/>
  <c r="T1636" i="14"/>
  <c r="T329" i="11"/>
  <c r="A281" i="2"/>
  <c r="V281" i="2"/>
  <c r="W281" i="2"/>
  <c r="X281" i="2"/>
  <c r="AL511" i="18"/>
  <c r="T1052" i="17"/>
  <c r="T1053" i="17"/>
  <c r="T1054" i="17"/>
  <c r="T1055" i="17"/>
  <c r="T1056" i="17"/>
  <c r="T1057" i="17"/>
  <c r="T1058" i="17"/>
  <c r="T1112" i="16"/>
  <c r="T1113" i="16"/>
  <c r="T832" i="15"/>
  <c r="T833" i="15"/>
  <c r="T1619" i="14"/>
  <c r="T1620" i="14"/>
  <c r="T1621" i="14"/>
  <c r="T1622" i="14"/>
  <c r="T1623" i="14"/>
  <c r="T327" i="11"/>
  <c r="V279" i="2"/>
  <c r="A279" i="2"/>
  <c r="W279" i="2"/>
  <c r="X279" i="2"/>
  <c r="T600" i="14"/>
  <c r="AL197" i="18"/>
  <c r="AL198" i="18"/>
  <c r="T369" i="17"/>
  <c r="T370" i="17"/>
  <c r="T371" i="17"/>
  <c r="T423" i="16"/>
  <c r="T424" i="16"/>
  <c r="T425" i="16"/>
  <c r="T426" i="16"/>
  <c r="T427" i="16"/>
  <c r="T428" i="16"/>
  <c r="T429" i="16"/>
  <c r="T291" i="15"/>
  <c r="T292" i="15"/>
  <c r="T595" i="14"/>
  <c r="T596" i="14"/>
  <c r="T597" i="14"/>
  <c r="T598" i="14"/>
  <c r="T599" i="14"/>
  <c r="T113" i="11"/>
  <c r="A99" i="2"/>
  <c r="V99" i="2"/>
  <c r="W99" i="2"/>
  <c r="X99" i="2"/>
  <c r="AL271" i="18"/>
  <c r="AL272" i="18"/>
  <c r="T503" i="17"/>
  <c r="T504" i="17"/>
  <c r="T505" i="17"/>
  <c r="T506" i="17"/>
  <c r="T507" i="17"/>
  <c r="T575" i="16"/>
  <c r="T576" i="16"/>
  <c r="T577" i="16"/>
  <c r="T578" i="16"/>
  <c r="T579" i="16"/>
  <c r="T427" i="15"/>
  <c r="T428" i="15"/>
  <c r="T794" i="14"/>
  <c r="T795" i="14"/>
  <c r="T796" i="14"/>
  <c r="T797" i="14"/>
  <c r="T798" i="14"/>
  <c r="T799" i="14"/>
  <c r="T800" i="14"/>
  <c r="T155" i="11"/>
  <c r="A134" i="2"/>
  <c r="V134" i="2"/>
  <c r="W134" i="2"/>
  <c r="X134" i="2"/>
  <c r="AL238" i="18"/>
  <c r="AL239" i="18"/>
  <c r="AL240" i="18"/>
  <c r="T441" i="17"/>
  <c r="T442" i="17"/>
  <c r="T443" i="17"/>
  <c r="T492" i="16"/>
  <c r="T493" i="16"/>
  <c r="T494" i="16"/>
  <c r="T495" i="16"/>
  <c r="T379" i="15"/>
  <c r="T380" i="15"/>
  <c r="T381" i="15"/>
  <c r="T382" i="15"/>
  <c r="T383" i="15"/>
  <c r="T384" i="15"/>
  <c r="T385" i="15"/>
  <c r="T705" i="14"/>
  <c r="T706" i="14"/>
  <c r="T707" i="14"/>
  <c r="T708" i="14"/>
  <c r="T709" i="14"/>
  <c r="T710" i="14"/>
  <c r="T135" i="11"/>
  <c r="T136" i="11"/>
  <c r="A118" i="2"/>
  <c r="V118" i="2"/>
  <c r="W118" i="2"/>
  <c r="X118" i="2"/>
  <c r="AL507" i="18"/>
  <c r="AL508" i="18"/>
  <c r="T1044" i="17"/>
  <c r="T1045" i="17"/>
  <c r="T1046" i="17"/>
  <c r="T1047" i="17"/>
  <c r="T1106" i="16"/>
  <c r="T1107" i="16"/>
  <c r="T1108" i="16"/>
  <c r="T828" i="15"/>
  <c r="T829" i="15"/>
  <c r="T1606" i="14"/>
  <c r="T1607" i="14"/>
  <c r="T1608" i="14"/>
  <c r="T1609" i="14"/>
  <c r="T1610" i="14"/>
  <c r="T1611" i="14"/>
  <c r="T323" i="11"/>
  <c r="T324" i="11"/>
  <c r="A277" i="2"/>
  <c r="V277" i="2"/>
  <c r="W277" i="2"/>
  <c r="X277" i="2"/>
  <c r="AL517" i="18"/>
  <c r="AL518" i="18"/>
  <c r="T1070" i="17"/>
  <c r="T1071" i="17"/>
  <c r="T1072" i="17"/>
  <c r="T1073" i="17"/>
  <c r="T1128" i="16"/>
  <c r="T1129" i="16"/>
  <c r="T1130" i="16"/>
  <c r="T1131" i="16"/>
  <c r="T1132" i="16"/>
  <c r="T1133" i="16"/>
  <c r="T1134" i="16"/>
  <c r="T845" i="15"/>
  <c r="T1648" i="14"/>
  <c r="T1649" i="14"/>
  <c r="T1650" i="14"/>
  <c r="T1651" i="14"/>
  <c r="T1652" i="14"/>
  <c r="T332" i="11"/>
  <c r="A284" i="2"/>
  <c r="V284" i="2"/>
  <c r="W284" i="2"/>
  <c r="X284" i="2"/>
  <c r="AL513" i="18"/>
  <c r="AL512" i="18"/>
  <c r="T1059" i="17"/>
  <c r="T1060" i="17"/>
  <c r="T1061" i="17"/>
  <c r="T1114" i="16"/>
  <c r="T1115" i="16"/>
  <c r="T834" i="15"/>
  <c r="T835" i="15"/>
  <c r="T836" i="15"/>
  <c r="T837" i="15"/>
  <c r="T838" i="15"/>
  <c r="T839" i="15"/>
  <c r="T1624" i="14"/>
  <c r="T1625" i="14"/>
  <c r="T1626" i="14"/>
  <c r="T1627" i="14"/>
  <c r="T1628" i="14"/>
  <c r="T328" i="11"/>
  <c r="A280" i="2"/>
  <c r="V280" i="2"/>
  <c r="W280" i="2"/>
  <c r="X280" i="2"/>
  <c r="AL437" i="18"/>
  <c r="AL438" i="18"/>
  <c r="T890" i="17"/>
  <c r="T891" i="17"/>
  <c r="T892" i="17"/>
  <c r="T938" i="16"/>
  <c r="T939" i="16"/>
  <c r="T940" i="16"/>
  <c r="T941" i="16"/>
  <c r="T725" i="15"/>
  <c r="T726" i="15"/>
  <c r="T727" i="15"/>
  <c r="T1370" i="14"/>
  <c r="T1371" i="14"/>
  <c r="T1372" i="14"/>
  <c r="T1373" i="14"/>
  <c r="T1374" i="14"/>
  <c r="T278" i="11"/>
  <c r="T279" i="11"/>
  <c r="A238" i="2"/>
  <c r="V238" i="2"/>
  <c r="W238" i="2"/>
  <c r="X238" i="2"/>
  <c r="A38" i="2"/>
  <c r="AL430" i="18"/>
  <c r="AL431" i="18"/>
  <c r="T877" i="17"/>
  <c r="T878" i="17"/>
  <c r="T879" i="17"/>
  <c r="T925" i="16"/>
  <c r="T926" i="16"/>
  <c r="T708" i="15"/>
  <c r="T709" i="15"/>
  <c r="T710" i="15"/>
  <c r="T711" i="15"/>
  <c r="T1344" i="14"/>
  <c r="T1345" i="14"/>
  <c r="T1346" i="14"/>
  <c r="T1347" i="14"/>
  <c r="T1348" i="14"/>
  <c r="T1349" i="14"/>
  <c r="T1350" i="14"/>
  <c r="T1351" i="14"/>
  <c r="T274" i="11"/>
  <c r="T273" i="11"/>
  <c r="A234" i="2"/>
  <c r="V234" i="2"/>
  <c r="W234" i="2"/>
  <c r="X234" i="2"/>
  <c r="AL69" i="18"/>
  <c r="AL70" i="18"/>
  <c r="T137" i="17"/>
  <c r="T138" i="17"/>
  <c r="T139" i="17"/>
  <c r="T148" i="16"/>
  <c r="T149" i="16"/>
  <c r="T150" i="16"/>
  <c r="T121" i="15"/>
  <c r="T122" i="15"/>
  <c r="T214" i="14"/>
  <c r="T215" i="14"/>
  <c r="T216" i="14"/>
  <c r="T217" i="14"/>
  <c r="T218" i="14"/>
  <c r="T219" i="14"/>
  <c r="T45" i="11"/>
  <c r="V38" i="2"/>
  <c r="W38" i="2"/>
  <c r="X38" i="2"/>
  <c r="T195" i="17"/>
  <c r="AL117" i="18"/>
  <c r="AL118" i="18"/>
  <c r="T192" i="17"/>
  <c r="T193" i="17"/>
  <c r="T194" i="17"/>
  <c r="T233" i="16"/>
  <c r="T234" i="16"/>
  <c r="T177" i="15"/>
  <c r="T325" i="14"/>
  <c r="T326" i="14"/>
  <c r="T327" i="14"/>
  <c r="T328" i="14"/>
  <c r="T329" i="14"/>
  <c r="T330" i="14"/>
  <c r="T331" i="14"/>
  <c r="T66" i="11"/>
  <c r="T67" i="11"/>
  <c r="A56" i="2"/>
  <c r="V56" i="2"/>
  <c r="W56" i="2"/>
  <c r="X56" i="2"/>
  <c r="AL86" i="18"/>
  <c r="AL87" i="18"/>
  <c r="AL88" i="18"/>
  <c r="AL89" i="18"/>
  <c r="T148" i="17"/>
  <c r="T149" i="17"/>
  <c r="T168" i="16"/>
  <c r="T169" i="16"/>
  <c r="T170" i="16"/>
  <c r="T131" i="15"/>
  <c r="T132" i="15"/>
  <c r="T249" i="14"/>
  <c r="T250" i="14"/>
  <c r="T251" i="14"/>
  <c r="T252" i="14"/>
  <c r="T253" i="14"/>
  <c r="T254" i="14"/>
  <c r="T255" i="14"/>
  <c r="T256" i="14"/>
  <c r="T50" i="11"/>
  <c r="T51" i="11"/>
  <c r="A43" i="2"/>
  <c r="V43" i="2"/>
  <c r="W43" i="2"/>
  <c r="X43" i="2"/>
  <c r="AL107" i="18"/>
  <c r="AL108" i="18"/>
  <c r="AL109" i="18"/>
  <c r="T178" i="17"/>
  <c r="T179" i="17"/>
  <c r="T180" i="17"/>
  <c r="T212" i="16"/>
  <c r="T213" i="16"/>
  <c r="T214" i="16"/>
  <c r="T215" i="16"/>
  <c r="T216" i="16"/>
  <c r="T217" i="16"/>
  <c r="T218" i="16"/>
  <c r="T219" i="16"/>
  <c r="T171" i="15"/>
  <c r="T172" i="15"/>
  <c r="T302" i="14"/>
  <c r="T303" i="14"/>
  <c r="T304" i="14"/>
  <c r="T305" i="14"/>
  <c r="T306" i="14"/>
  <c r="T62" i="11"/>
  <c r="V52" i="2"/>
  <c r="A52" i="2"/>
  <c r="W52" i="2"/>
  <c r="X52" i="2"/>
  <c r="AL538" i="18"/>
  <c r="T1105" i="17"/>
  <c r="T1106" i="17"/>
  <c r="T1107" i="17"/>
  <c r="T1183" i="16"/>
  <c r="T1184" i="16"/>
  <c r="T1185" i="16"/>
  <c r="T1186" i="16"/>
  <c r="T1187" i="16"/>
  <c r="T1188" i="16"/>
  <c r="T1189" i="16"/>
  <c r="T1190" i="16"/>
  <c r="T1191" i="16"/>
  <c r="T862" i="15"/>
  <c r="T863" i="15"/>
  <c r="T1706" i="14"/>
  <c r="T1705" i="14"/>
  <c r="T1704" i="14"/>
  <c r="T1703" i="14"/>
  <c r="T1702" i="14"/>
  <c r="T343" i="11"/>
  <c r="A293" i="2"/>
  <c r="V293" i="2"/>
  <c r="W293" i="2"/>
  <c r="X293" i="2"/>
  <c r="AL253" i="18"/>
  <c r="AL254" i="18"/>
  <c r="T462" i="17"/>
  <c r="T463" i="17"/>
  <c r="T464" i="17"/>
  <c r="T465" i="17"/>
  <c r="T466" i="17"/>
  <c r="T521" i="16"/>
  <c r="T522" i="16"/>
  <c r="T523" i="16"/>
  <c r="T524" i="16"/>
  <c r="T407" i="15"/>
  <c r="T408" i="15"/>
  <c r="T741" i="14"/>
  <c r="T742" i="14"/>
  <c r="T743" i="14"/>
  <c r="T744" i="14"/>
  <c r="T745" i="14"/>
  <c r="T746" i="14"/>
  <c r="T143" i="11"/>
  <c r="A124" i="2"/>
  <c r="V124" i="2"/>
  <c r="W124" i="2"/>
  <c r="X124" i="2"/>
  <c r="AL524" i="18"/>
  <c r="AL525" i="18"/>
  <c r="AL526" i="18"/>
  <c r="T1080" i="17"/>
  <c r="T1081" i="17"/>
  <c r="T1082" i="17"/>
  <c r="T1149" i="16"/>
  <c r="T1150" i="16"/>
  <c r="T1151" i="16"/>
  <c r="T1152" i="16"/>
  <c r="T1153" i="16"/>
  <c r="T1154" i="16"/>
  <c r="T850" i="15"/>
  <c r="T851" i="15"/>
  <c r="T1665" i="14"/>
  <c r="T1666" i="14"/>
  <c r="T1667" i="14"/>
  <c r="T1668" i="14"/>
  <c r="T1669" i="14"/>
  <c r="T1670" i="14"/>
  <c r="T1671" i="14"/>
  <c r="T336" i="11"/>
  <c r="T337" i="11"/>
  <c r="A287" i="2"/>
  <c r="V287" i="2"/>
  <c r="W287" i="2"/>
  <c r="X287" i="2"/>
  <c r="AL447" i="18"/>
  <c r="AL448" i="18"/>
  <c r="T907" i="17"/>
  <c r="T908" i="17"/>
  <c r="T909" i="17"/>
  <c r="T910" i="17"/>
  <c r="T911" i="17"/>
  <c r="T912" i="17"/>
  <c r="T913" i="17"/>
  <c r="T958" i="16"/>
  <c r="T959" i="16"/>
  <c r="T960" i="16"/>
  <c r="T961" i="16"/>
  <c r="T962" i="16"/>
  <c r="T737" i="15"/>
  <c r="T738" i="15"/>
  <c r="T1392" i="14"/>
  <c r="T1393" i="14"/>
  <c r="T1394" i="14"/>
  <c r="T1395" i="14"/>
  <c r="T1396" i="14"/>
  <c r="T283" i="11"/>
  <c r="T284" i="11"/>
  <c r="A242" i="2"/>
  <c r="V242" i="2"/>
  <c r="W242" i="2"/>
  <c r="X242" i="2"/>
  <c r="T553" i="16"/>
  <c r="AL289" i="18"/>
  <c r="T541" i="17"/>
  <c r="T542" i="17"/>
  <c r="T543" i="17"/>
  <c r="T614" i="16"/>
  <c r="T615" i="16"/>
  <c r="T449" i="15"/>
  <c r="T450" i="15"/>
  <c r="T451" i="15"/>
  <c r="T452" i="15"/>
  <c r="T453" i="15"/>
  <c r="T454" i="15"/>
  <c r="T848" i="14"/>
  <c r="T849" i="14"/>
  <c r="T850" i="14"/>
  <c r="T851" i="14"/>
  <c r="T852" i="14"/>
  <c r="T165" i="11"/>
  <c r="T166" i="11"/>
  <c r="A143" i="2"/>
  <c r="V143" i="2"/>
  <c r="W143" i="2"/>
  <c r="X143" i="2"/>
  <c r="AL225" i="18"/>
  <c r="T426" i="17"/>
  <c r="T427" i="17"/>
  <c r="T428" i="17"/>
  <c r="T470" i="16"/>
  <c r="T471" i="16"/>
  <c r="T472" i="16"/>
  <c r="T473" i="16"/>
  <c r="T348" i="15"/>
  <c r="T349" i="15"/>
  <c r="T350" i="15"/>
  <c r="T676" i="14"/>
  <c r="T677" i="14"/>
  <c r="T678" i="14"/>
  <c r="T679" i="14"/>
  <c r="T680" i="14"/>
  <c r="T129" i="11"/>
  <c r="AL222" i="18"/>
  <c r="T416" i="17"/>
  <c r="T417" i="17"/>
  <c r="T418" i="17"/>
  <c r="T419" i="17"/>
  <c r="T420" i="17"/>
  <c r="T464" i="16"/>
  <c r="T465" i="16"/>
  <c r="T466" i="16"/>
  <c r="T344" i="15"/>
  <c r="T345" i="15"/>
  <c r="T667" i="14"/>
  <c r="T668" i="14"/>
  <c r="T669" i="14"/>
  <c r="T670" i="14"/>
  <c r="T666" i="14"/>
  <c r="T126" i="11"/>
  <c r="AL220" i="18"/>
  <c r="AL221" i="18"/>
  <c r="T413" i="17"/>
  <c r="T414" i="17"/>
  <c r="T415" i="17"/>
  <c r="T462" i="16"/>
  <c r="T463" i="16"/>
  <c r="T337" i="15"/>
  <c r="T338" i="15"/>
  <c r="T339" i="15"/>
  <c r="T340" i="15"/>
  <c r="T341" i="15"/>
  <c r="T342" i="15"/>
  <c r="T343" i="15"/>
  <c r="T662" i="14"/>
  <c r="T663" i="14"/>
  <c r="T664" i="14"/>
  <c r="T665" i="14"/>
  <c r="T125" i="11"/>
  <c r="A110" i="2"/>
  <c r="A111" i="2"/>
  <c r="A113" i="2"/>
  <c r="V110" i="2"/>
  <c r="V111" i="2"/>
  <c r="V113" i="2"/>
  <c r="W110" i="2"/>
  <c r="W111" i="2"/>
  <c r="W113" i="2"/>
  <c r="X110" i="2"/>
  <c r="X111" i="2"/>
  <c r="X113" i="2"/>
  <c r="AL126" i="18"/>
  <c r="AL127" i="18"/>
  <c r="AL128" i="18"/>
  <c r="T217" i="17"/>
  <c r="T218" i="17"/>
  <c r="T219" i="17"/>
  <c r="T260" i="16"/>
  <c r="T261" i="16"/>
  <c r="T262" i="16"/>
  <c r="T263" i="16"/>
  <c r="T204" i="15"/>
  <c r="T205" i="15"/>
  <c r="T206" i="15"/>
  <c r="T207" i="15"/>
  <c r="T208" i="15"/>
  <c r="T209" i="15"/>
  <c r="T210" i="15"/>
  <c r="T368" i="14"/>
  <c r="T369" i="14"/>
  <c r="T370" i="14"/>
  <c r="T371" i="14"/>
  <c r="T372" i="14"/>
  <c r="T373" i="14"/>
  <c r="T386" i="14"/>
  <c r="T387" i="14"/>
  <c r="T388" i="14"/>
  <c r="T389" i="14"/>
  <c r="T390" i="14"/>
  <c r="T391" i="14"/>
  <c r="T75" i="11"/>
  <c r="A63" i="2"/>
  <c r="V63" i="2"/>
  <c r="W63" i="2"/>
  <c r="X63" i="2"/>
  <c r="AL27" i="18"/>
  <c r="T86" i="17"/>
  <c r="T87" i="17"/>
  <c r="T88" i="17"/>
  <c r="T89" i="17"/>
  <c r="T90" i="17"/>
  <c r="T91" i="17"/>
  <c r="T90" i="16"/>
  <c r="T91" i="16"/>
  <c r="T92" i="16"/>
  <c r="T93" i="16"/>
  <c r="T94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L14" i="18"/>
  <c r="AL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57" i="18"/>
  <c r="T289" i="17"/>
  <c r="T329" i="16"/>
  <c r="T247" i="15"/>
  <c r="T248" i="15"/>
  <c r="T451" i="14"/>
  <c r="T452" i="14"/>
  <c r="T453" i="14"/>
  <c r="T454" i="14"/>
  <c r="T455" i="14"/>
  <c r="T456" i="14"/>
  <c r="T457" i="14"/>
  <c r="T458" i="14"/>
  <c r="T459" i="14"/>
  <c r="T91" i="11"/>
  <c r="A77" i="2"/>
  <c r="V77" i="2"/>
  <c r="W77" i="2"/>
  <c r="X77" i="2"/>
  <c r="AL143" i="18"/>
  <c r="AL142" i="18"/>
  <c r="T251" i="17"/>
  <c r="T250" i="17"/>
  <c r="T249" i="17"/>
  <c r="T248" i="17"/>
  <c r="T247" i="17"/>
  <c r="T246" i="17"/>
  <c r="T295" i="16"/>
  <c r="T294" i="16"/>
  <c r="T293" i="16"/>
  <c r="T292" i="16"/>
  <c r="T291" i="16"/>
  <c r="T290" i="16"/>
  <c r="T289" i="16"/>
  <c r="T232" i="15"/>
  <c r="T231" i="15"/>
  <c r="T410" i="14"/>
  <c r="T409" i="14"/>
  <c r="T408" i="14"/>
  <c r="T407" i="14"/>
  <c r="T406" i="14"/>
  <c r="T405" i="14"/>
  <c r="T404" i="14"/>
  <c r="T83" i="11"/>
  <c r="A69" i="2"/>
  <c r="V69" i="2"/>
  <c r="W69" i="2"/>
  <c r="X69" i="2"/>
  <c r="AL501" i="18"/>
  <c r="T1034" i="17"/>
  <c r="T1035" i="17"/>
  <c r="T1036" i="17"/>
  <c r="T1100" i="16"/>
  <c r="T1101" i="16"/>
  <c r="T807" i="15"/>
  <c r="T808" i="15"/>
  <c r="T809" i="15"/>
  <c r="T810" i="15"/>
  <c r="T811" i="15"/>
  <c r="T812" i="15"/>
  <c r="T813" i="15"/>
  <c r="T814" i="15"/>
  <c r="T1588" i="14"/>
  <c r="T1589" i="14"/>
  <c r="T1590" i="14"/>
  <c r="T1591" i="14"/>
  <c r="T1592" i="14"/>
  <c r="T1593" i="14"/>
  <c r="T320" i="11"/>
  <c r="A274" i="2"/>
  <c r="V274" i="2"/>
  <c r="W274" i="2"/>
  <c r="X274" i="2"/>
  <c r="AL480" i="18"/>
  <c r="AL481" i="18"/>
  <c r="AL482" i="18"/>
  <c r="T981" i="17"/>
  <c r="T982" i="17"/>
  <c r="T983" i="17"/>
  <c r="T1044" i="16"/>
  <c r="T1045" i="16"/>
  <c r="T1046" i="16"/>
  <c r="T1047" i="16"/>
  <c r="T1048" i="16"/>
  <c r="T1049" i="16"/>
  <c r="T1050" i="16"/>
  <c r="T1051" i="16"/>
  <c r="T1052" i="16"/>
  <c r="T771" i="15"/>
  <c r="T772" i="15"/>
  <c r="T1499" i="14"/>
  <c r="T1500" i="14"/>
  <c r="T1501" i="14"/>
  <c r="T1502" i="14"/>
  <c r="T1503" i="14"/>
  <c r="T306" i="11"/>
  <c r="A260" i="2"/>
  <c r="V260" i="2"/>
  <c r="W260" i="2"/>
  <c r="X260" i="2"/>
  <c r="AL262" i="18"/>
  <c r="T480" i="17"/>
  <c r="T481" i="17"/>
  <c r="T482" i="17"/>
  <c r="T483" i="17"/>
  <c r="T484" i="17"/>
  <c r="T485" i="17"/>
  <c r="T541" i="16"/>
  <c r="T542" i="16"/>
  <c r="T543" i="16"/>
  <c r="T544" i="16"/>
  <c r="T415" i="15"/>
  <c r="T416" i="15"/>
  <c r="T762" i="14"/>
  <c r="T763" i="14"/>
  <c r="T764" i="14"/>
  <c r="T765" i="14"/>
  <c r="T766" i="14"/>
  <c r="T147" i="11"/>
  <c r="A128" i="2"/>
  <c r="V128" i="2"/>
  <c r="W128" i="2"/>
  <c r="X128" i="2"/>
  <c r="AL404" i="18"/>
  <c r="AL405" i="18"/>
  <c r="T821" i="17"/>
  <c r="T822" i="17"/>
  <c r="T823" i="17"/>
  <c r="T871" i="16"/>
  <c r="T872" i="16"/>
  <c r="T653" i="15"/>
  <c r="T654" i="15"/>
  <c r="T655" i="15"/>
  <c r="T656" i="15"/>
  <c r="T657" i="15"/>
  <c r="T658" i="15"/>
  <c r="T1238" i="14"/>
  <c r="T1239" i="14"/>
  <c r="T1240" i="14"/>
  <c r="T1241" i="14"/>
  <c r="T1242" i="14"/>
  <c r="T249" i="11"/>
  <c r="T250" i="11"/>
  <c r="A215" i="2"/>
  <c r="V215" i="2"/>
  <c r="W215" i="2"/>
  <c r="X215" i="2"/>
  <c r="AL40" i="18"/>
  <c r="AL41" i="18"/>
  <c r="AL42" i="18"/>
  <c r="T116" i="17"/>
  <c r="T117" i="17"/>
  <c r="T118" i="17"/>
  <c r="T115" i="16"/>
  <c r="T116" i="16"/>
  <c r="T117" i="16"/>
  <c r="T118" i="16"/>
  <c r="T100" i="15"/>
  <c r="T101" i="15"/>
  <c r="T102" i="15"/>
  <c r="T129" i="14"/>
  <c r="T130" i="14"/>
  <c r="T131" i="14"/>
  <c r="T132" i="14"/>
  <c r="T133" i="14"/>
  <c r="T134" i="14"/>
  <c r="T135" i="14"/>
  <c r="T31" i="11"/>
  <c r="T32" i="11"/>
  <c r="A26" i="2"/>
  <c r="V26" i="2"/>
  <c r="W26" i="2"/>
  <c r="X26" i="2"/>
  <c r="AL465" i="18"/>
  <c r="T949" i="17"/>
  <c r="T950" i="17"/>
  <c r="T951" i="17"/>
  <c r="T952" i="17"/>
  <c r="T993" i="16"/>
  <c r="T994" i="16"/>
  <c r="T995" i="16"/>
  <c r="T996" i="16"/>
  <c r="T753" i="15"/>
  <c r="T754" i="15"/>
  <c r="T992" i="16"/>
  <c r="T1439" i="14"/>
  <c r="T1440" i="14"/>
  <c r="T1441" i="14"/>
  <c r="T1442" i="14"/>
  <c r="T1443" i="14"/>
  <c r="T1444" i="14"/>
  <c r="T295" i="11"/>
  <c r="A250" i="2"/>
  <c r="V250" i="2"/>
  <c r="W250" i="2"/>
  <c r="X250" i="2"/>
  <c r="AL317" i="18"/>
  <c r="AL318" i="18"/>
  <c r="AL319" i="18"/>
  <c r="T616" i="17"/>
  <c r="T617" i="17"/>
  <c r="T618" i="17"/>
  <c r="T678" i="16"/>
  <c r="T679" i="16"/>
  <c r="T509" i="15"/>
  <c r="T510" i="15"/>
  <c r="T511" i="15"/>
  <c r="T512" i="15"/>
  <c r="T513" i="15"/>
  <c r="T959" i="14"/>
  <c r="T960" i="14"/>
  <c r="T961" i="14"/>
  <c r="T962" i="14"/>
  <c r="T963" i="14"/>
  <c r="T964" i="14"/>
  <c r="T188" i="11"/>
  <c r="A163" i="2"/>
  <c r="V163" i="2"/>
  <c r="W163" i="2"/>
  <c r="X163" i="2"/>
  <c r="AL228" i="18"/>
  <c r="AL332" i="18"/>
  <c r="AL333" i="18"/>
  <c r="T654" i="17"/>
  <c r="T655" i="17"/>
  <c r="T656" i="17"/>
  <c r="T711" i="16"/>
  <c r="T712" i="16"/>
  <c r="T713" i="16"/>
  <c r="T714" i="16"/>
  <c r="T715" i="16"/>
  <c r="T716" i="16"/>
  <c r="T717" i="16"/>
  <c r="T531" i="15"/>
  <c r="T532" i="15"/>
  <c r="T1015" i="14"/>
  <c r="T1016" i="14"/>
  <c r="T1017" i="14"/>
  <c r="T1018" i="14"/>
  <c r="T1019" i="14"/>
  <c r="T1020" i="14"/>
  <c r="T200" i="11"/>
  <c r="A173" i="2"/>
  <c r="V173" i="2"/>
  <c r="W173" i="2"/>
  <c r="X173" i="2"/>
  <c r="AL251" i="18"/>
  <c r="AL252" i="18"/>
  <c r="T458" i="17"/>
  <c r="T459" i="17"/>
  <c r="T460" i="17"/>
  <c r="T461" i="17"/>
  <c r="T517" i="16"/>
  <c r="T518" i="16"/>
  <c r="T519" i="16"/>
  <c r="T520" i="16"/>
  <c r="T405" i="15"/>
  <c r="T406" i="15"/>
  <c r="T141" i="11"/>
  <c r="T142" i="11"/>
  <c r="T734" i="14"/>
  <c r="T735" i="14"/>
  <c r="T736" i="14"/>
  <c r="T737" i="14"/>
  <c r="T738" i="14"/>
  <c r="T739" i="14"/>
  <c r="T740" i="14"/>
  <c r="A123" i="2"/>
  <c r="V123" i="2"/>
  <c r="W123" i="2"/>
  <c r="X123" i="2"/>
  <c r="V24" i="2"/>
  <c r="W3" i="2"/>
  <c r="W4" i="2"/>
  <c r="W9" i="2"/>
  <c r="W10" i="2"/>
  <c r="W11" i="2"/>
  <c r="W12" i="2"/>
  <c r="W17" i="2"/>
  <c r="W18" i="2"/>
  <c r="W19" i="2"/>
  <c r="W24" i="2"/>
  <c r="W25" i="2"/>
  <c r="W29" i="2"/>
  <c r="W30" i="2"/>
  <c r="W31" i="2"/>
  <c r="W35" i="2"/>
  <c r="W36" i="2"/>
  <c r="W37" i="2"/>
  <c r="W40" i="2"/>
  <c r="W41" i="2"/>
  <c r="W42" i="2"/>
  <c r="W45" i="2"/>
  <c r="W46" i="2"/>
  <c r="W47" i="2"/>
  <c r="W50" i="2"/>
  <c r="W51" i="2"/>
  <c r="W53" i="2"/>
  <c r="W54" i="2"/>
  <c r="W55" i="2"/>
  <c r="W58" i="2"/>
  <c r="W59" i="2"/>
  <c r="W60" i="2"/>
  <c r="W61" i="2"/>
  <c r="W62" i="2"/>
  <c r="W66" i="2"/>
  <c r="W67" i="2"/>
  <c r="W68" i="2"/>
  <c r="W72" i="2"/>
  <c r="W73" i="2"/>
  <c r="W76" i="2"/>
  <c r="W80" i="2"/>
  <c r="W82" i="2"/>
  <c r="W83" i="2"/>
  <c r="W84" i="2"/>
  <c r="W85" i="2"/>
  <c r="W86" i="2"/>
  <c r="W87" i="2"/>
  <c r="W89" i="2"/>
  <c r="W91" i="2"/>
  <c r="W92" i="2"/>
  <c r="W93" i="2"/>
  <c r="W96" i="2"/>
  <c r="W97" i="2"/>
  <c r="W98" i="2"/>
  <c r="W102" i="2"/>
  <c r="W103" i="2"/>
  <c r="W104" i="2"/>
  <c r="W106" i="2"/>
  <c r="W107" i="2"/>
  <c r="W108" i="2"/>
  <c r="W109" i="2"/>
  <c r="W114" i="2"/>
  <c r="W115" i="2"/>
  <c r="W116" i="2"/>
  <c r="W117" i="2"/>
  <c r="W121" i="2"/>
  <c r="W122" i="2"/>
  <c r="W127" i="2"/>
  <c r="W130" i="2"/>
  <c r="W132" i="2"/>
  <c r="W133" i="2"/>
  <c r="W136" i="2"/>
  <c r="W137" i="2"/>
  <c r="W138" i="2"/>
  <c r="W140" i="2"/>
  <c r="W141" i="2"/>
  <c r="W145" i="2"/>
  <c r="W146" i="2"/>
  <c r="W147" i="2"/>
  <c r="W148" i="2"/>
  <c r="W149" i="2"/>
  <c r="W150" i="2"/>
  <c r="W151" i="2"/>
  <c r="W154" i="2"/>
  <c r="W155" i="2"/>
  <c r="W156" i="2"/>
  <c r="W157" i="2"/>
  <c r="W158" i="2"/>
  <c r="W159" i="2"/>
  <c r="W160" i="2"/>
  <c r="W162" i="2"/>
  <c r="W164" i="2"/>
  <c r="W165" i="2"/>
  <c r="W166" i="2"/>
  <c r="W167" i="2"/>
  <c r="W168" i="2"/>
  <c r="W169" i="2"/>
  <c r="W170" i="2"/>
  <c r="W171" i="2"/>
  <c r="W172" i="2"/>
  <c r="W175" i="2"/>
  <c r="W176" i="2"/>
  <c r="W177" i="2"/>
  <c r="W178" i="2"/>
  <c r="W179" i="2"/>
  <c r="W180" i="2"/>
  <c r="W181" i="2"/>
  <c r="W182" i="2"/>
  <c r="W184" i="2"/>
  <c r="W185" i="2"/>
  <c r="W186" i="2"/>
  <c r="W187" i="2"/>
  <c r="W188" i="2"/>
  <c r="W189" i="2"/>
  <c r="W190" i="2"/>
  <c r="W191" i="2"/>
  <c r="W192" i="2"/>
  <c r="W195" i="2"/>
  <c r="W196" i="2"/>
  <c r="W197" i="2"/>
  <c r="W201" i="2"/>
  <c r="W202" i="2"/>
  <c r="W206" i="2"/>
  <c r="W207" i="2"/>
  <c r="W211" i="2"/>
  <c r="W212" i="2"/>
  <c r="W214" i="2"/>
  <c r="W217" i="2"/>
  <c r="W232" i="2"/>
  <c r="W233" i="2"/>
  <c r="W237" i="2"/>
  <c r="W241" i="2"/>
  <c r="W245" i="2"/>
  <c r="W246" i="2"/>
  <c r="W249" i="2"/>
  <c r="W251" i="2"/>
  <c r="W253" i="2"/>
  <c r="W254" i="2"/>
  <c r="W257" i="2"/>
  <c r="W258" i="2"/>
  <c r="W259" i="2"/>
  <c r="W263" i="2"/>
  <c r="W264" i="2"/>
  <c r="W267" i="2"/>
  <c r="W268" i="2"/>
  <c r="W270" i="2"/>
  <c r="W271" i="2"/>
  <c r="W272" i="2"/>
  <c r="W273" i="2"/>
  <c r="W285" i="2"/>
  <c r="W286" i="2"/>
  <c r="W290" i="2"/>
  <c r="W291" i="2"/>
  <c r="W292" i="2"/>
  <c r="W295" i="2"/>
  <c r="W297" i="2"/>
  <c r="W298" i="2"/>
  <c r="W301" i="2"/>
  <c r="W302" i="2"/>
  <c r="W304" i="2"/>
  <c r="W305" i="2"/>
  <c r="W307" i="2"/>
  <c r="W308" i="2"/>
  <c r="W309" i="2"/>
  <c r="V3" i="2"/>
  <c r="V4" i="2"/>
  <c r="V9" i="2"/>
  <c r="V10" i="2"/>
  <c r="V11" i="2"/>
  <c r="V12" i="2"/>
  <c r="V17" i="2"/>
  <c r="V18" i="2"/>
  <c r="V19" i="2"/>
  <c r="V25" i="2"/>
  <c r="V29" i="2"/>
  <c r="V30" i="2"/>
  <c r="V31" i="2"/>
  <c r="V35" i="2"/>
  <c r="V36" i="2"/>
  <c r="V37" i="2"/>
  <c r="V40" i="2"/>
  <c r="V41" i="2"/>
  <c r="V42" i="2"/>
  <c r="V45" i="2"/>
  <c r="V46" i="2"/>
  <c r="V47" i="2"/>
  <c r="V50" i="2"/>
  <c r="V51" i="2"/>
  <c r="V53" i="2"/>
  <c r="V54" i="2"/>
  <c r="V55" i="2"/>
  <c r="V58" i="2"/>
  <c r="V59" i="2"/>
  <c r="V60" i="2"/>
  <c r="V61" i="2"/>
  <c r="V62" i="2"/>
  <c r="V66" i="2"/>
  <c r="V67" i="2"/>
  <c r="V68" i="2"/>
  <c r="V72" i="2"/>
  <c r="V73" i="2"/>
  <c r="V76" i="2"/>
  <c r="V80" i="2"/>
  <c r="V82" i="2"/>
  <c r="V83" i="2"/>
  <c r="V84" i="2"/>
  <c r="V85" i="2"/>
  <c r="V86" i="2"/>
  <c r="V87" i="2"/>
  <c r="V89" i="2"/>
  <c r="V91" i="2"/>
  <c r="V92" i="2"/>
  <c r="V93" i="2"/>
  <c r="V96" i="2"/>
  <c r="V97" i="2"/>
  <c r="V98" i="2"/>
  <c r="V102" i="2"/>
  <c r="V103" i="2"/>
  <c r="V104" i="2"/>
  <c r="V106" i="2"/>
  <c r="V107" i="2"/>
  <c r="V108" i="2"/>
  <c r="V109" i="2"/>
  <c r="V114" i="2"/>
  <c r="V115" i="2"/>
  <c r="V116" i="2"/>
  <c r="V117" i="2"/>
  <c r="V121" i="2"/>
  <c r="V122" i="2"/>
  <c r="V127" i="2"/>
  <c r="V130" i="2"/>
  <c r="V132" i="2"/>
  <c r="V133" i="2"/>
  <c r="V136" i="2"/>
  <c r="V137" i="2"/>
  <c r="V138" i="2"/>
  <c r="V140" i="2"/>
  <c r="V141" i="2"/>
  <c r="V145" i="2"/>
  <c r="V146" i="2"/>
  <c r="V147" i="2"/>
  <c r="V148" i="2"/>
  <c r="V149" i="2"/>
  <c r="V150" i="2"/>
  <c r="V151" i="2"/>
  <c r="V154" i="2"/>
  <c r="V155" i="2"/>
  <c r="V156" i="2"/>
  <c r="V157" i="2"/>
  <c r="V158" i="2"/>
  <c r="V159" i="2"/>
  <c r="V160" i="2"/>
  <c r="V162" i="2"/>
  <c r="V164" i="2"/>
  <c r="V165" i="2"/>
  <c r="V166" i="2"/>
  <c r="V167" i="2"/>
  <c r="V168" i="2"/>
  <c r="V169" i="2"/>
  <c r="V170" i="2"/>
  <c r="V171" i="2"/>
  <c r="V172" i="2"/>
  <c r="V175" i="2"/>
  <c r="V176" i="2"/>
  <c r="V177" i="2"/>
  <c r="V178" i="2"/>
  <c r="V179" i="2"/>
  <c r="V180" i="2"/>
  <c r="V181" i="2"/>
  <c r="V182" i="2"/>
  <c r="V184" i="2"/>
  <c r="V185" i="2"/>
  <c r="V186" i="2"/>
  <c r="V187" i="2"/>
  <c r="V188" i="2"/>
  <c r="V189" i="2"/>
  <c r="V190" i="2"/>
  <c r="V191" i="2"/>
  <c r="V192" i="2"/>
  <c r="V195" i="2"/>
  <c r="V196" i="2"/>
  <c r="V197" i="2"/>
  <c r="V201" i="2"/>
  <c r="V202" i="2"/>
  <c r="V206" i="2"/>
  <c r="V207" i="2"/>
  <c r="V211" i="2"/>
  <c r="V212" i="2"/>
  <c r="V214" i="2"/>
  <c r="V217" i="2"/>
  <c r="V232" i="2"/>
  <c r="V233" i="2"/>
  <c r="V237" i="2"/>
  <c r="V241" i="2"/>
  <c r="V245" i="2"/>
  <c r="V246" i="2"/>
  <c r="V249" i="2"/>
  <c r="V251" i="2"/>
  <c r="V253" i="2"/>
  <c r="V254" i="2"/>
  <c r="V257" i="2"/>
  <c r="V258" i="2"/>
  <c r="V259" i="2"/>
  <c r="V263" i="2"/>
  <c r="V264" i="2"/>
  <c r="V267" i="2"/>
  <c r="V268" i="2"/>
  <c r="V270" i="2"/>
  <c r="V271" i="2"/>
  <c r="V272" i="2"/>
  <c r="V273" i="2"/>
  <c r="V285" i="2"/>
  <c r="V286" i="2"/>
  <c r="V290" i="2"/>
  <c r="V291" i="2"/>
  <c r="V292" i="2"/>
  <c r="V295" i="2"/>
  <c r="V297" i="2"/>
  <c r="V298" i="2"/>
  <c r="V301" i="2"/>
  <c r="V302" i="2"/>
  <c r="V304" i="2"/>
  <c r="V305" i="2"/>
  <c r="V307" i="2"/>
  <c r="V308" i="2"/>
  <c r="V309" i="2"/>
  <c r="W2" i="2"/>
  <c r="V2" i="2"/>
  <c r="X249" i="2"/>
  <c r="X251" i="2"/>
  <c r="X253" i="2"/>
  <c r="X254" i="2"/>
  <c r="X257" i="2"/>
  <c r="X258" i="2"/>
  <c r="X259" i="2"/>
  <c r="X263" i="2"/>
  <c r="X264" i="2"/>
  <c r="X267" i="2"/>
  <c r="X268" i="2"/>
  <c r="X270" i="2"/>
  <c r="X271" i="2"/>
  <c r="X272" i="2"/>
  <c r="X273" i="2"/>
  <c r="X285" i="2"/>
  <c r="X286" i="2"/>
  <c r="X290" i="2"/>
  <c r="X291" i="2"/>
  <c r="X292" i="2"/>
  <c r="X295" i="2"/>
  <c r="X297" i="2"/>
  <c r="X298" i="2"/>
  <c r="X301" i="2"/>
  <c r="X302" i="2"/>
  <c r="X304" i="2"/>
  <c r="X305" i="2"/>
  <c r="X307" i="2"/>
  <c r="X308" i="2"/>
  <c r="X309" i="2"/>
  <c r="B309" i="19" s="1"/>
  <c r="AL235" i="18"/>
  <c r="AL236" i="18"/>
  <c r="AL237" i="18"/>
  <c r="T438" i="17"/>
  <c r="T439" i="17"/>
  <c r="T440" i="17"/>
  <c r="T486" i="16"/>
  <c r="T487" i="16"/>
  <c r="T488" i="16"/>
  <c r="T489" i="16"/>
  <c r="T490" i="16"/>
  <c r="T491" i="16"/>
  <c r="T373" i="15"/>
  <c r="T374" i="15"/>
  <c r="T375" i="15"/>
  <c r="T376" i="15"/>
  <c r="T377" i="15"/>
  <c r="T378" i="15"/>
  <c r="T699" i="14"/>
  <c r="T700" i="14"/>
  <c r="T701" i="14"/>
  <c r="T702" i="14"/>
  <c r="T703" i="14"/>
  <c r="T704" i="14"/>
  <c r="T134" i="11"/>
  <c r="A117" i="2"/>
  <c r="X117" i="2"/>
  <c r="AL547" i="18"/>
  <c r="T1116" i="17"/>
  <c r="T1117" i="17"/>
  <c r="T1118" i="17"/>
  <c r="T1208" i="16"/>
  <c r="T1209" i="16"/>
  <c r="T1210" i="16"/>
  <c r="T1211" i="16"/>
  <c r="T1212" i="16"/>
  <c r="T1213" i="16"/>
  <c r="T1214" i="16"/>
  <c r="T872" i="15"/>
  <c r="T873" i="15"/>
  <c r="T874" i="15"/>
  <c r="T1734" i="14"/>
  <c r="T1735" i="14"/>
  <c r="T1736" i="14"/>
  <c r="T1737" i="14"/>
  <c r="T1738" i="14"/>
  <c r="T1739" i="14"/>
  <c r="T348" i="11"/>
  <c r="A298" i="2"/>
  <c r="AL362" i="18"/>
  <c r="AL363" i="18"/>
  <c r="T719" i="17"/>
  <c r="T720" i="17"/>
  <c r="T721" i="17"/>
  <c r="T779" i="16"/>
  <c r="T780" i="16"/>
  <c r="T781" i="16"/>
  <c r="T782" i="16"/>
  <c r="T783" i="16"/>
  <c r="T784" i="16"/>
  <c r="T785" i="16"/>
  <c r="T580" i="15"/>
  <c r="T581" i="15"/>
  <c r="T1122" i="14"/>
  <c r="T1123" i="14"/>
  <c r="T1124" i="14"/>
  <c r="T1125" i="14"/>
  <c r="T1126" i="14"/>
  <c r="T222" i="11"/>
  <c r="A192" i="2"/>
  <c r="X192" i="2"/>
  <c r="AL167" i="18"/>
  <c r="T304" i="17"/>
  <c r="T305" i="17"/>
  <c r="T306" i="17"/>
  <c r="T307" i="17"/>
  <c r="T308" i="17"/>
  <c r="T309" i="17"/>
  <c r="T348" i="16"/>
  <c r="T349" i="16"/>
  <c r="T350" i="16"/>
  <c r="T351" i="16"/>
  <c r="T352" i="16"/>
  <c r="T259" i="15"/>
  <c r="T260" i="15"/>
  <c r="T495" i="14"/>
  <c r="T496" i="14"/>
  <c r="T497" i="14"/>
  <c r="T498" i="14"/>
  <c r="T499" i="14"/>
  <c r="T500" i="14"/>
  <c r="T97" i="11"/>
  <c r="A83" i="2"/>
  <c r="X83" i="2"/>
  <c r="AL170" i="18"/>
  <c r="AL171" i="18"/>
  <c r="AL172" i="18"/>
  <c r="T314" i="17"/>
  <c r="T315" i="17"/>
  <c r="T316" i="17"/>
  <c r="T317" i="17"/>
  <c r="T358" i="16"/>
  <c r="T359" i="16"/>
  <c r="T360" i="16"/>
  <c r="T361" i="16"/>
  <c r="T362" i="16"/>
  <c r="T262" i="15"/>
  <c r="T506" i="14"/>
  <c r="T507" i="14"/>
  <c r="T508" i="14"/>
  <c r="T509" i="14"/>
  <c r="T510" i="14"/>
  <c r="T511" i="14"/>
  <c r="T512" i="14"/>
  <c r="T99" i="11"/>
  <c r="B2" i="17"/>
  <c r="B2" i="16"/>
  <c r="B2" i="15"/>
  <c r="B2" i="14"/>
  <c r="B2" i="11"/>
  <c r="AL67" i="18"/>
  <c r="AL68" i="18"/>
  <c r="T135" i="17"/>
  <c r="T136" i="17"/>
  <c r="T142" i="16"/>
  <c r="T143" i="16"/>
  <c r="T144" i="16"/>
  <c r="T145" i="16"/>
  <c r="T146" i="16"/>
  <c r="T147" i="16"/>
  <c r="T119" i="15"/>
  <c r="T120" i="15"/>
  <c r="T209" i="14"/>
  <c r="T210" i="14"/>
  <c r="T211" i="14"/>
  <c r="T212" i="14"/>
  <c r="T213" i="14"/>
  <c r="T44" i="11"/>
  <c r="A85" i="2"/>
  <c r="X85" i="2"/>
  <c r="A37" i="2"/>
  <c r="X37" i="2"/>
  <c r="AL457" i="18"/>
  <c r="AL458" i="18"/>
  <c r="T933" i="17"/>
  <c r="T934" i="17"/>
  <c r="T935" i="17"/>
  <c r="T936" i="17"/>
  <c r="T977" i="16"/>
  <c r="T978" i="16"/>
  <c r="T979" i="16"/>
  <c r="T745" i="15"/>
  <c r="T746" i="15"/>
  <c r="T1413" i="14"/>
  <c r="T1414" i="14"/>
  <c r="T1415" i="14"/>
  <c r="T1416" i="14"/>
  <c r="T1417" i="14"/>
  <c r="T1418" i="14"/>
  <c r="T1419" i="14"/>
  <c r="T289" i="11"/>
  <c r="T290" i="11"/>
  <c r="A246" i="2"/>
  <c r="X246" i="2"/>
  <c r="T210" i="16"/>
  <c r="T204" i="16"/>
  <c r="AL53" i="18"/>
  <c r="AL54" i="18"/>
  <c r="T127" i="17"/>
  <c r="T130" i="16"/>
  <c r="T111" i="15"/>
  <c r="T166" i="14"/>
  <c r="T167" i="14"/>
  <c r="T168" i="14"/>
  <c r="T169" i="14"/>
  <c r="T170" i="14"/>
  <c r="T171" i="14"/>
  <c r="T172" i="14"/>
  <c r="T173" i="14"/>
  <c r="T38" i="11"/>
  <c r="A31" i="2"/>
  <c r="X31" i="2"/>
  <c r="AL12" i="18"/>
  <c r="AL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L478" i="18"/>
  <c r="AL479" i="18"/>
  <c r="T978" i="17"/>
  <c r="T979" i="17"/>
  <c r="T980" i="17"/>
  <c r="T1035" i="16"/>
  <c r="T1036" i="16"/>
  <c r="T1037" i="16"/>
  <c r="T1038" i="16"/>
  <c r="T1039" i="16"/>
  <c r="T1040" i="16"/>
  <c r="T1041" i="16"/>
  <c r="T1042" i="16"/>
  <c r="T1043" i="16"/>
  <c r="T769" i="15"/>
  <c r="T770" i="15"/>
  <c r="T1494" i="14"/>
  <c r="T1495" i="14"/>
  <c r="T1496" i="14"/>
  <c r="T1497" i="14"/>
  <c r="T1498" i="14"/>
  <c r="T305" i="11"/>
  <c r="A259" i="2"/>
  <c r="AL534" i="18"/>
  <c r="AL535" i="18"/>
  <c r="T1096" i="17"/>
  <c r="T1097" i="17"/>
  <c r="T1098" i="17"/>
  <c r="T1099" i="17"/>
  <c r="T1100" i="17"/>
  <c r="T1101" i="17"/>
  <c r="T1172" i="16"/>
  <c r="T1173" i="16"/>
  <c r="T1174" i="16"/>
  <c r="T858" i="15"/>
  <c r="T859" i="15"/>
  <c r="T1691" i="14"/>
  <c r="T1692" i="14"/>
  <c r="T1693" i="14"/>
  <c r="T1694" i="14"/>
  <c r="T1695" i="14"/>
  <c r="T1696" i="14"/>
  <c r="T341" i="11"/>
  <c r="A291" i="2"/>
  <c r="AL232" i="18"/>
  <c r="AL233" i="18"/>
  <c r="AL234" i="18"/>
  <c r="T435" i="17"/>
  <c r="T436" i="17"/>
  <c r="T437" i="17"/>
  <c r="T482" i="16"/>
  <c r="T483" i="16"/>
  <c r="T484" i="16"/>
  <c r="T485" i="16"/>
  <c r="T365" i="15"/>
  <c r="T366" i="15"/>
  <c r="T367" i="15"/>
  <c r="T368" i="15"/>
  <c r="T369" i="15"/>
  <c r="T370" i="15"/>
  <c r="T371" i="15"/>
  <c r="T372" i="15"/>
  <c r="T693" i="14"/>
  <c r="T694" i="14"/>
  <c r="T695" i="14"/>
  <c r="T696" i="14"/>
  <c r="T697" i="14"/>
  <c r="T698" i="14"/>
  <c r="T133" i="11"/>
  <c r="A116" i="2"/>
  <c r="X116" i="2"/>
  <c r="AL286" i="18"/>
  <c r="T535" i="17"/>
  <c r="T536" i="17"/>
  <c r="T537" i="17"/>
  <c r="T602" i="16"/>
  <c r="T603" i="16"/>
  <c r="T604" i="16"/>
  <c r="T605" i="16"/>
  <c r="T606" i="16"/>
  <c r="T442" i="15"/>
  <c r="T443" i="15"/>
  <c r="T444" i="15"/>
  <c r="T835" i="14"/>
  <c r="T836" i="14"/>
  <c r="T837" i="14"/>
  <c r="T838" i="14"/>
  <c r="T839" i="14"/>
  <c r="T840" i="14"/>
  <c r="T841" i="14"/>
  <c r="T842" i="14"/>
  <c r="T163" i="11"/>
  <c r="A141" i="2"/>
  <c r="X141" i="2"/>
  <c r="AL279" i="18"/>
  <c r="AL280" i="18"/>
  <c r="AL281" i="18"/>
  <c r="T518" i="17"/>
  <c r="T519" i="17"/>
  <c r="T520" i="17"/>
  <c r="T521" i="17"/>
  <c r="T522" i="17"/>
  <c r="T523" i="17"/>
  <c r="T524" i="17"/>
  <c r="T591" i="16"/>
  <c r="T592" i="16"/>
  <c r="T593" i="16"/>
  <c r="T435" i="15"/>
  <c r="T436" i="15"/>
  <c r="T819" i="14"/>
  <c r="T820" i="14"/>
  <c r="T822" i="14"/>
  <c r="T823" i="14"/>
  <c r="T821" i="14"/>
  <c r="T159" i="11"/>
  <c r="A138" i="2"/>
  <c r="X138" i="2"/>
  <c r="A3" i="2"/>
  <c r="A4" i="2"/>
  <c r="A9" i="2"/>
  <c r="A10" i="2"/>
  <c r="A11" i="2"/>
  <c r="A17" i="2"/>
  <c r="A18" i="2"/>
  <c r="A19" i="2"/>
  <c r="A24" i="2"/>
  <c r="A25" i="2"/>
  <c r="A29" i="2"/>
  <c r="A30" i="2"/>
  <c r="A35" i="2"/>
  <c r="A36" i="2"/>
  <c r="A40" i="2"/>
  <c r="A41" i="2"/>
  <c r="A42" i="2"/>
  <c r="A45" i="2"/>
  <c r="A46" i="2"/>
  <c r="A47" i="2"/>
  <c r="A50" i="2"/>
  <c r="A51" i="2"/>
  <c r="A53" i="2"/>
  <c r="A54" i="2"/>
  <c r="A55" i="2"/>
  <c r="A58" i="2"/>
  <c r="A59" i="2"/>
  <c r="A60" i="2"/>
  <c r="A61" i="2"/>
  <c r="A62" i="2"/>
  <c r="A66" i="2"/>
  <c r="A67" i="2"/>
  <c r="A68" i="2"/>
  <c r="A72" i="2"/>
  <c r="A73" i="2"/>
  <c r="A76" i="2"/>
  <c r="A80" i="2"/>
  <c r="A82" i="2"/>
  <c r="A84" i="2"/>
  <c r="A86" i="2"/>
  <c r="A87" i="2"/>
  <c r="A89" i="2"/>
  <c r="A91" i="2"/>
  <c r="A92" i="2"/>
  <c r="A93" i="2"/>
  <c r="A96" i="2"/>
  <c r="A97" i="2"/>
  <c r="A98" i="2"/>
  <c r="A102" i="2"/>
  <c r="A103" i="2"/>
  <c r="A104" i="2"/>
  <c r="A106" i="2"/>
  <c r="A107" i="2"/>
  <c r="A108" i="2"/>
  <c r="A109" i="2"/>
  <c r="A114" i="2"/>
  <c r="A115" i="2"/>
  <c r="A121" i="2"/>
  <c r="A122" i="2"/>
  <c r="A127" i="2"/>
  <c r="A130" i="2"/>
  <c r="A132" i="2"/>
  <c r="A133" i="2"/>
  <c r="A136" i="2"/>
  <c r="A137" i="2"/>
  <c r="A140" i="2"/>
  <c r="A145" i="2"/>
  <c r="A146" i="2"/>
  <c r="A147" i="2"/>
  <c r="A148" i="2"/>
  <c r="A149" i="2"/>
  <c r="A150" i="2"/>
  <c r="A151" i="2"/>
  <c r="A154" i="2"/>
  <c r="A155" i="2"/>
  <c r="A156" i="2"/>
  <c r="A157" i="2"/>
  <c r="A158" i="2"/>
  <c r="A159" i="2"/>
  <c r="A160" i="2"/>
  <c r="A162" i="2"/>
  <c r="A164" i="2"/>
  <c r="A165" i="2"/>
  <c r="A166" i="2"/>
  <c r="A167" i="2"/>
  <c r="A168" i="2"/>
  <c r="A169" i="2"/>
  <c r="A170" i="2"/>
  <c r="A171" i="2"/>
  <c r="A172" i="2"/>
  <c r="A175" i="2"/>
  <c r="A176" i="2"/>
  <c r="A177" i="2"/>
  <c r="A178" i="2"/>
  <c r="A179" i="2"/>
  <c r="A180" i="2"/>
  <c r="A181" i="2"/>
  <c r="A182" i="2"/>
  <c r="A184" i="2"/>
  <c r="A185" i="2"/>
  <c r="A186" i="2"/>
  <c r="A187" i="2"/>
  <c r="A188" i="2"/>
  <c r="A189" i="2"/>
  <c r="A190" i="2"/>
  <c r="A191" i="2"/>
  <c r="A195" i="2"/>
  <c r="A196" i="2"/>
  <c r="A197" i="2"/>
  <c r="A201" i="2"/>
  <c r="A202" i="2"/>
  <c r="A206" i="2"/>
  <c r="A207" i="2"/>
  <c r="A211" i="2"/>
  <c r="A212" i="2"/>
  <c r="A214" i="2"/>
  <c r="A217" i="2"/>
  <c r="A232" i="2"/>
  <c r="A233" i="2"/>
  <c r="A237" i="2"/>
  <c r="A241" i="2"/>
  <c r="A245" i="2"/>
  <c r="A251" i="2"/>
  <c r="A253" i="2"/>
  <c r="A254" i="2"/>
  <c r="A257" i="2"/>
  <c r="A258" i="2"/>
  <c r="A263" i="2"/>
  <c r="A264" i="2"/>
  <c r="A267" i="2"/>
  <c r="A268" i="2"/>
  <c r="A270" i="2"/>
  <c r="A271" i="2"/>
  <c r="A272" i="2"/>
  <c r="A273" i="2"/>
  <c r="A285" i="2"/>
  <c r="A286" i="2"/>
  <c r="A290" i="2"/>
  <c r="A292" i="2"/>
  <c r="A295" i="2"/>
  <c r="A297" i="2"/>
  <c r="A301" i="2"/>
  <c r="A302" i="2"/>
  <c r="A304" i="2"/>
  <c r="A305" i="2"/>
  <c r="A307" i="2"/>
  <c r="A308" i="2"/>
  <c r="A309" i="2"/>
  <c r="A2" i="2"/>
  <c r="AL373" i="18"/>
  <c r="AL372" i="18"/>
  <c r="T740" i="17"/>
  <c r="T741" i="17"/>
  <c r="T742" i="17"/>
  <c r="T743" i="17"/>
  <c r="T744" i="17"/>
  <c r="T745" i="17"/>
  <c r="T746" i="17"/>
  <c r="T747" i="17"/>
  <c r="T806" i="16"/>
  <c r="T807" i="16"/>
  <c r="T590" i="15"/>
  <c r="T591" i="15"/>
  <c r="T1147" i="14"/>
  <c r="T1148" i="14"/>
  <c r="T1149" i="14"/>
  <c r="T1150" i="14"/>
  <c r="T1151" i="14"/>
  <c r="T228" i="11"/>
  <c r="X197" i="2"/>
  <c r="AL522" i="18"/>
  <c r="AL523" i="18"/>
  <c r="T1077" i="17"/>
  <c r="T1078" i="17"/>
  <c r="T1079" i="17"/>
  <c r="T1142" i="16"/>
  <c r="T1143" i="16"/>
  <c r="T1144" i="16"/>
  <c r="T1145" i="16"/>
  <c r="T1146" i="16"/>
  <c r="T1147" i="16"/>
  <c r="T1148" i="16"/>
  <c r="T848" i="15"/>
  <c r="T849" i="15"/>
  <c r="T1659" i="14"/>
  <c r="T1660" i="14"/>
  <c r="T1661" i="14"/>
  <c r="T1662" i="14"/>
  <c r="T1663" i="14"/>
  <c r="T1664" i="14"/>
  <c r="T334" i="11"/>
  <c r="T335" i="11"/>
  <c r="AL428" i="18"/>
  <c r="AL429" i="18"/>
  <c r="T874" i="17"/>
  <c r="T875" i="17"/>
  <c r="T876" i="17"/>
  <c r="T923" i="16"/>
  <c r="T924" i="16"/>
  <c r="T703" i="15"/>
  <c r="T704" i="15"/>
  <c r="T705" i="15"/>
  <c r="T706" i="15"/>
  <c r="T707" i="15"/>
  <c r="T1337" i="14"/>
  <c r="T1338" i="14"/>
  <c r="T1339" i="14"/>
  <c r="T1340" i="14"/>
  <c r="T1341" i="14"/>
  <c r="T1342" i="14"/>
  <c r="T1343" i="14"/>
  <c r="T271" i="11"/>
  <c r="T272" i="11"/>
  <c r="AL83" i="18"/>
  <c r="AL84" i="18"/>
  <c r="AL85" i="18"/>
  <c r="T146" i="17"/>
  <c r="T147" i="17"/>
  <c r="T163" i="16"/>
  <c r="T164" i="16"/>
  <c r="T165" i="16"/>
  <c r="T166" i="16"/>
  <c r="T167" i="16"/>
  <c r="T129" i="15"/>
  <c r="T130" i="15"/>
  <c r="T241" i="14"/>
  <c r="T242" i="14"/>
  <c r="T243" i="14"/>
  <c r="T244" i="14"/>
  <c r="T245" i="14"/>
  <c r="T246" i="14"/>
  <c r="T247" i="14"/>
  <c r="T248" i="14"/>
  <c r="T49" i="11"/>
  <c r="X233" i="2"/>
  <c r="X42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L98" i="18"/>
  <c r="AL99" i="18"/>
  <c r="T160" i="17"/>
  <c r="T161" i="17"/>
  <c r="T162" i="17"/>
  <c r="T163" i="17"/>
  <c r="T184" i="16"/>
  <c r="T185" i="16"/>
  <c r="T186" i="16"/>
  <c r="T187" i="16"/>
  <c r="T147" i="15"/>
  <c r="T148" i="15"/>
  <c r="T149" i="15"/>
  <c r="T150" i="15"/>
  <c r="T151" i="15"/>
  <c r="T152" i="15"/>
  <c r="T275" i="14"/>
  <c r="T276" i="14"/>
  <c r="T277" i="14"/>
  <c r="T278" i="14"/>
  <c r="T279" i="14"/>
  <c r="T55" i="11"/>
  <c r="T56" i="11"/>
  <c r="X47" i="2"/>
  <c r="T1803" i="14"/>
  <c r="T1802" i="14"/>
  <c r="T1801" i="14"/>
  <c r="T1151" i="17"/>
  <c r="T1152" i="17"/>
  <c r="T1153" i="17"/>
  <c r="T1788" i="14"/>
  <c r="T1789" i="14"/>
  <c r="T1790" i="14"/>
  <c r="T1791" i="14"/>
  <c r="T1792" i="14"/>
  <c r="T1793" i="14"/>
  <c r="AL561" i="18"/>
  <c r="T1139" i="17"/>
  <c r="T1140" i="17"/>
  <c r="T1141" i="17"/>
  <c r="T1147" i="17"/>
  <c r="T1148" i="17"/>
  <c r="T1777" i="14"/>
  <c r="T1778" i="14"/>
  <c r="T1779" i="14"/>
  <c r="T1780" i="14"/>
  <c r="T1786" i="14"/>
  <c r="T1787" i="14"/>
  <c r="T1794" i="14"/>
  <c r="T1795" i="14"/>
  <c r="T1796" i="14"/>
  <c r="T359" i="11"/>
  <c r="T1240" i="16"/>
  <c r="T1241" i="16"/>
  <c r="T1242" i="16"/>
  <c r="T1243" i="16"/>
  <c r="T1247" i="16"/>
  <c r="T1248" i="16"/>
  <c r="T888" i="15"/>
  <c r="T889" i="15"/>
  <c r="T892" i="15"/>
  <c r="T893" i="15"/>
  <c r="T894" i="15"/>
  <c r="T895" i="15"/>
  <c r="T896" i="15"/>
  <c r="T897" i="15"/>
  <c r="T357" i="11"/>
  <c r="T1130" i="17"/>
  <c r="T1131" i="17"/>
  <c r="T1134" i="17"/>
  <c r="T1135" i="17"/>
  <c r="T1136" i="17"/>
  <c r="T1137" i="17"/>
  <c r="T1138" i="17"/>
  <c r="T1227" i="16"/>
  <c r="T1228" i="16"/>
  <c r="T1229" i="16"/>
  <c r="T1230" i="16"/>
  <c r="T1231" i="16"/>
  <c r="T1238" i="16"/>
  <c r="T1239" i="16"/>
  <c r="T1249" i="16"/>
  <c r="T1250" i="16"/>
  <c r="T883" i="15"/>
  <c r="T886" i="15"/>
  <c r="T1760" i="14"/>
  <c r="T1761" i="14"/>
  <c r="T1762" i="14"/>
  <c r="T1763" i="14"/>
  <c r="T1770" i="14"/>
  <c r="T1771" i="14"/>
  <c r="T1772" i="14"/>
  <c r="T1773" i="14"/>
  <c r="T1774" i="14"/>
  <c r="T1775" i="14"/>
  <c r="AL554" i="18"/>
  <c r="AL555" i="18"/>
  <c r="AL558" i="18"/>
  <c r="AL559" i="18"/>
  <c r="AL560" i="18"/>
  <c r="AL565" i="18"/>
  <c r="AL566" i="18"/>
  <c r="AL567" i="18"/>
  <c r="T1149" i="17"/>
  <c r="T1150" i="17"/>
  <c r="T1154" i="17"/>
  <c r="T1155" i="17"/>
  <c r="T1156" i="17"/>
  <c r="T1226" i="16"/>
  <c r="T1251" i="16"/>
  <c r="T1252" i="16"/>
  <c r="T882" i="15"/>
  <c r="T887" i="15"/>
  <c r="T898" i="15"/>
  <c r="T899" i="15"/>
  <c r="T1759" i="14"/>
  <c r="T1776" i="14"/>
  <c r="T1797" i="14"/>
  <c r="T1798" i="14"/>
  <c r="T1799" i="14"/>
  <c r="T1800" i="14"/>
  <c r="T354" i="11"/>
  <c r="T356" i="11"/>
  <c r="T358" i="11"/>
  <c r="T362" i="11"/>
  <c r="T363" i="11"/>
  <c r="T364" i="11"/>
  <c r="AL475" i="18"/>
  <c r="AL24" i="18"/>
  <c r="AL25" i="18"/>
  <c r="T85" i="17"/>
  <c r="T80" i="17"/>
  <c r="T81" i="17"/>
  <c r="T82" i="17"/>
  <c r="T83" i="17"/>
  <c r="T84" i="17"/>
  <c r="T86" i="16"/>
  <c r="T87" i="16"/>
  <c r="T88" i="16"/>
  <c r="T89" i="16"/>
  <c r="T83" i="15"/>
  <c r="T84" i="15"/>
  <c r="T93" i="14"/>
  <c r="T94" i="14"/>
  <c r="T95" i="14"/>
  <c r="T96" i="14"/>
  <c r="T97" i="14"/>
  <c r="T22" i="11"/>
  <c r="X19" i="2"/>
  <c r="T393" i="17"/>
  <c r="AL211" i="18"/>
  <c r="AL212" i="18"/>
  <c r="AL213" i="18"/>
  <c r="T390" i="17"/>
  <c r="T391" i="17"/>
  <c r="T392" i="17"/>
  <c r="T443" i="16"/>
  <c r="T444" i="16"/>
  <c r="T445" i="16"/>
  <c r="T312" i="15"/>
  <c r="T313" i="15"/>
  <c r="T314" i="15"/>
  <c r="T315" i="15"/>
  <c r="T316" i="15"/>
  <c r="T317" i="15"/>
  <c r="T318" i="15"/>
  <c r="T319" i="15"/>
  <c r="T320" i="15"/>
  <c r="T627" i="14"/>
  <c r="T628" i="14"/>
  <c r="T629" i="14"/>
  <c r="T630" i="14"/>
  <c r="T631" i="14"/>
  <c r="T632" i="14"/>
  <c r="T119" i="11"/>
  <c r="X104" i="2"/>
  <c r="AL270" i="18"/>
  <c r="T500" i="17"/>
  <c r="T501" i="17"/>
  <c r="T502" i="17"/>
  <c r="T566" i="16"/>
  <c r="T567" i="16"/>
  <c r="T568" i="16"/>
  <c r="T569" i="16"/>
  <c r="T570" i="16"/>
  <c r="T571" i="16"/>
  <c r="T572" i="16"/>
  <c r="T573" i="16"/>
  <c r="T574" i="16"/>
  <c r="T425" i="15"/>
  <c r="T426" i="15"/>
  <c r="T788" i="14"/>
  <c r="T789" i="14"/>
  <c r="T790" i="14"/>
  <c r="T791" i="14"/>
  <c r="T792" i="14"/>
  <c r="T793" i="14"/>
  <c r="T154" i="11"/>
  <c r="X133" i="2"/>
  <c r="AL328" i="18"/>
  <c r="T643" i="17"/>
  <c r="T644" i="17"/>
  <c r="T645" i="17"/>
  <c r="T646" i="17"/>
  <c r="T647" i="17"/>
  <c r="T700" i="16"/>
  <c r="T701" i="16"/>
  <c r="T702" i="16"/>
  <c r="T525" i="15"/>
  <c r="T526" i="15"/>
  <c r="T997" i="14"/>
  <c r="T998" i="14"/>
  <c r="T999" i="14"/>
  <c r="T1000" i="14"/>
  <c r="T1001" i="14"/>
  <c r="T195" i="11"/>
  <c r="X170" i="2"/>
  <c r="AL382" i="18"/>
  <c r="AL383" i="18"/>
  <c r="T770" i="17"/>
  <c r="T771" i="17"/>
  <c r="T772" i="17"/>
  <c r="T824" i="16"/>
  <c r="T825" i="16"/>
  <c r="T826" i="16"/>
  <c r="T827" i="16"/>
  <c r="T828" i="16"/>
  <c r="T829" i="16"/>
  <c r="T830" i="16"/>
  <c r="T831" i="16"/>
  <c r="T601" i="15"/>
  <c r="T602" i="15"/>
  <c r="T1172" i="14"/>
  <c r="T1173" i="14"/>
  <c r="T1174" i="14"/>
  <c r="T1175" i="14"/>
  <c r="T1176" i="14"/>
  <c r="T233" i="11"/>
  <c r="X202" i="2"/>
  <c r="T1177" i="16"/>
  <c r="T1178" i="16"/>
  <c r="T1179" i="16"/>
  <c r="T1180" i="16"/>
  <c r="T1181" i="16"/>
  <c r="T1182" i="16"/>
  <c r="T1201" i="16"/>
  <c r="T1092" i="17"/>
  <c r="T1093" i="17"/>
  <c r="T1094" i="17"/>
  <c r="T1095" i="17"/>
  <c r="T1102" i="17"/>
  <c r="T1103" i="17"/>
  <c r="T1104" i="17"/>
  <c r="AL521" i="18"/>
  <c r="AL520" i="18"/>
  <c r="T1075" i="17"/>
  <c r="T1076" i="17"/>
  <c r="T1090" i="17"/>
  <c r="T847" i="15"/>
  <c r="T856" i="15"/>
  <c r="T857" i="15"/>
  <c r="T860" i="15"/>
  <c r="T861" i="15"/>
  <c r="T866" i="15"/>
  <c r="T867" i="15"/>
  <c r="T1719" i="14"/>
  <c r="T1718" i="14"/>
  <c r="T1717" i="14"/>
  <c r="T1716" i="14"/>
  <c r="T1715" i="14"/>
  <c r="T1714" i="14"/>
  <c r="T1713" i="14"/>
  <c r="T1712" i="14"/>
  <c r="T1701" i="14"/>
  <c r="T1700" i="14"/>
  <c r="T1699" i="14"/>
  <c r="T1698" i="14"/>
  <c r="T1697" i="14"/>
  <c r="T1690" i="14"/>
  <c r="T1689" i="14"/>
  <c r="T1688" i="14"/>
  <c r="T1687" i="14"/>
  <c r="T1686" i="14"/>
  <c r="T1685" i="14"/>
  <c r="T1658" i="14"/>
  <c r="T1657" i="14"/>
  <c r="AL519" i="18"/>
  <c r="AL533" i="18"/>
  <c r="AL536" i="18"/>
  <c r="AL537" i="18"/>
  <c r="T1030" i="17"/>
  <c r="T1031" i="17"/>
  <c r="T1032" i="17"/>
  <c r="T1033" i="17"/>
  <c r="T1074" i="17"/>
  <c r="T1091" i="17"/>
  <c r="T1577" i="14"/>
  <c r="T1578" i="14"/>
  <c r="T1579" i="14"/>
  <c r="T1580" i="14"/>
  <c r="T1581" i="14"/>
  <c r="T1582" i="14"/>
  <c r="T1583" i="14"/>
  <c r="T1584" i="14"/>
  <c r="T1585" i="14"/>
  <c r="T1015" i="17"/>
  <c r="T1016" i="17"/>
  <c r="T1017" i="17"/>
  <c r="T1018" i="17"/>
  <c r="T1019" i="17"/>
  <c r="T1020" i="17"/>
  <c r="T1021" i="17"/>
  <c r="T1096" i="16"/>
  <c r="T1097" i="16"/>
  <c r="T1098" i="16"/>
  <c r="T1099" i="16"/>
  <c r="T1135" i="16"/>
  <c r="T1136" i="16"/>
  <c r="T1137" i="16"/>
  <c r="T1138" i="16"/>
  <c r="T1139" i="16"/>
  <c r="T1140" i="16"/>
  <c r="T1141" i="16"/>
  <c r="T1169" i="16"/>
  <c r="T1170" i="16"/>
  <c r="T1171" i="16"/>
  <c r="T1175" i="16"/>
  <c r="T1176" i="16"/>
  <c r="AL477" i="18"/>
  <c r="T972" i="17"/>
  <c r="T973" i="17"/>
  <c r="T974" i="17"/>
  <c r="T975" i="17"/>
  <c r="T976" i="17"/>
  <c r="T977" i="17"/>
  <c r="T1025" i="17"/>
  <c r="T1026" i="17"/>
  <c r="T991" i="17"/>
  <c r="T992" i="17"/>
  <c r="T993" i="17"/>
  <c r="T994" i="17"/>
  <c r="T1008" i="17"/>
  <c r="T1009" i="17"/>
  <c r="T1010" i="17"/>
  <c r="T1011" i="17"/>
  <c r="T1013" i="17"/>
  <c r="T1014" i="17"/>
  <c r="T1022" i="17"/>
  <c r="T1023" i="17"/>
  <c r="T1024" i="17"/>
  <c r="T1026" i="16"/>
  <c r="T1027" i="16"/>
  <c r="T1028" i="16"/>
  <c r="T1029" i="16"/>
  <c r="T1030" i="16"/>
  <c r="T1031" i="16"/>
  <c r="T1032" i="16"/>
  <c r="T1033" i="16"/>
  <c r="T1034" i="16"/>
  <c r="T1092" i="16"/>
  <c r="T1069" i="16"/>
  <c r="T1070" i="16"/>
  <c r="T1071" i="16"/>
  <c r="T1072" i="16"/>
  <c r="T1093" i="16"/>
  <c r="T1084" i="16"/>
  <c r="T1085" i="16"/>
  <c r="T1086" i="16"/>
  <c r="T1087" i="16"/>
  <c r="T806" i="15"/>
  <c r="T846" i="15"/>
  <c r="T777" i="15"/>
  <c r="T778" i="15"/>
  <c r="T786" i="15"/>
  <c r="T787" i="15"/>
  <c r="T788" i="15"/>
  <c r="T790" i="15"/>
  <c r="T791" i="15"/>
  <c r="T1554" i="14"/>
  <c r="T1555" i="14"/>
  <c r="T1556" i="14"/>
  <c r="T1566" i="14"/>
  <c r="T1516" i="14"/>
  <c r="T1517" i="14"/>
  <c r="T1518" i="14"/>
  <c r="T1519" i="14"/>
  <c r="T1520" i="14"/>
  <c r="T1521" i="14"/>
  <c r="T1544" i="14"/>
  <c r="T1545" i="14"/>
  <c r="T1546" i="14"/>
  <c r="T1547" i="14"/>
  <c r="T1548" i="14"/>
  <c r="T1549" i="14"/>
  <c r="T1550" i="14"/>
  <c r="T1551" i="14"/>
  <c r="T1567" i="14"/>
  <c r="T1576" i="14"/>
  <c r="T1586" i="14"/>
  <c r="T303" i="11"/>
  <c r="T304" i="11"/>
  <c r="T309" i="11"/>
  <c r="T310" i="11"/>
  <c r="T313" i="11"/>
  <c r="T314" i="11"/>
  <c r="T316" i="11"/>
  <c r="T317" i="11"/>
  <c r="T318" i="11"/>
  <c r="T319" i="11"/>
  <c r="T333" i="11"/>
  <c r="T340" i="11"/>
  <c r="T154" i="14"/>
  <c r="T162" i="14"/>
  <c r="T1522" i="14"/>
  <c r="T1523" i="14"/>
  <c r="T1524" i="14"/>
  <c r="T1525" i="14"/>
  <c r="T1526" i="14"/>
  <c r="T1527" i="14"/>
  <c r="T1528" i="14"/>
  <c r="T1728" i="14"/>
  <c r="T1729" i="14"/>
  <c r="T1730" i="14"/>
  <c r="T1731" i="14"/>
  <c r="T1732" i="14"/>
  <c r="AL553" i="18"/>
  <c r="T1129" i="17"/>
  <c r="T353" i="11"/>
  <c r="AL546" i="18"/>
  <c r="T1114" i="17"/>
  <c r="T1115" i="17"/>
  <c r="T1126" i="17"/>
  <c r="T1127" i="17"/>
  <c r="T1204" i="16"/>
  <c r="T1205" i="16"/>
  <c r="T1206" i="16"/>
  <c r="T1207" i="16"/>
  <c r="T1224" i="16"/>
  <c r="T1225" i="16"/>
  <c r="T880" i="15"/>
  <c r="T881" i="15"/>
  <c r="T1492" i="14"/>
  <c r="T1493" i="14"/>
  <c r="T1552" i="14"/>
  <c r="T1553" i="14"/>
  <c r="T1587" i="14"/>
  <c r="T1653" i="14"/>
  <c r="T1654" i="14"/>
  <c r="T1655" i="14"/>
  <c r="T1656" i="14"/>
  <c r="T1733" i="14"/>
  <c r="T1754" i="14"/>
  <c r="T1755" i="14"/>
  <c r="T1756" i="14"/>
  <c r="T1757" i="14"/>
  <c r="T1758" i="14"/>
  <c r="T1568" i="14"/>
  <c r="T1569" i="14"/>
  <c r="T1570" i="14"/>
  <c r="AL545" i="18"/>
  <c r="AL552" i="18"/>
  <c r="T1128" i="17"/>
  <c r="T871" i="15"/>
  <c r="T1571" i="14"/>
  <c r="T1572" i="14"/>
  <c r="T347" i="11"/>
  <c r="T352" i="11"/>
  <c r="AL456" i="18"/>
  <c r="AL446" i="18"/>
  <c r="T735" i="15"/>
  <c r="T736" i="15"/>
  <c r="T743" i="15"/>
  <c r="T744" i="15"/>
  <c r="T751" i="15"/>
  <c r="T752" i="15"/>
  <c r="T755" i="15"/>
  <c r="T757" i="15"/>
  <c r="T758" i="15"/>
  <c r="T759" i="15"/>
  <c r="T760" i="15"/>
  <c r="T765" i="15"/>
  <c r="T766" i="15"/>
  <c r="T767" i="15"/>
  <c r="T768" i="15"/>
  <c r="T795" i="15"/>
  <c r="T796" i="15"/>
  <c r="T797" i="15"/>
  <c r="T798" i="15"/>
  <c r="T799" i="15"/>
  <c r="T800" i="15"/>
  <c r="T801" i="15"/>
  <c r="T802" i="15"/>
  <c r="T803" i="15"/>
  <c r="T804" i="15"/>
  <c r="T805" i="15"/>
  <c r="T1367" i="14"/>
  <c r="T1368" i="14"/>
  <c r="T1369" i="14"/>
  <c r="T1387" i="14"/>
  <c r="T1388" i="14"/>
  <c r="T1389" i="14"/>
  <c r="T1390" i="14"/>
  <c r="T1391" i="14"/>
  <c r="T1407" i="14"/>
  <c r="T1408" i="14"/>
  <c r="T1409" i="14"/>
  <c r="T1410" i="14"/>
  <c r="T1411" i="14"/>
  <c r="T1412" i="14"/>
  <c r="T1434" i="14"/>
  <c r="T1435" i="14"/>
  <c r="T1436" i="14"/>
  <c r="T1437" i="14"/>
  <c r="T1438" i="14"/>
  <c r="T1445" i="14"/>
  <c r="T1446" i="14"/>
  <c r="T1447" i="14"/>
  <c r="T1449" i="14"/>
  <c r="T1450" i="14"/>
  <c r="T1451" i="14"/>
  <c r="T1452" i="14"/>
  <c r="T1448" i="14"/>
  <c r="T872" i="17"/>
  <c r="T873" i="17"/>
  <c r="T887" i="17"/>
  <c r="T888" i="17"/>
  <c r="T889" i="17"/>
  <c r="T899" i="17"/>
  <c r="T900" i="17"/>
  <c r="T901" i="17"/>
  <c r="T902" i="17"/>
  <c r="T903" i="17"/>
  <c r="T904" i="17"/>
  <c r="T905" i="17"/>
  <c r="T906" i="17"/>
  <c r="T929" i="17"/>
  <c r="T930" i="17"/>
  <c r="T931" i="17"/>
  <c r="T932" i="17"/>
  <c r="T945" i="17"/>
  <c r="T946" i="17"/>
  <c r="T947" i="17"/>
  <c r="T948" i="17"/>
  <c r="T953" i="17"/>
  <c r="T955" i="17"/>
  <c r="T956" i="17"/>
  <c r="T957" i="17"/>
  <c r="T958" i="17"/>
  <c r="T959" i="17"/>
  <c r="T960" i="17"/>
  <c r="T961" i="17"/>
  <c r="T962" i="17"/>
  <c r="T963" i="17"/>
  <c r="AL436" i="18"/>
  <c r="AL445" i="18"/>
  <c r="AL455" i="18"/>
  <c r="AL464" i="18"/>
  <c r="AL466" i="18"/>
  <c r="AL468" i="18"/>
  <c r="AL469" i="18"/>
  <c r="AL470" i="18"/>
  <c r="AL473" i="18"/>
  <c r="AL474" i="18"/>
  <c r="AL476" i="18"/>
  <c r="AL487" i="18"/>
  <c r="AL492" i="18"/>
  <c r="AL493" i="18"/>
  <c r="T270" i="11"/>
  <c r="T277" i="11"/>
  <c r="T282" i="11"/>
  <c r="T288" i="11"/>
  <c r="T294" i="11"/>
  <c r="T296" i="11"/>
  <c r="T298" i="11"/>
  <c r="T299" i="11"/>
  <c r="T300" i="11"/>
  <c r="T342" i="11"/>
  <c r="AL395" i="18"/>
  <c r="AL381" i="18"/>
  <c r="AL370" i="18"/>
  <c r="AL361" i="18"/>
  <c r="T221" i="11"/>
  <c r="T1115" i="14"/>
  <c r="T1116" i="14"/>
  <c r="T1117" i="14"/>
  <c r="T1118" i="14"/>
  <c r="T1119" i="14"/>
  <c r="T1120" i="14"/>
  <c r="T1121" i="14"/>
  <c r="T1137" i="14"/>
  <c r="T1138" i="14"/>
  <c r="T1139" i="14"/>
  <c r="T1140" i="14"/>
  <c r="T1141" i="14"/>
  <c r="T1142" i="14"/>
  <c r="T1143" i="14"/>
  <c r="T1144" i="14"/>
  <c r="T1145" i="14"/>
  <c r="T1146" i="14"/>
  <c r="T1167" i="14"/>
  <c r="T1168" i="14"/>
  <c r="T1169" i="14"/>
  <c r="T1170" i="14"/>
  <c r="T1171" i="14"/>
  <c r="T1192" i="14"/>
  <c r="T1193" i="14"/>
  <c r="T1194" i="14"/>
  <c r="T1195" i="14"/>
  <c r="T1196" i="14"/>
  <c r="T1197" i="14"/>
  <c r="T1198" i="14"/>
  <c r="T1199" i="14"/>
  <c r="T1200" i="14"/>
  <c r="T1201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33" i="14"/>
  <c r="T1234" i="14"/>
  <c r="T1235" i="14"/>
  <c r="T1236" i="14"/>
  <c r="T1237" i="14"/>
  <c r="T1249" i="14"/>
  <c r="T1250" i="14"/>
  <c r="T1251" i="14"/>
  <c r="T1252" i="14"/>
  <c r="T1253" i="14"/>
  <c r="T1254" i="14"/>
  <c r="T1255" i="14"/>
  <c r="T1256" i="14"/>
  <c r="T1331" i="14"/>
  <c r="T1332" i="14"/>
  <c r="T1333" i="14"/>
  <c r="T1334" i="14"/>
  <c r="AL360" i="18"/>
  <c r="AL369" i="18"/>
  <c r="AL371" i="18"/>
  <c r="AL380" i="18"/>
  <c r="AL393" i="18"/>
  <c r="AL394" i="18"/>
  <c r="AL400" i="18"/>
  <c r="AL401" i="18"/>
  <c r="AL403" i="18"/>
  <c r="AL408" i="18"/>
  <c r="AL427" i="18"/>
  <c r="AL496" i="18"/>
  <c r="T219" i="11"/>
  <c r="T220" i="11"/>
  <c r="T226" i="11"/>
  <c r="T227" i="11"/>
  <c r="T232" i="11"/>
  <c r="T238" i="11"/>
  <c r="T239" i="11"/>
  <c r="T244" i="11"/>
  <c r="T245" i="11"/>
  <c r="T24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3" i="14"/>
  <c r="T84" i="14"/>
  <c r="T685" i="17"/>
  <c r="T686" i="17"/>
  <c r="T687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28" i="17"/>
  <c r="T729" i="17"/>
  <c r="T730" i="17"/>
  <c r="T731" i="17"/>
  <c r="T732" i="17"/>
  <c r="T733" i="17"/>
  <c r="T734" i="17"/>
  <c r="T735" i="17"/>
  <c r="T736" i="17"/>
  <c r="T743" i="16"/>
  <c r="T744" i="16"/>
  <c r="T745" i="16"/>
  <c r="T746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99" i="16"/>
  <c r="T800" i="16"/>
  <c r="T801" i="16"/>
  <c r="T802" i="16"/>
  <c r="T803" i="16"/>
  <c r="T804" i="16"/>
  <c r="T805" i="16"/>
  <c r="T819" i="16"/>
  <c r="T820" i="16"/>
  <c r="T821" i="16"/>
  <c r="T822" i="16"/>
  <c r="T823" i="16"/>
  <c r="T850" i="16"/>
  <c r="T851" i="16"/>
  <c r="T852" i="16"/>
  <c r="T853" i="16"/>
  <c r="T860" i="16"/>
  <c r="T861" i="16"/>
  <c r="T862" i="16"/>
  <c r="T863" i="16"/>
  <c r="T864" i="16"/>
  <c r="T865" i="16"/>
  <c r="T869" i="16"/>
  <c r="T870" i="16"/>
  <c r="T875" i="16"/>
  <c r="T921" i="16"/>
  <c r="T922" i="16"/>
  <c r="T558" i="15"/>
  <c r="T559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6" i="15"/>
  <c r="T587" i="15"/>
  <c r="T588" i="15"/>
  <c r="T589" i="15"/>
  <c r="T599" i="15"/>
  <c r="T600" i="15"/>
  <c r="T609" i="15"/>
  <c r="T610" i="15"/>
  <c r="T1067" i="14"/>
  <c r="T1068" i="14"/>
  <c r="T1069" i="14"/>
  <c r="T1070" i="14"/>
  <c r="T1071" i="14"/>
  <c r="T1072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2" i="11"/>
  <c r="T20" i="11"/>
  <c r="T21" i="11"/>
  <c r="T27" i="11"/>
  <c r="T28" i="11"/>
  <c r="T29" i="11"/>
  <c r="T30" i="11"/>
  <c r="T36" i="11"/>
  <c r="T37" i="11"/>
  <c r="T42" i="11"/>
  <c r="T43" i="11"/>
  <c r="T47" i="11"/>
  <c r="T48" i="11"/>
  <c r="T53" i="11"/>
  <c r="T54" i="11"/>
  <c r="T59" i="11"/>
  <c r="T60" i="11"/>
  <c r="T61" i="11"/>
  <c r="T63" i="11"/>
  <c r="T64" i="11"/>
  <c r="T65" i="11"/>
  <c r="T69" i="11"/>
  <c r="T70" i="11"/>
  <c r="T71" i="11"/>
  <c r="T72" i="11"/>
  <c r="T73" i="11"/>
  <c r="T74" i="11"/>
  <c r="T79" i="11"/>
  <c r="T80" i="11"/>
  <c r="T81" i="11"/>
  <c r="T82" i="11"/>
  <c r="T86" i="11"/>
  <c r="T87" i="11"/>
  <c r="T90" i="11"/>
  <c r="T94" i="11"/>
  <c r="T96" i="11"/>
  <c r="T98" i="11"/>
  <c r="T100" i="11"/>
  <c r="T101" i="11"/>
  <c r="T103" i="11"/>
  <c r="T105" i="11"/>
  <c r="T106" i="11"/>
  <c r="T107" i="11"/>
  <c r="T110" i="11"/>
  <c r="T111" i="11"/>
  <c r="T112" i="11"/>
  <c r="T117" i="11"/>
  <c r="T118" i="11"/>
  <c r="T121" i="11"/>
  <c r="T122" i="11"/>
  <c r="T123" i="11"/>
  <c r="T124" i="11"/>
  <c r="T130" i="11"/>
  <c r="T131" i="11"/>
  <c r="T132" i="11"/>
  <c r="T139" i="11"/>
  <c r="T140" i="11"/>
  <c r="T146" i="11"/>
  <c r="T150" i="11"/>
  <c r="T153" i="11"/>
  <c r="T157" i="11"/>
  <c r="T158" i="11"/>
  <c r="T162" i="11"/>
  <c r="T169" i="11"/>
  <c r="T170" i="11"/>
  <c r="T171" i="11"/>
  <c r="T172" i="11"/>
  <c r="T173" i="11"/>
  <c r="T174" i="11"/>
  <c r="T175" i="11"/>
  <c r="T179" i="11"/>
  <c r="T180" i="11"/>
  <c r="T181" i="11"/>
  <c r="T182" i="11"/>
  <c r="T183" i="11"/>
  <c r="T184" i="11"/>
  <c r="T185" i="11"/>
  <c r="T187" i="11"/>
  <c r="T189" i="11"/>
  <c r="T190" i="11"/>
  <c r="T191" i="11"/>
  <c r="T192" i="11"/>
  <c r="T193" i="11"/>
  <c r="T194" i="11"/>
  <c r="T196" i="11"/>
  <c r="T197" i="11"/>
  <c r="T198" i="11"/>
  <c r="T199" i="11"/>
  <c r="T203" i="11"/>
  <c r="T204" i="11"/>
  <c r="T205" i="11"/>
  <c r="T206" i="11"/>
  <c r="T207" i="11"/>
  <c r="T208" i="11"/>
  <c r="T209" i="11"/>
  <c r="T210" i="11"/>
  <c r="T213" i="11"/>
  <c r="T214" i="11"/>
  <c r="T215" i="11"/>
  <c r="T216" i="11"/>
  <c r="T217" i="11"/>
  <c r="T218" i="11"/>
  <c r="T248" i="11"/>
  <c r="T253" i="11"/>
  <c r="T345" i="11"/>
  <c r="A308" i="19" l="1"/>
  <c r="C308" i="19" s="1"/>
  <c r="A309" i="19"/>
  <c r="C309" i="19" s="1"/>
  <c r="A307" i="19"/>
  <c r="C307" i="19" s="1"/>
  <c r="B307" i="19"/>
  <c r="B308" i="19"/>
  <c r="AL346" i="18"/>
  <c r="AL347" i="18"/>
  <c r="AL352" i="18"/>
  <c r="AL353" i="18"/>
  <c r="AL354" i="18"/>
  <c r="AL355" i="18"/>
  <c r="AL356" i="18"/>
  <c r="AL357" i="18"/>
  <c r="AL358" i="18"/>
  <c r="AL359" i="18"/>
  <c r="AL497" i="18"/>
  <c r="T738" i="17"/>
  <c r="T739" i="17"/>
  <c r="T767" i="17"/>
  <c r="T768" i="17"/>
  <c r="T769" i="17"/>
  <c r="T783" i="17"/>
  <c r="T784" i="17"/>
  <c r="T785" i="17"/>
  <c r="T786" i="17"/>
  <c r="T787" i="17"/>
  <c r="T788" i="17"/>
  <c r="T798" i="17"/>
  <c r="T799" i="17"/>
  <c r="T800" i="17"/>
  <c r="T801" i="17"/>
  <c r="T802" i="17"/>
  <c r="T803" i="17"/>
  <c r="T804" i="17"/>
  <c r="T805" i="17"/>
  <c r="T806" i="17"/>
  <c r="T807" i="17"/>
  <c r="T808" i="17"/>
  <c r="T818" i="17"/>
  <c r="T819" i="17"/>
  <c r="T820" i="17"/>
  <c r="T827" i="17"/>
  <c r="T964" i="17"/>
  <c r="T937" i="16"/>
  <c r="T954" i="16"/>
  <c r="T955" i="16"/>
  <c r="T956" i="16"/>
  <c r="T957" i="16"/>
  <c r="T973" i="16"/>
  <c r="T974" i="16"/>
  <c r="T975" i="16"/>
  <c r="T976" i="16"/>
  <c r="T987" i="16"/>
  <c r="T988" i="16"/>
  <c r="T989" i="16"/>
  <c r="T990" i="16"/>
  <c r="T991" i="16"/>
  <c r="T997" i="16"/>
  <c r="T999" i="16"/>
  <c r="T1000" i="16"/>
  <c r="T1001" i="16"/>
  <c r="T1002" i="16"/>
  <c r="T1003" i="16"/>
  <c r="T1004" i="16"/>
  <c r="T1017" i="16"/>
  <c r="T1018" i="16"/>
  <c r="T934" i="16"/>
  <c r="T935" i="16"/>
  <c r="T936" i="16"/>
  <c r="T1019" i="16"/>
  <c r="T1020" i="16"/>
  <c r="T1021" i="16"/>
  <c r="T1022" i="16"/>
  <c r="T1023" i="16"/>
  <c r="T1024" i="16"/>
  <c r="T1025" i="16"/>
  <c r="T612" i="15"/>
  <c r="T613" i="15"/>
  <c r="T614" i="15"/>
  <c r="T615" i="15"/>
  <c r="T616" i="15"/>
  <c r="T617" i="15"/>
  <c r="T618" i="15"/>
  <c r="T619" i="15"/>
  <c r="T642" i="15"/>
  <c r="T643" i="15"/>
  <c r="T644" i="15"/>
  <c r="T645" i="15"/>
  <c r="T648" i="15"/>
  <c r="T649" i="15"/>
  <c r="T650" i="15"/>
  <c r="T651" i="15"/>
  <c r="T652" i="15"/>
  <c r="T664" i="15"/>
  <c r="T697" i="15"/>
  <c r="T698" i="15"/>
  <c r="T699" i="15"/>
  <c r="T700" i="15"/>
  <c r="T701" i="15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335" i="14"/>
  <c r="T1336" i="14"/>
  <c r="T1365" i="14"/>
  <c r="T1366" i="14"/>
  <c r="T1462" i="14"/>
  <c r="T1463" i="14"/>
  <c r="T1464" i="14"/>
  <c r="T1465" i="14"/>
  <c r="T1466" i="14"/>
  <c r="T1467" i="14"/>
  <c r="T1468" i="14"/>
  <c r="T1469" i="14"/>
  <c r="T1470" i="14"/>
  <c r="T1471" i="14"/>
  <c r="T682" i="17"/>
  <c r="T683" i="17"/>
  <c r="T684" i="17"/>
  <c r="T737" i="17"/>
  <c r="T680" i="17"/>
  <c r="AL341" i="18"/>
  <c r="AL342" i="18"/>
  <c r="AL343" i="18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AL331" i="18"/>
  <c r="AL337" i="18"/>
  <c r="AL338" i="18"/>
  <c r="AL339" i="18"/>
  <c r="AL340" i="18"/>
  <c r="AL344" i="18"/>
  <c r="AL345" i="18"/>
  <c r="T650" i="17"/>
  <c r="T651" i="17"/>
  <c r="T652" i="17"/>
  <c r="T653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1" i="17"/>
  <c r="T705" i="16"/>
  <c r="T706" i="16"/>
  <c r="T707" i="16"/>
  <c r="T708" i="16"/>
  <c r="T709" i="16"/>
  <c r="T710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932" i="16"/>
  <c r="T933" i="16"/>
  <c r="T1088" i="16"/>
  <c r="T1089" i="16"/>
  <c r="T1091" i="16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1004" i="14"/>
  <c r="T1005" i="14"/>
  <c r="T1006" i="14"/>
  <c r="T1007" i="14"/>
  <c r="T1008" i="14"/>
  <c r="T1009" i="14"/>
  <c r="T1010" i="14"/>
  <c r="T1011" i="14"/>
  <c r="T1012" i="14"/>
  <c r="T1013" i="14"/>
  <c r="T1014" i="14"/>
  <c r="T1028" i="14"/>
  <c r="T1029" i="14"/>
  <c r="T1050" i="14"/>
  <c r="T1051" i="14"/>
  <c r="T1052" i="14"/>
  <c r="T1053" i="14"/>
  <c r="T1054" i="14"/>
  <c r="T1055" i="14"/>
  <c r="T1056" i="14"/>
  <c r="T1057" i="14"/>
  <c r="T1058" i="14"/>
  <c r="T625" i="17"/>
  <c r="T626" i="17"/>
  <c r="T627" i="17"/>
  <c r="T628" i="17"/>
  <c r="T629" i="17"/>
  <c r="T630" i="17"/>
  <c r="T631" i="17"/>
  <c r="T632" i="17"/>
  <c r="T633" i="17"/>
  <c r="T634" i="17"/>
  <c r="T687" i="16"/>
  <c r="T688" i="16"/>
  <c r="T689" i="16"/>
  <c r="T690" i="16"/>
  <c r="AL316" i="18"/>
  <c r="AL320" i="18"/>
  <c r="AL321" i="18"/>
  <c r="T614" i="17"/>
  <c r="T615" i="17"/>
  <c r="T619" i="17"/>
  <c r="T620" i="17"/>
  <c r="T621" i="17"/>
  <c r="T622" i="17"/>
  <c r="T623" i="17"/>
  <c r="T624" i="17"/>
  <c r="T635" i="17"/>
  <c r="T677" i="16"/>
  <c r="T680" i="16"/>
  <c r="T681" i="16"/>
  <c r="T682" i="16"/>
  <c r="T683" i="16"/>
  <c r="T684" i="16"/>
  <c r="T685" i="16"/>
  <c r="T686" i="16"/>
  <c r="T505" i="15"/>
  <c r="T506" i="15"/>
  <c r="T507" i="15"/>
  <c r="T508" i="15"/>
  <c r="T514" i="15"/>
  <c r="T515" i="15"/>
  <c r="T516" i="15"/>
  <c r="T517" i="15"/>
  <c r="T518" i="15"/>
  <c r="T519" i="15"/>
  <c r="T520" i="15"/>
  <c r="T521" i="15"/>
  <c r="T522" i="15"/>
  <c r="T523" i="15"/>
  <c r="T524" i="15"/>
  <c r="T527" i="15"/>
  <c r="T528" i="15"/>
  <c r="T529" i="15"/>
  <c r="T954" i="14"/>
  <c r="T955" i="14"/>
  <c r="T956" i="14"/>
  <c r="T957" i="14"/>
  <c r="T958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AL322" i="18"/>
  <c r="AL323" i="18"/>
  <c r="AL324" i="18"/>
  <c r="AL325" i="18"/>
  <c r="AL326" i="18"/>
  <c r="AL327" i="18"/>
  <c r="AL329" i="18"/>
  <c r="AL330" i="18"/>
  <c r="AL498" i="18"/>
  <c r="AL499" i="18"/>
  <c r="AL500" i="18"/>
  <c r="T935" i="14"/>
  <c r="T936" i="14"/>
  <c r="T937" i="14"/>
  <c r="T938" i="14"/>
  <c r="T939" i="14"/>
  <c r="T940" i="14"/>
  <c r="T941" i="14"/>
  <c r="T942" i="14"/>
  <c r="T943" i="14"/>
  <c r="T944" i="14"/>
  <c r="T945" i="14"/>
  <c r="T953" i="14"/>
  <c r="T995" i="14"/>
  <c r="T996" i="14"/>
  <c r="T1002" i="14"/>
  <c r="T1003" i="14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64" i="16"/>
  <c r="T665" i="16"/>
  <c r="T666" i="16"/>
  <c r="T667" i="16"/>
  <c r="T668" i="16"/>
  <c r="T669" i="16"/>
  <c r="T670" i="16"/>
  <c r="T671" i="16"/>
  <c r="T672" i="16"/>
  <c r="T673" i="16"/>
  <c r="T676" i="16"/>
  <c r="T691" i="16"/>
  <c r="T692" i="16"/>
  <c r="T693" i="16"/>
  <c r="T694" i="16"/>
  <c r="T695" i="16"/>
  <c r="T696" i="16"/>
  <c r="T697" i="16"/>
  <c r="T698" i="16"/>
  <c r="T923" i="14"/>
  <c r="T924" i="14"/>
  <c r="T925" i="14"/>
  <c r="T926" i="14"/>
  <c r="T927" i="14"/>
  <c r="T928" i="14"/>
  <c r="T929" i="14"/>
  <c r="T930" i="14"/>
  <c r="T931" i="14"/>
  <c r="T932" i="14"/>
  <c r="T933" i="14"/>
  <c r="T996" i="17"/>
  <c r="T997" i="17"/>
  <c r="T998" i="17"/>
  <c r="T1113" i="17"/>
  <c r="T1074" i="16"/>
  <c r="T1075" i="16"/>
  <c r="T1076" i="16"/>
  <c r="T1077" i="16"/>
  <c r="T1203" i="16"/>
  <c r="T779" i="15"/>
  <c r="T780" i="15"/>
  <c r="T870" i="15"/>
  <c r="T1490" i="14"/>
  <c r="T1485" i="14"/>
  <c r="T1486" i="14"/>
  <c r="T1487" i="14"/>
  <c r="T1488" i="14"/>
  <c r="T1489" i="14"/>
  <c r="AL488" i="18"/>
  <c r="T995" i="17"/>
  <c r="T1073" i="16"/>
  <c r="T1484" i="14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504" i="15"/>
  <c r="T530" i="15"/>
  <c r="T547" i="15"/>
  <c r="T548" i="15"/>
  <c r="T549" i="15"/>
  <c r="T550" i="15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613" i="17"/>
  <c r="T636" i="17"/>
  <c r="T637" i="17"/>
  <c r="T638" i="17"/>
  <c r="T639" i="17"/>
  <c r="T640" i="17"/>
  <c r="AL305" i="18"/>
  <c r="AL306" i="18"/>
  <c r="AL307" i="18"/>
  <c r="AL308" i="18"/>
  <c r="AL309" i="18"/>
  <c r="AL310" i="18"/>
  <c r="AL311" i="18"/>
  <c r="AL312" i="18"/>
  <c r="AL315" i="18"/>
  <c r="T921" i="14"/>
  <c r="T922" i="14"/>
  <c r="T934" i="14"/>
  <c r="T1059" i="14"/>
  <c r="T1060" i="14"/>
  <c r="T1061" i="14"/>
  <c r="T1062" i="14"/>
  <c r="T1063" i="14"/>
  <c r="T1064" i="14"/>
  <c r="T1065" i="14"/>
  <c r="T1066" i="14"/>
  <c r="T1472" i="14"/>
  <c r="T571" i="17"/>
  <c r="T572" i="17"/>
  <c r="T573" i="17"/>
  <c r="T641" i="17"/>
  <c r="T642" i="17"/>
  <c r="T648" i="17"/>
  <c r="T649" i="17"/>
  <c r="T965" i="17"/>
  <c r="T1027" i="17"/>
  <c r="T1028" i="17"/>
  <c r="T636" i="16"/>
  <c r="T637" i="16"/>
  <c r="T638" i="16"/>
  <c r="T639" i="16"/>
  <c r="T640" i="16"/>
  <c r="T662" i="16"/>
  <c r="T663" i="16"/>
  <c r="T699" i="16"/>
  <c r="T703" i="16"/>
  <c r="AL297" i="18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561" i="17"/>
  <c r="T562" i="17"/>
  <c r="T563" i="17"/>
  <c r="T564" i="17"/>
  <c r="T565" i="17"/>
  <c r="T566" i="17"/>
  <c r="T552" i="17"/>
  <c r="T553" i="17"/>
  <c r="T554" i="17"/>
  <c r="T555" i="17"/>
  <c r="T556" i="17"/>
  <c r="T557" i="17"/>
  <c r="T558" i="17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82" i="15"/>
  <c r="T551" i="15"/>
  <c r="T552" i="15"/>
  <c r="T553" i="15"/>
  <c r="T554" i="15"/>
  <c r="T555" i="15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AL541" i="18"/>
  <c r="AL542" i="18"/>
  <c r="T1029" i="17"/>
  <c r="T1111" i="17"/>
  <c r="T1095" i="16"/>
  <c r="T724" i="15"/>
  <c r="T792" i="15"/>
  <c r="T793" i="15"/>
  <c r="T794" i="15"/>
  <c r="T1491" i="14"/>
  <c r="T1573" i="14"/>
  <c r="T1574" i="14"/>
  <c r="T1575" i="14"/>
  <c r="X207" i="2"/>
  <c r="AL295" i="18"/>
  <c r="AL296" i="18"/>
  <c r="AL298" i="18"/>
  <c r="AL299" i="18"/>
  <c r="T560" i="17"/>
  <c r="T567" i="17"/>
  <c r="T568" i="17"/>
  <c r="T569" i="17"/>
  <c r="T570" i="17"/>
  <c r="T632" i="16"/>
  <c r="T633" i="16"/>
  <c r="T634" i="16"/>
  <c r="T635" i="16"/>
  <c r="T704" i="16"/>
  <c r="T1094" i="16"/>
  <c r="T463" i="15"/>
  <c r="T556" i="15"/>
  <c r="T557" i="15"/>
  <c r="T611" i="15"/>
  <c r="T702" i="15"/>
  <c r="T723" i="15"/>
  <c r="T875" i="14"/>
  <c r="T892" i="14"/>
  <c r="T893" i="14"/>
  <c r="T894" i="14"/>
  <c r="T895" i="14"/>
  <c r="T908" i="14"/>
  <c r="T817" i="14"/>
  <c r="T818" i="14"/>
  <c r="T829" i="14"/>
  <c r="T830" i="14"/>
  <c r="T831" i="14"/>
  <c r="T832" i="14"/>
  <c r="T833" i="14"/>
  <c r="T834" i="14"/>
  <c r="T858" i="14"/>
  <c r="T859" i="14"/>
  <c r="T860" i="14"/>
  <c r="T499" i="17"/>
  <c r="T511" i="17"/>
  <c r="T512" i="17"/>
  <c r="T513" i="17"/>
  <c r="T514" i="17"/>
  <c r="T515" i="17"/>
  <c r="T516" i="17"/>
  <c r="T517" i="17"/>
  <c r="T532" i="17"/>
  <c r="T560" i="16"/>
  <c r="T561" i="16"/>
  <c r="T562" i="16"/>
  <c r="T563" i="16"/>
  <c r="T564" i="16"/>
  <c r="T565" i="16"/>
  <c r="T587" i="16"/>
  <c r="T588" i="16"/>
  <c r="T589" i="16"/>
  <c r="T782" i="14"/>
  <c r="T783" i="14"/>
  <c r="T784" i="14"/>
  <c r="T785" i="14"/>
  <c r="T786" i="14"/>
  <c r="T787" i="14"/>
  <c r="T807" i="14"/>
  <c r="T808" i="14"/>
  <c r="T809" i="14"/>
  <c r="T810" i="14"/>
  <c r="T811" i="14"/>
  <c r="T812" i="14"/>
  <c r="AL269" i="18"/>
  <c r="AL275" i="18"/>
  <c r="AL276" i="18"/>
  <c r="T479" i="17"/>
  <c r="T491" i="17"/>
  <c r="T492" i="17"/>
  <c r="T493" i="17"/>
  <c r="T497" i="17"/>
  <c r="T498" i="17"/>
  <c r="T515" i="16"/>
  <c r="T516" i="16"/>
  <c r="T537" i="16"/>
  <c r="T538" i="16"/>
  <c r="T539" i="16"/>
  <c r="T540" i="16"/>
  <c r="T549" i="16"/>
  <c r="T550" i="16"/>
  <c r="T551" i="16"/>
  <c r="T552" i="16"/>
  <c r="T554" i="16"/>
  <c r="T590" i="16"/>
  <c r="T456" i="17"/>
  <c r="T457" i="17"/>
  <c r="T475" i="17"/>
  <c r="T476" i="17"/>
  <c r="T477" i="17"/>
  <c r="T478" i="17"/>
  <c r="T533" i="17"/>
  <c r="T404" i="15"/>
  <c r="T413" i="15"/>
  <c r="T414" i="15"/>
  <c r="T419" i="15"/>
  <c r="T420" i="15"/>
  <c r="T423" i="15"/>
  <c r="T424" i="15"/>
  <c r="T431" i="15"/>
  <c r="T272" i="17"/>
  <c r="T273" i="17"/>
  <c r="T274" i="17"/>
  <c r="T275" i="17"/>
  <c r="T276" i="17"/>
  <c r="T314" i="16"/>
  <c r="T315" i="16"/>
  <c r="T316" i="16"/>
  <c r="T240" i="15"/>
  <c r="T429" i="14"/>
  <c r="T430" i="14"/>
  <c r="T431" i="14"/>
  <c r="T432" i="14"/>
  <c r="AL152" i="18"/>
  <c r="T271" i="17"/>
  <c r="T313" i="16"/>
  <c r="T239" i="15"/>
  <c r="T428" i="14"/>
  <c r="X73" i="2"/>
  <c r="AL248" i="18"/>
  <c r="AL249" i="18"/>
  <c r="AL250" i="18"/>
  <c r="AL260" i="18"/>
  <c r="AL261" i="18"/>
  <c r="T362" i="15"/>
  <c r="T363" i="15"/>
  <c r="T364" i="15"/>
  <c r="T401" i="15"/>
  <c r="T402" i="15"/>
  <c r="T403" i="15"/>
  <c r="T691" i="14"/>
  <c r="T692" i="14"/>
  <c r="T724" i="14"/>
  <c r="T725" i="14"/>
  <c r="T726" i="14"/>
  <c r="T727" i="14"/>
  <c r="T728" i="14"/>
  <c r="T729" i="14"/>
  <c r="T730" i="14"/>
  <c r="T731" i="14"/>
  <c r="T732" i="14"/>
  <c r="T733" i="14"/>
  <c r="T757" i="14"/>
  <c r="T758" i="14"/>
  <c r="T759" i="14"/>
  <c r="T760" i="14"/>
  <c r="T761" i="14"/>
  <c r="T772" i="14"/>
  <c r="T773" i="14"/>
  <c r="T434" i="17"/>
  <c r="T450" i="17"/>
  <c r="T451" i="17"/>
  <c r="T452" i="17"/>
  <c r="T453" i="17"/>
  <c r="T477" i="16"/>
  <c r="T478" i="16"/>
  <c r="T479" i="16"/>
  <c r="T480" i="16"/>
  <c r="T481" i="16"/>
  <c r="T506" i="16"/>
  <c r="T507" i="16"/>
  <c r="T508" i="16"/>
  <c r="T509" i="16"/>
  <c r="T510" i="16"/>
  <c r="T511" i="16"/>
  <c r="T355" i="15"/>
  <c r="T356" i="15"/>
  <c r="T357" i="15"/>
  <c r="T358" i="15"/>
  <c r="T359" i="15"/>
  <c r="T360" i="15"/>
  <c r="T661" i="14"/>
  <c r="T681" i="14"/>
  <c r="T682" i="14"/>
  <c r="T683" i="14"/>
  <c r="T684" i="14"/>
  <c r="T685" i="14"/>
  <c r="T686" i="14"/>
  <c r="T687" i="14"/>
  <c r="T688" i="14"/>
  <c r="AL114" i="18"/>
  <c r="AL115" i="18"/>
  <c r="AL116" i="18"/>
  <c r="T188" i="17"/>
  <c r="T189" i="17"/>
  <c r="T190" i="17"/>
  <c r="T191" i="17"/>
  <c r="T229" i="16"/>
  <c r="T230" i="16"/>
  <c r="T231" i="16"/>
  <c r="T232" i="16"/>
  <c r="T176" i="15"/>
  <c r="T322" i="14"/>
  <c r="T323" i="14"/>
  <c r="T324" i="14"/>
  <c r="T319" i="14"/>
  <c r="T320" i="14"/>
  <c r="T321" i="14"/>
  <c r="X55" i="2"/>
  <c r="T387" i="17"/>
  <c r="T388" i="17"/>
  <c r="T389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308" i="15"/>
  <c r="T309" i="15"/>
  <c r="T310" i="15"/>
  <c r="T311" i="15"/>
  <c r="T330" i="15"/>
  <c r="T331" i="15"/>
  <c r="T332" i="15"/>
  <c r="T333" i="15"/>
  <c r="T334" i="15"/>
  <c r="T335" i="15"/>
  <c r="T623" i="14"/>
  <c r="T624" i="14"/>
  <c r="T625" i="14"/>
  <c r="T626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AL208" i="18"/>
  <c r="AL209" i="18"/>
  <c r="AL210" i="18"/>
  <c r="AL215" i="18"/>
  <c r="T439" i="16"/>
  <c r="T440" i="16"/>
  <c r="T441" i="16"/>
  <c r="T442" i="16"/>
  <c r="T448" i="16"/>
  <c r="T449" i="16"/>
  <c r="T450" i="16"/>
  <c r="T451" i="16"/>
  <c r="T452" i="16"/>
  <c r="T453" i="16"/>
  <c r="T454" i="16"/>
  <c r="T455" i="16"/>
  <c r="T456" i="16"/>
  <c r="T457" i="16"/>
  <c r="T361" i="17"/>
  <c r="T362" i="17"/>
  <c r="T363" i="17"/>
  <c r="T364" i="17"/>
  <c r="T365" i="17"/>
  <c r="T366" i="17"/>
  <c r="T367" i="17"/>
  <c r="T368" i="17"/>
  <c r="T380" i="17"/>
  <c r="T381" i="17"/>
  <c r="T286" i="15"/>
  <c r="T287" i="15"/>
  <c r="T288" i="15"/>
  <c r="T289" i="15"/>
  <c r="T290" i="15"/>
  <c r="T297" i="15"/>
  <c r="T298" i="15"/>
  <c r="T299" i="15"/>
  <c r="T300" i="15"/>
  <c r="T301" i="15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398" i="16"/>
  <c r="T409" i="16"/>
  <c r="T410" i="16"/>
  <c r="T411" i="16"/>
  <c r="T412" i="16"/>
  <c r="T413" i="16"/>
  <c r="T414" i="16"/>
  <c r="T415" i="16"/>
  <c r="T416" i="16"/>
  <c r="T417" i="16"/>
  <c r="T418" i="16"/>
  <c r="T419" i="16"/>
  <c r="T653" i="14"/>
  <c r="T654" i="14"/>
  <c r="T655" i="14"/>
  <c r="T656" i="14"/>
  <c r="T657" i="14"/>
  <c r="T658" i="14"/>
  <c r="T659" i="14"/>
  <c r="T660" i="14"/>
  <c r="T689" i="14"/>
  <c r="T690" i="14"/>
  <c r="T774" i="14"/>
  <c r="T775" i="14"/>
  <c r="T776" i="14"/>
  <c r="T813" i="14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430" i="17"/>
  <c r="T431" i="17"/>
  <c r="T432" i="17"/>
  <c r="T433" i="17"/>
  <c r="T454" i="17"/>
  <c r="T455" i="17"/>
  <c r="T534" i="17"/>
  <c r="T547" i="17"/>
  <c r="T548" i="17"/>
  <c r="T549" i="17"/>
  <c r="T550" i="17"/>
  <c r="T551" i="17"/>
  <c r="T559" i="17"/>
  <c r="T432" i="15"/>
  <c r="T433" i="15"/>
  <c r="T434" i="15"/>
  <c r="T439" i="15"/>
  <c r="T440" i="15"/>
  <c r="T441" i="15"/>
  <c r="T461" i="15"/>
  <c r="T462" i="15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75" i="14"/>
  <c r="T591" i="14"/>
  <c r="T592" i="14"/>
  <c r="T593" i="14"/>
  <c r="T594" i="14"/>
  <c r="T276" i="15"/>
  <c r="T277" i="15"/>
  <c r="T278" i="15"/>
  <c r="T279" i="15"/>
  <c r="T280" i="15"/>
  <c r="T285" i="15"/>
  <c r="T302" i="15"/>
  <c r="T303" i="15"/>
  <c r="T384" i="16"/>
  <c r="T385" i="16"/>
  <c r="T386" i="16"/>
  <c r="T387" i="16"/>
  <c r="T389" i="16"/>
  <c r="T390" i="16"/>
  <c r="T391" i="16"/>
  <c r="T392" i="16"/>
  <c r="T393" i="16"/>
  <c r="T394" i="16"/>
  <c r="T395" i="16"/>
  <c r="T396" i="16"/>
  <c r="T397" i="16"/>
  <c r="T420" i="16"/>
  <c r="T421" i="16"/>
  <c r="T422" i="16"/>
  <c r="T458" i="16"/>
  <c r="T459" i="16"/>
  <c r="T460" i="16"/>
  <c r="T461" i="16"/>
  <c r="T474" i="16"/>
  <c r="T475" i="16"/>
  <c r="T476" i="16"/>
  <c r="T512" i="16"/>
  <c r="T513" i="16"/>
  <c r="T514" i="16"/>
  <c r="T597" i="16"/>
  <c r="T598" i="16"/>
  <c r="T599" i="16"/>
  <c r="T600" i="16"/>
  <c r="AL184" i="18"/>
  <c r="AL185" i="18"/>
  <c r="AL186" i="18"/>
  <c r="AL191" i="18"/>
  <c r="AL192" i="18"/>
  <c r="AL193" i="18"/>
  <c r="AL194" i="18"/>
  <c r="AL195" i="18"/>
  <c r="AL196" i="18"/>
  <c r="AL207" i="18"/>
  <c r="AL216" i="18"/>
  <c r="AL217" i="18"/>
  <c r="AL218" i="18"/>
  <c r="AL219" i="18"/>
  <c r="AL226" i="18"/>
  <c r="AL227" i="18"/>
  <c r="AL229" i="18"/>
  <c r="AL230" i="18"/>
  <c r="AL231" i="18"/>
  <c r="AL247" i="18"/>
  <c r="AL265" i="18"/>
  <c r="AL266" i="18"/>
  <c r="AL277" i="18"/>
  <c r="AL278" i="18"/>
  <c r="T265" i="15"/>
  <c r="T268" i="15"/>
  <c r="T269" i="15"/>
  <c r="T275" i="15"/>
  <c r="T304" i="15"/>
  <c r="T305" i="15"/>
  <c r="T306" i="15"/>
  <c r="T320" i="17"/>
  <c r="T323" i="17"/>
  <c r="T324" i="17"/>
  <c r="T328" i="17"/>
  <c r="T329" i="17"/>
  <c r="T342" i="17"/>
  <c r="T343" i="17"/>
  <c r="T344" i="17"/>
  <c r="T358" i="17"/>
  <c r="T359" i="17"/>
  <c r="T360" i="17"/>
  <c r="T332" i="16"/>
  <c r="T333" i="16"/>
  <c r="T334" i="16"/>
  <c r="T335" i="16"/>
  <c r="T336" i="16"/>
  <c r="T337" i="16"/>
  <c r="T344" i="16"/>
  <c r="T345" i="16"/>
  <c r="T346" i="16"/>
  <c r="T347" i="16"/>
  <c r="T353" i="16"/>
  <c r="T354" i="16"/>
  <c r="T355" i="16"/>
  <c r="T356" i="16"/>
  <c r="T357" i="16"/>
  <c r="T363" i="16"/>
  <c r="T364" i="16"/>
  <c r="T365" i="16"/>
  <c r="T366" i="16"/>
  <c r="T367" i="16"/>
  <c r="AL136" i="18"/>
  <c r="AL137" i="18"/>
  <c r="AL138" i="18"/>
  <c r="AL139" i="18"/>
  <c r="AL140" i="18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65" i="17"/>
  <c r="T266" i="17"/>
  <c r="T267" i="17"/>
  <c r="T268" i="17"/>
  <c r="T269" i="17"/>
  <c r="T270" i="17"/>
  <c r="T288" i="17"/>
  <c r="T292" i="17"/>
  <c r="T293" i="17"/>
  <c r="T294" i="17"/>
  <c r="T298" i="17"/>
  <c r="T299" i="17"/>
  <c r="T300" i="17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209" i="17"/>
  <c r="T210" i="17"/>
  <c r="T211" i="17"/>
  <c r="T212" i="17"/>
  <c r="T213" i="17"/>
  <c r="T214" i="17"/>
  <c r="T215" i="17"/>
  <c r="T216" i="17"/>
  <c r="T226" i="17"/>
  <c r="T227" i="17"/>
  <c r="T301" i="17"/>
  <c r="T302" i="17"/>
  <c r="T249" i="16"/>
  <c r="T250" i="16"/>
  <c r="T251" i="16"/>
  <c r="T252" i="16"/>
  <c r="T253" i="16"/>
  <c r="T254" i="16"/>
  <c r="T255" i="16"/>
  <c r="T256" i="16"/>
  <c r="T257" i="16"/>
  <c r="T258" i="16"/>
  <c r="T259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309" i="16"/>
  <c r="T310" i="16"/>
  <c r="T198" i="15"/>
  <c r="T199" i="15"/>
  <c r="T200" i="15"/>
  <c r="T201" i="15"/>
  <c r="T202" i="15"/>
  <c r="T203" i="15"/>
  <c r="T225" i="15"/>
  <c r="T226" i="15"/>
  <c r="T227" i="15"/>
  <c r="T228" i="15"/>
  <c r="T229" i="15"/>
  <c r="T230" i="15"/>
  <c r="T237" i="15"/>
  <c r="T238" i="15"/>
  <c r="T245" i="15"/>
  <c r="T246" i="15"/>
  <c r="T399" i="14"/>
  <c r="T400" i="14"/>
  <c r="T401" i="14"/>
  <c r="T402" i="14"/>
  <c r="T403" i="14"/>
  <c r="T423" i="14"/>
  <c r="T424" i="14"/>
  <c r="T425" i="14"/>
  <c r="T426" i="14"/>
  <c r="T427" i="14"/>
  <c r="T443" i="14"/>
  <c r="T444" i="14"/>
  <c r="T445" i="14"/>
  <c r="T446" i="14"/>
  <c r="T447" i="14"/>
  <c r="T448" i="14"/>
  <c r="T449" i="14"/>
  <c r="T450" i="14"/>
  <c r="T478" i="14"/>
  <c r="T479" i="14"/>
  <c r="T480" i="14"/>
  <c r="T481" i="14"/>
  <c r="T482" i="14"/>
  <c r="T489" i="14"/>
  <c r="T490" i="14"/>
  <c r="T491" i="14"/>
  <c r="T492" i="14"/>
  <c r="T493" i="14"/>
  <c r="T494" i="14"/>
  <c r="T501" i="14"/>
  <c r="T502" i="14"/>
  <c r="T503" i="14"/>
  <c r="T504" i="14"/>
  <c r="T505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34" i="14"/>
  <c r="T535" i="14"/>
  <c r="T536" i="14"/>
  <c r="T537" i="14"/>
  <c r="T538" i="14"/>
  <c r="T311" i="17"/>
  <c r="T312" i="17"/>
  <c r="T313" i="17"/>
  <c r="T318" i="17"/>
  <c r="T319" i="17"/>
  <c r="T382" i="17"/>
  <c r="T383" i="17"/>
  <c r="T384" i="17"/>
  <c r="T385" i="17"/>
  <c r="T386" i="17"/>
  <c r="T429" i="17"/>
  <c r="T379" i="16"/>
  <c r="T380" i="16"/>
  <c r="T381" i="16"/>
  <c r="T601" i="16"/>
  <c r="T618" i="16"/>
  <c r="T177" i="17"/>
  <c r="T181" i="17"/>
  <c r="T182" i="17"/>
  <c r="T183" i="17"/>
  <c r="T184" i="17"/>
  <c r="T185" i="17"/>
  <c r="T205" i="16"/>
  <c r="T206" i="16"/>
  <c r="T207" i="16"/>
  <c r="T208" i="16"/>
  <c r="T209" i="16"/>
  <c r="T211" i="16"/>
  <c r="T220" i="16"/>
  <c r="T221" i="16"/>
  <c r="T222" i="16"/>
  <c r="T223" i="16"/>
  <c r="T224" i="16"/>
  <c r="T167" i="15"/>
  <c r="T168" i="15"/>
  <c r="T169" i="15"/>
  <c r="T170" i="15"/>
  <c r="T173" i="15"/>
  <c r="T174" i="15"/>
  <c r="T175" i="15"/>
  <c r="T179" i="15"/>
  <c r="T180" i="15"/>
  <c r="T181" i="15"/>
  <c r="T182" i="15"/>
  <c r="T183" i="15"/>
  <c r="T273" i="14"/>
  <c r="T274" i="14"/>
  <c r="T292" i="14"/>
  <c r="T293" i="14"/>
  <c r="T294" i="14"/>
  <c r="T295" i="14"/>
  <c r="T296" i="14"/>
  <c r="T297" i="14"/>
  <c r="T298" i="14"/>
  <c r="T299" i="14"/>
  <c r="T181" i="16"/>
  <c r="T182" i="16"/>
  <c r="T183" i="16"/>
  <c r="T136" i="15"/>
  <c r="T137" i="15"/>
  <c r="T138" i="15"/>
  <c r="T139" i="15"/>
  <c r="T140" i="15"/>
  <c r="T141" i="15"/>
  <c r="AL75" i="18"/>
  <c r="AL76" i="18"/>
  <c r="AL77" i="18"/>
  <c r="T144" i="17"/>
  <c r="T145" i="17"/>
  <c r="T152" i="17"/>
  <c r="T153" i="17"/>
  <c r="T154" i="17"/>
  <c r="T155" i="17"/>
  <c r="T156" i="17"/>
  <c r="T158" i="16"/>
  <c r="T159" i="16"/>
  <c r="T160" i="16"/>
  <c r="T161" i="16"/>
  <c r="T226" i="14"/>
  <c r="T227" i="14"/>
  <c r="T228" i="14"/>
  <c r="T229" i="14"/>
  <c r="T232" i="14"/>
  <c r="T230" i="14"/>
  <c r="T231" i="14"/>
  <c r="T233" i="14"/>
  <c r="T234" i="14"/>
  <c r="AL66" i="18"/>
  <c r="T132" i="17"/>
  <c r="T133" i="17"/>
  <c r="T134" i="17"/>
  <c r="T142" i="17"/>
  <c r="T143" i="17"/>
  <c r="T157" i="17"/>
  <c r="T158" i="17"/>
  <c r="T135" i="16"/>
  <c r="T136" i="16"/>
  <c r="T137" i="16"/>
  <c r="T138" i="16"/>
  <c r="T139" i="16"/>
  <c r="T140" i="16"/>
  <c r="T141" i="16"/>
  <c r="T157" i="16"/>
  <c r="T162" i="16"/>
  <c r="T116" i="15"/>
  <c r="T117" i="15"/>
  <c r="T118" i="15"/>
  <c r="T125" i="15"/>
  <c r="T126" i="15"/>
  <c r="T127" i="15"/>
  <c r="T128" i="15"/>
  <c r="T135" i="15"/>
  <c r="T200" i="14"/>
  <c r="T201" i="14"/>
  <c r="T202" i="14"/>
  <c r="T203" i="14"/>
  <c r="T204" i="14"/>
  <c r="T205" i="14"/>
  <c r="T206" i="14"/>
  <c r="T207" i="14"/>
  <c r="T208" i="14"/>
  <c r="T225" i="14"/>
  <c r="T235" i="14"/>
  <c r="AL2" i="18"/>
  <c r="AL3" i="18"/>
  <c r="AL4" i="18"/>
  <c r="AL9" i="18"/>
  <c r="AL10" i="18"/>
  <c r="AL11" i="18"/>
  <c r="AL22" i="18"/>
  <c r="AL23" i="18"/>
  <c r="AL26" i="18"/>
  <c r="AL36" i="18"/>
  <c r="AL37" i="18"/>
  <c r="AL38" i="18"/>
  <c r="AL39" i="18"/>
  <c r="AL51" i="18"/>
  <c r="AL52" i="18"/>
  <c r="AL64" i="18"/>
  <c r="AL65" i="18"/>
  <c r="AL74" i="18"/>
  <c r="AL78" i="18"/>
  <c r="AL79" i="18"/>
  <c r="AL80" i="18"/>
  <c r="AL81" i="18"/>
  <c r="AL82" i="18"/>
  <c r="AL95" i="18"/>
  <c r="AL96" i="18"/>
  <c r="AL97" i="18"/>
  <c r="AL103" i="18"/>
  <c r="AL104" i="18"/>
  <c r="AL105" i="18"/>
  <c r="AL106" i="18"/>
  <c r="AL110" i="18"/>
  <c r="AL111" i="18"/>
  <c r="AL112" i="18"/>
  <c r="AL113" i="18"/>
  <c r="AL121" i="18"/>
  <c r="AL122" i="18"/>
  <c r="AL123" i="18"/>
  <c r="AL124" i="18"/>
  <c r="AL125" i="18"/>
  <c r="AL135" i="18"/>
  <c r="AL141" i="18"/>
  <c r="AL151" i="18"/>
  <c r="AL156" i="18"/>
  <c r="AL164" i="18"/>
  <c r="AL166" i="18"/>
  <c r="AL168" i="18"/>
  <c r="AL169" i="18"/>
  <c r="AL173" i="18"/>
  <c r="AL174" i="18"/>
  <c r="AL175" i="18"/>
  <c r="AL179" i="18"/>
  <c r="AL180" i="18"/>
  <c r="AL183" i="18"/>
  <c r="AL285" i="18"/>
  <c r="AL292" i="18"/>
  <c r="AL293" i="18"/>
  <c r="AL294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110" i="17"/>
  <c r="T111" i="17"/>
  <c r="T112" i="17"/>
  <c r="T113" i="17"/>
  <c r="T114" i="17"/>
  <c r="T115" i="17"/>
  <c r="T125" i="17"/>
  <c r="T126" i="17"/>
  <c r="T131" i="17"/>
  <c r="T159" i="17"/>
  <c r="T172" i="17"/>
  <c r="T173" i="17"/>
  <c r="T174" i="17"/>
  <c r="T175" i="17"/>
  <c r="T176" i="17"/>
  <c r="T186" i="17"/>
  <c r="T187" i="17"/>
  <c r="T200" i="17"/>
  <c r="T201" i="17"/>
  <c r="T202" i="17"/>
  <c r="T203" i="17"/>
  <c r="T204" i="17"/>
  <c r="T205" i="17"/>
  <c r="T206" i="17"/>
  <c r="T207" i="17"/>
  <c r="T208" i="17"/>
  <c r="T303" i="17"/>
  <c r="T31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0" i="16"/>
  <c r="T81" i="16"/>
  <c r="T82" i="16"/>
  <c r="T83" i="16"/>
  <c r="T84" i="16"/>
  <c r="T85" i="16"/>
  <c r="T107" i="16"/>
  <c r="T108" i="16"/>
  <c r="T109" i="16"/>
  <c r="T110" i="16"/>
  <c r="T111" i="16"/>
  <c r="T112" i="16"/>
  <c r="T113" i="16"/>
  <c r="T114" i="16"/>
  <c r="T128" i="16"/>
  <c r="T129" i="16"/>
  <c r="T134" i="16"/>
  <c r="T197" i="16"/>
  <c r="T198" i="16"/>
  <c r="T199" i="16"/>
  <c r="T200" i="16"/>
  <c r="T201" i="16"/>
  <c r="T202" i="16"/>
  <c r="T225" i="16"/>
  <c r="T226" i="16"/>
  <c r="T227" i="16"/>
  <c r="T228" i="16"/>
  <c r="T239" i="16"/>
  <c r="T240" i="16"/>
  <c r="T241" i="16"/>
  <c r="T242" i="16"/>
  <c r="T243" i="16"/>
  <c r="T244" i="16"/>
  <c r="T245" i="16"/>
  <c r="T246" i="16"/>
  <c r="T247" i="16"/>
  <c r="T248" i="16"/>
  <c r="T311" i="16"/>
  <c r="T328" i="16"/>
  <c r="T368" i="16"/>
  <c r="T369" i="16"/>
  <c r="T376" i="16"/>
  <c r="T377" i="16"/>
  <c r="T378" i="16"/>
  <c r="T2" i="15"/>
  <c r="T263" i="15"/>
  <c r="T264" i="15"/>
  <c r="T307" i="15"/>
  <c r="T336" i="15"/>
  <c r="T351" i="15"/>
  <c r="T352" i="15"/>
  <c r="T353" i="15"/>
  <c r="T354" i="15"/>
  <c r="T361" i="15"/>
  <c r="T110" i="15"/>
  <c r="T115" i="15"/>
  <c r="T142" i="15"/>
  <c r="T143" i="15"/>
  <c r="T144" i="15"/>
  <c r="T145" i="15"/>
  <c r="T146" i="15"/>
  <c r="T184" i="15"/>
  <c r="T185" i="15"/>
  <c r="T186" i="15"/>
  <c r="T187" i="15"/>
  <c r="T188" i="15"/>
  <c r="T189" i="15"/>
  <c r="T191" i="15"/>
  <c r="T192" i="15"/>
  <c r="T193" i="15"/>
  <c r="T194" i="15"/>
  <c r="T195" i="15"/>
  <c r="T196" i="15"/>
  <c r="T197" i="15"/>
  <c r="T253" i="15"/>
  <c r="T254" i="15"/>
  <c r="T257" i="15"/>
  <c r="T258" i="15"/>
  <c r="T261" i="15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5" i="14"/>
  <c r="T86" i="14"/>
  <c r="T87" i="14"/>
  <c r="T88" i="14"/>
  <c r="T89" i="14"/>
  <c r="T90" i="14"/>
  <c r="T91" i="14"/>
  <c r="T92" i="14"/>
  <c r="T118" i="14"/>
  <c r="T119" i="14"/>
  <c r="T120" i="14"/>
  <c r="T121" i="14"/>
  <c r="T122" i="14"/>
  <c r="T123" i="14"/>
  <c r="T124" i="14"/>
  <c r="T125" i="14"/>
  <c r="T126" i="14"/>
  <c r="T127" i="14"/>
  <c r="T128" i="14"/>
  <c r="T149" i="14"/>
  <c r="T150" i="14"/>
  <c r="T151" i="14"/>
  <c r="T152" i="14"/>
  <c r="T153" i="14"/>
  <c r="T155" i="14"/>
  <c r="T156" i="14"/>
  <c r="T157" i="14"/>
  <c r="T158" i="14"/>
  <c r="T159" i="14"/>
  <c r="T160" i="14"/>
  <c r="T161" i="14"/>
  <c r="T163" i="14"/>
  <c r="T164" i="14"/>
  <c r="T165" i="14"/>
  <c r="T199" i="14"/>
  <c r="T236" i="14"/>
  <c r="T23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9" i="15"/>
  <c r="T80" i="15"/>
  <c r="T81" i="15"/>
  <c r="T82" i="15"/>
  <c r="T94" i="15"/>
  <c r="T95" i="15"/>
  <c r="T96" i="15"/>
  <c r="T97" i="15"/>
  <c r="T98" i="15"/>
  <c r="T99" i="15"/>
  <c r="T109" i="15"/>
  <c r="T3" i="15"/>
  <c r="T4" i="15"/>
  <c r="T5" i="15"/>
  <c r="T6" i="15"/>
  <c r="T394" i="14"/>
  <c r="T395" i="14"/>
  <c r="T396" i="14"/>
  <c r="T397" i="14"/>
  <c r="T398" i="14"/>
  <c r="T539" i="14"/>
  <c r="T545" i="14"/>
  <c r="T546" i="14"/>
  <c r="T346" i="14"/>
  <c r="T347" i="14"/>
  <c r="T348" i="14"/>
  <c r="T349" i="14"/>
  <c r="T350" i="14"/>
  <c r="T366" i="14"/>
  <c r="T367" i="14"/>
  <c r="T311" i="14"/>
  <c r="T312" i="14"/>
  <c r="T313" i="14"/>
  <c r="T314" i="14"/>
  <c r="T300" i="14"/>
  <c r="T301" i="14"/>
  <c r="T307" i="14"/>
  <c r="T308" i="14"/>
  <c r="T309" i="14"/>
  <c r="T310" i="14"/>
  <c r="T315" i="14"/>
  <c r="T316" i="14"/>
  <c r="T317" i="14"/>
  <c r="T318" i="14"/>
  <c r="T339" i="14"/>
  <c r="T340" i="14"/>
  <c r="T341" i="14"/>
  <c r="T342" i="14"/>
  <c r="T343" i="14"/>
  <c r="T344" i="14"/>
  <c r="T239" i="14"/>
  <c r="T240" i="14"/>
  <c r="T265" i="14"/>
  <c r="T266" i="14"/>
  <c r="T268" i="14"/>
  <c r="T269" i="14"/>
  <c r="T270" i="14"/>
  <c r="T271" i="14"/>
  <c r="T272" i="14"/>
  <c r="T238" i="14"/>
  <c r="T267" i="14"/>
  <c r="T345" i="14"/>
  <c r="T392" i="14"/>
  <c r="T393" i="14"/>
  <c r="T615" i="14"/>
  <c r="T616" i="14"/>
  <c r="T617" i="14"/>
  <c r="T618" i="14"/>
  <c r="T619" i="14"/>
  <c r="T620" i="14"/>
  <c r="T621" i="14"/>
  <c r="T622" i="14"/>
  <c r="T652" i="14"/>
  <c r="T814" i="14"/>
  <c r="T815" i="14"/>
  <c r="T816" i="14"/>
  <c r="T861" i="14"/>
  <c r="T9" i="11"/>
  <c r="T10" i="11"/>
  <c r="T11" i="11"/>
  <c r="X3" i="2"/>
  <c r="X4" i="2"/>
  <c r="X9" i="2"/>
  <c r="X10" i="2"/>
  <c r="X11" i="2"/>
  <c r="X17" i="2"/>
  <c r="X18" i="2"/>
  <c r="X24" i="2"/>
  <c r="X25" i="2"/>
  <c r="X29" i="2"/>
  <c r="X30" i="2"/>
  <c r="X35" i="2"/>
  <c r="X36" i="2"/>
  <c r="X40" i="2"/>
  <c r="X41" i="2"/>
  <c r="X45" i="2"/>
  <c r="X46" i="2"/>
  <c r="X50" i="2"/>
  <c r="X51" i="2"/>
  <c r="X53" i="2"/>
  <c r="X54" i="2"/>
  <c r="X58" i="2"/>
  <c r="X59" i="2"/>
  <c r="X60" i="2"/>
  <c r="X61" i="2"/>
  <c r="X62" i="2"/>
  <c r="X66" i="2"/>
  <c r="X67" i="2"/>
  <c r="X68" i="2"/>
  <c r="X72" i="2"/>
  <c r="X76" i="2"/>
  <c r="X80" i="2"/>
  <c r="X82" i="2"/>
  <c r="X84" i="2"/>
  <c r="X86" i="2"/>
  <c r="X87" i="2"/>
  <c r="X89" i="2"/>
  <c r="X91" i="2"/>
  <c r="X92" i="2"/>
  <c r="X93" i="2"/>
  <c r="X96" i="2"/>
  <c r="X97" i="2"/>
  <c r="X98" i="2"/>
  <c r="X102" i="2"/>
  <c r="X103" i="2"/>
  <c r="X106" i="2"/>
  <c r="X107" i="2"/>
  <c r="X108" i="2"/>
  <c r="X109" i="2"/>
  <c r="X114" i="2"/>
  <c r="X115" i="2"/>
  <c r="X121" i="2"/>
  <c r="X122" i="2"/>
  <c r="X127" i="2"/>
  <c r="X130" i="2"/>
  <c r="X132" i="2"/>
  <c r="X136" i="2"/>
  <c r="X137" i="2"/>
  <c r="X140" i="2"/>
  <c r="X145" i="2"/>
  <c r="X146" i="2"/>
  <c r="X147" i="2"/>
  <c r="X148" i="2"/>
  <c r="X149" i="2"/>
  <c r="X150" i="2"/>
  <c r="X151" i="2"/>
  <c r="X154" i="2"/>
  <c r="X155" i="2"/>
  <c r="X156" i="2"/>
  <c r="X157" i="2"/>
  <c r="X158" i="2"/>
  <c r="X159" i="2"/>
  <c r="X160" i="2"/>
  <c r="X162" i="2"/>
  <c r="X164" i="2"/>
  <c r="X165" i="2"/>
  <c r="X166" i="2"/>
  <c r="X167" i="2"/>
  <c r="X168" i="2"/>
  <c r="X169" i="2"/>
  <c r="X171" i="2"/>
  <c r="X172" i="2"/>
  <c r="X175" i="2"/>
  <c r="X176" i="2"/>
  <c r="X177" i="2"/>
  <c r="X178" i="2"/>
  <c r="X179" i="2"/>
  <c r="X180" i="2"/>
  <c r="X181" i="2"/>
  <c r="X182" i="2"/>
  <c r="X184" i="2"/>
  <c r="X185" i="2"/>
  <c r="X186" i="2"/>
  <c r="X187" i="2"/>
  <c r="X188" i="2"/>
  <c r="X189" i="2"/>
  <c r="X190" i="2"/>
  <c r="X191" i="2"/>
  <c r="X195" i="2"/>
  <c r="X196" i="2"/>
  <c r="X201" i="2"/>
  <c r="X206" i="2"/>
  <c r="X211" i="2"/>
  <c r="X212" i="2"/>
  <c r="X214" i="2"/>
  <c r="X217" i="2"/>
  <c r="X232" i="2"/>
  <c r="X237" i="2"/>
  <c r="X241" i="2"/>
  <c r="X245" i="2"/>
  <c r="B245" i="19" s="1"/>
  <c r="X2" i="2"/>
  <c r="B2" i="19" s="1"/>
  <c r="A444" i="18" l="1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386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A898" i="17" s="1"/>
  <c r="B41" i="19"/>
  <c r="B29" i="19"/>
  <c r="B5" i="19"/>
  <c r="A2" i="18"/>
  <c r="A3" i="15"/>
  <c r="A5" i="17"/>
  <c r="A6" i="17"/>
  <c r="T2" i="11"/>
  <c r="A2" i="11" s="1"/>
  <c r="A948" i="16" l="1"/>
  <c r="A1383" i="14"/>
  <c r="A37" i="17"/>
  <c r="A896" i="17"/>
  <c r="A442" i="18"/>
  <c r="A949" i="16"/>
  <c r="A946" i="16"/>
  <c r="A734" i="15"/>
  <c r="A952" i="16"/>
  <c r="A281" i="11"/>
  <c r="A1384" i="14"/>
  <c r="A897" i="17"/>
  <c r="A443" i="18"/>
  <c r="AM444" i="18" s="1"/>
  <c r="A441" i="18"/>
  <c r="A950" i="16"/>
  <c r="A947" i="16"/>
  <c r="A1382" i="14"/>
  <c r="A953" i="16"/>
  <c r="A951" i="16"/>
  <c r="A1385" i="14"/>
  <c r="A733" i="15"/>
  <c r="A581" i="17"/>
  <c r="A37" i="14"/>
  <c r="A761" i="17"/>
  <c r="A39" i="17"/>
  <c r="A35" i="17"/>
  <c r="A45" i="16"/>
  <c r="A40" i="16"/>
  <c r="A41" i="16"/>
  <c r="A38" i="14"/>
  <c r="A39" i="14"/>
  <c r="A8" i="18"/>
  <c r="A15" i="15"/>
  <c r="A40" i="17"/>
  <c r="A8" i="11"/>
  <c r="A43" i="16"/>
  <c r="A38" i="17"/>
  <c r="A44" i="16"/>
  <c r="A598" i="15"/>
  <c r="A16" i="15"/>
  <c r="A41" i="17"/>
  <c r="A42" i="16"/>
  <c r="A36" i="17"/>
  <c r="A42" i="17"/>
  <c r="A36" i="14"/>
  <c r="A40" i="14"/>
  <c r="A231" i="11"/>
  <c r="A1166" i="14"/>
  <c r="A818" i="16"/>
  <c r="A762" i="17"/>
  <c r="A379" i="18"/>
  <c r="A816" i="16"/>
  <c r="A759" i="17"/>
  <c r="A1162" i="14"/>
  <c r="A764" i="17"/>
  <c r="A378" i="18"/>
  <c r="A597" i="15"/>
  <c r="A817" i="16"/>
  <c r="A765" i="17"/>
  <c r="A763" i="17"/>
  <c r="A760" i="17"/>
  <c r="A1164" i="14"/>
  <c r="A1165" i="14"/>
  <c r="A480" i="15"/>
  <c r="A1163" i="14"/>
  <c r="A766" i="17"/>
  <c r="A481" i="15"/>
  <c r="A906" i="14"/>
  <c r="A177" i="11"/>
  <c r="A302" i="18"/>
  <c r="A647" i="16"/>
  <c r="A648" i="16"/>
  <c r="A178" i="11"/>
  <c r="A907" i="14"/>
  <c r="A304" i="18"/>
  <c r="A303" i="18"/>
  <c r="A649" i="16"/>
  <c r="A904" i="14"/>
  <c r="A579" i="17"/>
  <c r="A902" i="14"/>
  <c r="A903" i="14"/>
  <c r="A646" i="16"/>
  <c r="A580" i="17"/>
  <c r="A578" i="17"/>
  <c r="A905" i="14"/>
  <c r="A92" i="15"/>
  <c r="A530" i="14"/>
  <c r="A833" i="15"/>
  <c r="A898" i="15"/>
  <c r="A760" i="15"/>
  <c r="A820" i="15"/>
  <c r="A866" i="15"/>
  <c r="A631" i="15"/>
  <c r="A696" i="15"/>
  <c r="A816" i="15"/>
  <c r="A587" i="15"/>
  <c r="A674" i="15"/>
  <c r="A782" i="15"/>
  <c r="A850" i="15"/>
  <c r="A647" i="15"/>
  <c r="A750" i="15"/>
  <c r="A823" i="15"/>
  <c r="A888" i="15"/>
  <c r="A726" i="15"/>
  <c r="A483" i="15"/>
  <c r="A341" i="15"/>
  <c r="A724" i="15"/>
  <c r="A588" i="15"/>
  <c r="A434" i="15"/>
  <c r="A292" i="15"/>
  <c r="A445" i="15"/>
  <c r="A303" i="15"/>
  <c r="A660" i="15"/>
  <c r="A515" i="15"/>
  <c r="A374" i="15"/>
  <c r="A526" i="15"/>
  <c r="A373" i="15"/>
  <c r="A709" i="15"/>
  <c r="A561" i="15"/>
  <c r="A419" i="15"/>
  <c r="A277" i="15"/>
  <c r="A743" i="15"/>
  <c r="A583" i="15"/>
  <c r="A429" i="15"/>
  <c r="A287" i="15"/>
  <c r="A632" i="15"/>
  <c r="A488" i="15"/>
  <c r="A346" i="15"/>
  <c r="A558" i="15"/>
  <c r="A416" i="15"/>
  <c r="A275" i="15"/>
  <c r="A497" i="15"/>
  <c r="A344" i="15"/>
  <c r="A803" i="15"/>
  <c r="A653" i="15"/>
  <c r="A508" i="15"/>
  <c r="A367" i="15"/>
  <c r="A555" i="15"/>
  <c r="A413" i="15"/>
  <c r="A106" i="17"/>
  <c r="A178" i="18"/>
  <c r="A809" i="15"/>
  <c r="A887" i="15"/>
  <c r="A744" i="15"/>
  <c r="A786" i="15"/>
  <c r="A855" i="15"/>
  <c r="A599" i="15"/>
  <c r="B599" i="15" s="1"/>
  <c r="A677" i="15"/>
  <c r="A804" i="15"/>
  <c r="A893" i="15"/>
  <c r="A651" i="15"/>
  <c r="A768" i="15"/>
  <c r="A839" i="15"/>
  <c r="A619" i="15"/>
  <c r="A707" i="15"/>
  <c r="A811" i="15"/>
  <c r="A880" i="15"/>
  <c r="A704" i="15"/>
  <c r="A470" i="15"/>
  <c r="A329" i="15"/>
  <c r="A713" i="15"/>
  <c r="A577" i="15"/>
  <c r="A423" i="15"/>
  <c r="A281" i="15"/>
  <c r="A433" i="15"/>
  <c r="A291" i="15"/>
  <c r="A648" i="15"/>
  <c r="A503" i="15"/>
  <c r="A362" i="15"/>
  <c r="A514" i="15"/>
  <c r="A361" i="15"/>
  <c r="A690" i="15"/>
  <c r="A549" i="15"/>
  <c r="A407" i="15"/>
  <c r="A267" i="15"/>
  <c r="A719" i="15"/>
  <c r="A572" i="15"/>
  <c r="A418" i="15"/>
  <c r="A266" i="15"/>
  <c r="A620" i="15"/>
  <c r="A475" i="15"/>
  <c r="A334" i="15"/>
  <c r="A546" i="15"/>
  <c r="A404" i="15"/>
  <c r="A630" i="15"/>
  <c r="A486" i="15"/>
  <c r="A332" i="15"/>
  <c r="A779" i="15"/>
  <c r="A641" i="15"/>
  <c r="A496" i="15"/>
  <c r="A355" i="15"/>
  <c r="A543" i="15"/>
  <c r="A401" i="15"/>
  <c r="A532" i="14"/>
  <c r="A371" i="16"/>
  <c r="A798" i="15"/>
  <c r="A876" i="15"/>
  <c r="A723" i="15"/>
  <c r="A773" i="15"/>
  <c r="A831" i="15"/>
  <c r="A895" i="15"/>
  <c r="A654" i="15"/>
  <c r="A793" i="15"/>
  <c r="A883" i="15"/>
  <c r="A625" i="15"/>
  <c r="A754" i="15"/>
  <c r="A826" i="15"/>
  <c r="A574" i="15"/>
  <c r="A687" i="15"/>
  <c r="A800" i="15"/>
  <c r="A868" i="15"/>
  <c r="A684" i="15"/>
  <c r="A459" i="15"/>
  <c r="A317" i="15"/>
  <c r="A702" i="15"/>
  <c r="A565" i="15"/>
  <c r="A411" i="15"/>
  <c r="A576" i="15"/>
  <c r="A422" i="15"/>
  <c r="A280" i="15"/>
  <c r="A636" i="15"/>
  <c r="A491" i="15"/>
  <c r="A350" i="15"/>
  <c r="A502" i="15"/>
  <c r="A349" i="15"/>
  <c r="A680" i="15"/>
  <c r="A537" i="15"/>
  <c r="A396" i="15"/>
  <c r="A857" i="15"/>
  <c r="A698" i="15"/>
  <c r="A560" i="15"/>
  <c r="A406" i="15"/>
  <c r="A752" i="15"/>
  <c r="A608" i="15"/>
  <c r="A464" i="15"/>
  <c r="A322" i="15"/>
  <c r="A534" i="15"/>
  <c r="A393" i="15"/>
  <c r="A618" i="15"/>
  <c r="A473" i="15"/>
  <c r="A320" i="15"/>
  <c r="A769" i="15"/>
  <c r="A629" i="15"/>
  <c r="A485" i="15"/>
  <c r="A343" i="15"/>
  <c r="B344" i="15" s="1"/>
  <c r="A531" i="15"/>
  <c r="A390" i="15"/>
  <c r="A373" i="16"/>
  <c r="A527" i="14"/>
  <c r="A788" i="15"/>
  <c r="A867" i="15"/>
  <c r="B868" i="15" s="1"/>
  <c r="A701" i="15"/>
  <c r="A759" i="15"/>
  <c r="A819" i="15"/>
  <c r="A885" i="15"/>
  <c r="A628" i="15"/>
  <c r="A783" i="15"/>
  <c r="A862" i="15"/>
  <c r="A585" i="15"/>
  <c r="A735" i="15"/>
  <c r="A813" i="15"/>
  <c r="A890" i="15"/>
  <c r="A667" i="15"/>
  <c r="A764" i="15"/>
  <c r="A859" i="15"/>
  <c r="A664" i="15"/>
  <c r="A447" i="15"/>
  <c r="A305" i="15"/>
  <c r="A693" i="15"/>
  <c r="A553" i="15"/>
  <c r="A399" i="15"/>
  <c r="A564" i="15"/>
  <c r="A410" i="15"/>
  <c r="A270" i="15"/>
  <c r="A624" i="15"/>
  <c r="A479" i="15"/>
  <c r="A338" i="15"/>
  <c r="A490" i="15"/>
  <c r="A337" i="15"/>
  <c r="A670" i="15"/>
  <c r="A525" i="15"/>
  <c r="A384" i="15"/>
  <c r="A838" i="15"/>
  <c r="A689" i="15"/>
  <c r="A548" i="15"/>
  <c r="A395" i="15"/>
  <c r="A742" i="15"/>
  <c r="B743" i="15" s="1"/>
  <c r="A594" i="15"/>
  <c r="A452" i="15"/>
  <c r="A310" i="15"/>
  <c r="A522" i="15"/>
  <c r="A381" i="15"/>
  <c r="A606" i="15"/>
  <c r="A462" i="15"/>
  <c r="A308" i="15"/>
  <c r="A758" i="15"/>
  <c r="A617" i="15"/>
  <c r="A472" i="15"/>
  <c r="A331" i="15"/>
  <c r="A519" i="15"/>
  <c r="A378" i="15"/>
  <c r="A533" i="14"/>
  <c r="A531" i="14"/>
  <c r="A777" i="15"/>
  <c r="A856" i="15"/>
  <c r="A682" i="15"/>
  <c r="A721" i="15"/>
  <c r="A806" i="15"/>
  <c r="A865" i="15"/>
  <c r="B866" i="15" s="1"/>
  <c r="B867" i="15" s="1"/>
  <c r="A589" i="15"/>
  <c r="A770" i="15"/>
  <c r="A852" i="15"/>
  <c r="A892" i="15"/>
  <c r="A712" i="15"/>
  <c r="A801" i="15"/>
  <c r="A881" i="15"/>
  <c r="A643" i="15"/>
  <c r="A748" i="15"/>
  <c r="A848" i="15"/>
  <c r="A640" i="15"/>
  <c r="A435" i="15"/>
  <c r="A293" i="15"/>
  <c r="A683" i="15"/>
  <c r="A541" i="15"/>
  <c r="A388" i="15"/>
  <c r="A552" i="15"/>
  <c r="A398" i="15"/>
  <c r="A774" i="15"/>
  <c r="A612" i="15"/>
  <c r="A468" i="15"/>
  <c r="A326" i="15"/>
  <c r="A478" i="15"/>
  <c r="A325" i="15"/>
  <c r="A658" i="15"/>
  <c r="A513" i="15"/>
  <c r="A372" i="15"/>
  <c r="A828" i="15"/>
  <c r="A679" i="15"/>
  <c r="B680" i="15" s="1"/>
  <c r="A536" i="15"/>
  <c r="A383" i="15"/>
  <c r="A729" i="15"/>
  <c r="A582" i="15"/>
  <c r="A440" i="15"/>
  <c r="A298" i="15"/>
  <c r="A510" i="15"/>
  <c r="A369" i="15"/>
  <c r="A592" i="15"/>
  <c r="A450" i="15"/>
  <c r="A296" i="15"/>
  <c r="A749" i="15"/>
  <c r="A605" i="15"/>
  <c r="A461" i="15"/>
  <c r="A319" i="15"/>
  <c r="A507" i="15"/>
  <c r="A366" i="15"/>
  <c r="A374" i="16"/>
  <c r="A321" i="17"/>
  <c r="A761" i="15"/>
  <c r="A846" i="15"/>
  <c r="A661" i="15"/>
  <c r="A699" i="15"/>
  <c r="A795" i="15"/>
  <c r="A854" i="15"/>
  <c r="A894" i="15"/>
  <c r="A756" i="15"/>
  <c r="A841" i="15"/>
  <c r="A882" i="15"/>
  <c r="A672" i="15"/>
  <c r="A791" i="15"/>
  <c r="A870" i="15"/>
  <c r="A616" i="15"/>
  <c r="A728" i="15"/>
  <c r="A835" i="15"/>
  <c r="A613" i="15"/>
  <c r="A424" i="15"/>
  <c r="A282" i="15"/>
  <c r="A673" i="15"/>
  <c r="A529" i="15"/>
  <c r="A376" i="15"/>
  <c r="A540" i="15"/>
  <c r="A387" i="15"/>
  <c r="A765" i="15"/>
  <c r="A600" i="15"/>
  <c r="A456" i="15"/>
  <c r="A314" i="15"/>
  <c r="A467" i="15"/>
  <c r="A313" i="15"/>
  <c r="A646" i="15"/>
  <c r="A501" i="15"/>
  <c r="A360" i="15"/>
  <c r="A817" i="15"/>
  <c r="A669" i="15"/>
  <c r="A524" i="15"/>
  <c r="A371" i="15"/>
  <c r="A718" i="15"/>
  <c r="A571" i="15"/>
  <c r="A428" i="15"/>
  <c r="A286" i="15"/>
  <c r="B287" i="15" s="1"/>
  <c r="A498" i="15"/>
  <c r="A357" i="15"/>
  <c r="A580" i="15"/>
  <c r="A438" i="15"/>
  <c r="A284" i="15"/>
  <c r="A739" i="15"/>
  <c r="A591" i="15"/>
  <c r="A449" i="15"/>
  <c r="A307" i="15"/>
  <c r="A495" i="15"/>
  <c r="A354" i="15"/>
  <c r="A102" i="11"/>
  <c r="A372" i="16"/>
  <c r="A745" i="15"/>
  <c r="A832" i="15"/>
  <c r="A637" i="15"/>
  <c r="A659" i="15"/>
  <c r="A785" i="15"/>
  <c r="B786" i="15" s="1"/>
  <c r="A843" i="15"/>
  <c r="A884" i="15"/>
  <c r="A738" i="15"/>
  <c r="A829" i="15"/>
  <c r="A872" i="15"/>
  <c r="A649" i="15"/>
  <c r="A781" i="15"/>
  <c r="A837" i="15"/>
  <c r="A566" i="15"/>
  <c r="A706" i="15"/>
  <c r="A822" i="15"/>
  <c r="A554" i="15"/>
  <c r="B555" i="15" s="1"/>
  <c r="A412" i="15"/>
  <c r="B413" i="15" s="1"/>
  <c r="A271" i="15"/>
  <c r="A662" i="15"/>
  <c r="A517" i="15"/>
  <c r="A364" i="15"/>
  <c r="A528" i="15"/>
  <c r="A375" i="15"/>
  <c r="A732" i="15"/>
  <c r="A586" i="15"/>
  <c r="A444" i="15"/>
  <c r="B445" i="15" s="1"/>
  <c r="A302" i="15"/>
  <c r="A455" i="15"/>
  <c r="A301" i="15"/>
  <c r="A634" i="15"/>
  <c r="A489" i="15"/>
  <c r="A348" i="15"/>
  <c r="A807" i="15"/>
  <c r="A657" i="15"/>
  <c r="A512" i="15"/>
  <c r="A359" i="15"/>
  <c r="A708" i="15"/>
  <c r="A559" i="15"/>
  <c r="B560" i="15" s="1"/>
  <c r="A417" i="15"/>
  <c r="A276" i="15"/>
  <c r="B277" i="15" s="1"/>
  <c r="A487" i="15"/>
  <c r="B488" i="15" s="1"/>
  <c r="A345" i="15"/>
  <c r="A569" i="15"/>
  <c r="A415" i="15"/>
  <c r="A274" i="15"/>
  <c r="A727" i="15"/>
  <c r="A579" i="15"/>
  <c r="A437" i="15"/>
  <c r="A295" i="15"/>
  <c r="A484" i="15"/>
  <c r="A342" i="15"/>
  <c r="A375" i="16"/>
  <c r="A529" i="14"/>
  <c r="A725" i="15"/>
  <c r="A821" i="15"/>
  <c r="A603" i="15"/>
  <c r="A635" i="15"/>
  <c r="A772" i="15"/>
  <c r="B773" i="15" s="1"/>
  <c r="B774" i="15" s="1"/>
  <c r="A818" i="15"/>
  <c r="A873" i="15"/>
  <c r="A715" i="15"/>
  <c r="A802" i="15"/>
  <c r="A851" i="15"/>
  <c r="A623" i="15"/>
  <c r="A751" i="15"/>
  <c r="A825" i="15"/>
  <c r="A889" i="15"/>
  <c r="A686" i="15"/>
  <c r="B687" i="15" s="1"/>
  <c r="A810" i="15"/>
  <c r="A542" i="15"/>
  <c r="A400" i="15"/>
  <c r="B401" i="15" s="1"/>
  <c r="A784" i="15"/>
  <c r="A650" i="15"/>
  <c r="A505" i="15"/>
  <c r="A352" i="15"/>
  <c r="A516" i="15"/>
  <c r="A363" i="15"/>
  <c r="A722" i="15"/>
  <c r="A575" i="15"/>
  <c r="A432" i="15"/>
  <c r="A290" i="15"/>
  <c r="B291" i="15" s="1"/>
  <c r="A443" i="15"/>
  <c r="A289" i="15"/>
  <c r="A622" i="15"/>
  <c r="A477" i="15"/>
  <c r="A336" i="15"/>
  <c r="B337" i="15" s="1"/>
  <c r="B338" i="15" s="1"/>
  <c r="A797" i="15"/>
  <c r="A645" i="15"/>
  <c r="A500" i="15"/>
  <c r="A347" i="15"/>
  <c r="A697" i="15"/>
  <c r="A547" i="15"/>
  <c r="A405" i="15"/>
  <c r="A265" i="15"/>
  <c r="A474" i="15"/>
  <c r="A333" i="15"/>
  <c r="A557" i="15"/>
  <c r="A403" i="15"/>
  <c r="A863" i="15"/>
  <c r="A716" i="15"/>
  <c r="A568" i="15"/>
  <c r="A426" i="15"/>
  <c r="A283" i="15"/>
  <c r="A471" i="15"/>
  <c r="A330" i="15"/>
  <c r="A322" i="17"/>
  <c r="A899" i="15"/>
  <c r="A703" i="15"/>
  <c r="A808" i="15"/>
  <c r="A528" i="14"/>
  <c r="A601" i="15"/>
  <c r="A741" i="15"/>
  <c r="A805" i="15"/>
  <c r="A864" i="15"/>
  <c r="A695" i="15"/>
  <c r="A755" i="15"/>
  <c r="B756" i="15" s="1"/>
  <c r="A840" i="15"/>
  <c r="B841" i="15" s="1"/>
  <c r="A578" i="15"/>
  <c r="A731" i="15"/>
  <c r="A812" i="15"/>
  <c r="A869" i="15"/>
  <c r="B870" i="15" s="1"/>
  <c r="A666" i="15"/>
  <c r="A799" i="15"/>
  <c r="B800" i="15" s="1"/>
  <c r="A530" i="15"/>
  <c r="B531" i="15" s="1"/>
  <c r="A389" i="15"/>
  <c r="A776" i="15"/>
  <c r="B777" i="15" s="1"/>
  <c r="A638" i="15"/>
  <c r="A493" i="15"/>
  <c r="A340" i="15"/>
  <c r="A504" i="15"/>
  <c r="A351" i="15"/>
  <c r="A711" i="15"/>
  <c r="A563" i="15"/>
  <c r="A421" i="15"/>
  <c r="A279" i="15"/>
  <c r="A431" i="15"/>
  <c r="A278" i="15"/>
  <c r="A610" i="15"/>
  <c r="A466" i="15"/>
  <c r="A324" i="15"/>
  <c r="A789" i="15"/>
  <c r="A633" i="15"/>
  <c r="A476" i="15"/>
  <c r="A335" i="15"/>
  <c r="A688" i="15"/>
  <c r="A535" i="15"/>
  <c r="A394" i="15"/>
  <c r="B395" i="15" s="1"/>
  <c r="A607" i="15"/>
  <c r="A463" i="15"/>
  <c r="B464" i="15" s="1"/>
  <c r="A321" i="15"/>
  <c r="A545" i="15"/>
  <c r="A392" i="15"/>
  <c r="A845" i="15"/>
  <c r="B846" i="15" s="1"/>
  <c r="A705" i="15"/>
  <c r="A556" i="15"/>
  <c r="A414" i="15"/>
  <c r="A273" i="15"/>
  <c r="A460" i="15"/>
  <c r="B461" i="15" s="1"/>
  <c r="A318" i="15"/>
  <c r="A176" i="18"/>
  <c r="A877" i="15"/>
  <c r="A663" i="15"/>
  <c r="A796" i="15"/>
  <c r="A897" i="15"/>
  <c r="A896" i="15"/>
  <c r="A717" i="15"/>
  <c r="A794" i="15"/>
  <c r="A853" i="15"/>
  <c r="B854" i="15" s="1"/>
  <c r="B855" i="15" s="1"/>
  <c r="A675" i="15"/>
  <c r="A737" i="15"/>
  <c r="A827" i="15"/>
  <c r="B828" i="15" s="1"/>
  <c r="A891" i="15"/>
  <c r="A710" i="15"/>
  <c r="A790" i="15"/>
  <c r="A860" i="15"/>
  <c r="A642" i="15"/>
  <c r="A778" i="15"/>
  <c r="B779" i="15" s="1"/>
  <c r="A518" i="15"/>
  <c r="A377" i="15"/>
  <c r="A767" i="15"/>
  <c r="A626" i="15"/>
  <c r="A469" i="15"/>
  <c r="A328" i="15"/>
  <c r="A492" i="15"/>
  <c r="A339" i="15"/>
  <c r="A700" i="15"/>
  <c r="A551" i="15"/>
  <c r="A409" i="15"/>
  <c r="A269" i="15"/>
  <c r="B270" i="15" s="1"/>
  <c r="A420" i="15"/>
  <c r="A268" i="15"/>
  <c r="A596" i="15"/>
  <c r="A454" i="15"/>
  <c r="A312" i="15"/>
  <c r="A771" i="15"/>
  <c r="A621" i="15"/>
  <c r="A465" i="15"/>
  <c r="A323" i="15"/>
  <c r="A668" i="15"/>
  <c r="A523" i="15"/>
  <c r="A382" i="15"/>
  <c r="A593" i="15"/>
  <c r="A451" i="15"/>
  <c r="A309" i="15"/>
  <c r="A533" i="15"/>
  <c r="A380" i="15"/>
  <c r="A834" i="15"/>
  <c r="A685" i="15"/>
  <c r="A544" i="15"/>
  <c r="A402" i="15"/>
  <c r="A604" i="15"/>
  <c r="B605" i="15" s="1"/>
  <c r="A448" i="15"/>
  <c r="B449" i="15" s="1"/>
  <c r="A306" i="15"/>
  <c r="A370" i="16"/>
  <c r="A858" i="15"/>
  <c r="A639" i="15"/>
  <c r="A787" i="15"/>
  <c r="B788" i="15" s="1"/>
  <c r="A875" i="15"/>
  <c r="A886" i="15"/>
  <c r="A678" i="15"/>
  <c r="A757" i="15"/>
  <c r="A842" i="15"/>
  <c r="A652" i="15"/>
  <c r="B653" i="15" s="1"/>
  <c r="A714" i="15"/>
  <c r="A815" i="15"/>
  <c r="A871" i="15"/>
  <c r="B872" i="15" s="1"/>
  <c r="A691" i="15"/>
  <c r="A780" i="15"/>
  <c r="B781" i="15" s="1"/>
  <c r="A849" i="15"/>
  <c r="B850" i="15" s="1"/>
  <c r="B851" i="15" s="1"/>
  <c r="A615" i="15"/>
  <c r="A763" i="15"/>
  <c r="A506" i="15"/>
  <c r="A365" i="15"/>
  <c r="A746" i="15"/>
  <c r="A614" i="15"/>
  <c r="A458" i="15"/>
  <c r="A316" i="15"/>
  <c r="A482" i="15"/>
  <c r="A327" i="15"/>
  <c r="A692" i="15"/>
  <c r="A539" i="15"/>
  <c r="A397" i="15"/>
  <c r="A550" i="15"/>
  <c r="A408" i="15"/>
  <c r="A730" i="15"/>
  <c r="A584" i="15"/>
  <c r="A442" i="15"/>
  <c r="A300" i="15"/>
  <c r="A762" i="15"/>
  <c r="A609" i="15"/>
  <c r="A453" i="15"/>
  <c r="A311" i="15"/>
  <c r="A656" i="15"/>
  <c r="A511" i="15"/>
  <c r="A370" i="15"/>
  <c r="A581" i="15"/>
  <c r="B582" i="15" s="1"/>
  <c r="B583" i="15" s="1"/>
  <c r="A439" i="15"/>
  <c r="A297" i="15"/>
  <c r="A521" i="15"/>
  <c r="A368" i="15"/>
  <c r="A824" i="15"/>
  <c r="A676" i="15"/>
  <c r="A532" i="15"/>
  <c r="A391" i="15"/>
  <c r="A590" i="15"/>
  <c r="A436" i="15"/>
  <c r="B437" i="15" s="1"/>
  <c r="B438" i="15" s="1"/>
  <c r="A294" i="15"/>
  <c r="A177" i="18"/>
  <c r="A847" i="15"/>
  <c r="B848" i="15" s="1"/>
  <c r="A611" i="15"/>
  <c r="A775" i="15"/>
  <c r="A844" i="15"/>
  <c r="B845" i="15" s="1"/>
  <c r="A874" i="15"/>
  <c r="B875" i="15" s="1"/>
  <c r="B876" i="15" s="1"/>
  <c r="A655" i="15"/>
  <c r="A740" i="15"/>
  <c r="B741" i="15" s="1"/>
  <c r="B742" i="15" s="1"/>
  <c r="A830" i="15"/>
  <c r="A627" i="15"/>
  <c r="A694" i="15"/>
  <c r="A792" i="15"/>
  <c r="A861" i="15"/>
  <c r="B862" i="15" s="1"/>
  <c r="B863" i="15" s="1"/>
  <c r="A671" i="15"/>
  <c r="B672" i="15" s="1"/>
  <c r="A766" i="15"/>
  <c r="A836" i="15"/>
  <c r="A562" i="15"/>
  <c r="A747" i="15"/>
  <c r="A494" i="15"/>
  <c r="A353" i="15"/>
  <c r="A736" i="15"/>
  <c r="B737" i="15" s="1"/>
  <c r="B738" i="15" s="1"/>
  <c r="A602" i="15"/>
  <c r="A446" i="15"/>
  <c r="A304" i="15"/>
  <c r="A457" i="15"/>
  <c r="A315" i="15"/>
  <c r="A681" i="15"/>
  <c r="A527" i="15"/>
  <c r="A386" i="15"/>
  <c r="A538" i="15"/>
  <c r="A385" i="15"/>
  <c r="A720" i="15"/>
  <c r="A573" i="15"/>
  <c r="B574" i="15" s="1"/>
  <c r="A430" i="15"/>
  <c r="A288" i="15"/>
  <c r="B289" i="15" s="1"/>
  <c r="A753" i="15"/>
  <c r="A595" i="15"/>
  <c r="A441" i="15"/>
  <c r="A299" i="15"/>
  <c r="A644" i="15"/>
  <c r="A499" i="15"/>
  <c r="A358" i="15"/>
  <c r="A570" i="15"/>
  <c r="A427" i="15"/>
  <c r="A285" i="15"/>
  <c r="A509" i="15"/>
  <c r="A356" i="15"/>
  <c r="B357" i="15" s="1"/>
  <c r="A814" i="15"/>
  <c r="A665" i="15"/>
  <c r="A520" i="15"/>
  <c r="A379" i="15"/>
  <c r="A567" i="15"/>
  <c r="A425" i="15"/>
  <c r="A272" i="15"/>
  <c r="A252" i="15"/>
  <c r="A105" i="16"/>
  <c r="A107" i="17"/>
  <c r="A103" i="16"/>
  <c r="A35" i="18"/>
  <c r="A105" i="17"/>
  <c r="A108" i="17"/>
  <c r="A104" i="16"/>
  <c r="A103" i="17"/>
  <c r="A114" i="14"/>
  <c r="A117" i="14"/>
  <c r="A33" i="18"/>
  <c r="A93" i="15"/>
  <c r="A115" i="14"/>
  <c r="A26" i="11"/>
  <c r="A34" i="18"/>
  <c r="A113" i="14"/>
  <c r="A116" i="14"/>
  <c r="A109" i="17"/>
  <c r="A106" i="16"/>
  <c r="A104" i="17"/>
  <c r="A61" i="18"/>
  <c r="A331" i="16"/>
  <c r="A162" i="18"/>
  <c r="A131" i="18"/>
  <c r="A57" i="18"/>
  <c r="A160" i="18"/>
  <c r="A476" i="14"/>
  <c r="A93" i="11"/>
  <c r="A1065" i="16"/>
  <c r="A43" i="18"/>
  <c r="A163" i="18"/>
  <c r="A472" i="14"/>
  <c r="A291" i="17"/>
  <c r="A471" i="14"/>
  <c r="A161" i="18"/>
  <c r="A251" i="15"/>
  <c r="A477" i="14"/>
  <c r="A473" i="14"/>
  <c r="A486" i="18"/>
  <c r="A474" i="14"/>
  <c r="A469" i="14"/>
  <c r="A134" i="18"/>
  <c r="A63" i="18"/>
  <c r="A470" i="14"/>
  <c r="A475" i="14"/>
  <c r="A987" i="17"/>
  <c r="A990" i="17"/>
  <c r="A1062" i="16"/>
  <c r="A1515" i="14"/>
  <c r="A1510" i="14"/>
  <c r="A1514" i="14"/>
  <c r="A485" i="18"/>
  <c r="A114" i="15"/>
  <c r="A1513" i="14"/>
  <c r="A1064" i="16"/>
  <c r="A1067" i="16"/>
  <c r="A1511" i="14"/>
  <c r="A1061" i="16"/>
  <c r="A1066" i="16"/>
  <c r="A1063" i="16"/>
  <c r="A988" i="17"/>
  <c r="A1512" i="14"/>
  <c r="A989" i="17"/>
  <c r="A1068" i="16"/>
  <c r="A308" i="11"/>
  <c r="A205" i="18"/>
  <c r="A376" i="17"/>
  <c r="A610" i="14"/>
  <c r="A611" i="14"/>
  <c r="A379" i="17"/>
  <c r="A378" i="17"/>
  <c r="A612" i="14"/>
  <c r="A116" i="11"/>
  <c r="A613" i="14"/>
  <c r="A204" i="18"/>
  <c r="A614" i="14"/>
  <c r="A437" i="16"/>
  <c r="A434" i="16"/>
  <c r="A375" i="17"/>
  <c r="A203" i="18"/>
  <c r="A202" i="18"/>
  <c r="A194" i="14"/>
  <c r="A435" i="16"/>
  <c r="A609" i="14"/>
  <c r="A192" i="14"/>
  <c r="A206" i="18"/>
  <c r="A438" i="16"/>
  <c r="AM2" i="18"/>
  <c r="A436" i="16"/>
  <c r="A377" i="17"/>
  <c r="A60" i="18"/>
  <c r="A197" i="14"/>
  <c r="A198" i="14"/>
  <c r="A130" i="17"/>
  <c r="A62" i="18"/>
  <c r="A190" i="14"/>
  <c r="A41" i="11"/>
  <c r="A191" i="14"/>
  <c r="A193" i="14"/>
  <c r="A133" i="16"/>
  <c r="A195" i="14"/>
  <c r="A196" i="14"/>
  <c r="A78" i="15"/>
  <c r="A77" i="15"/>
  <c r="A79" i="14"/>
  <c r="A71" i="15"/>
  <c r="A74" i="15"/>
  <c r="A77" i="14"/>
  <c r="A67" i="17"/>
  <c r="A82" i="14"/>
  <c r="A449" i="17"/>
  <c r="A75" i="15"/>
  <c r="A76" i="15"/>
  <c r="A73" i="15"/>
  <c r="A18" i="11"/>
  <c r="A77" i="16"/>
  <c r="A76" i="16"/>
  <c r="A21" i="18"/>
  <c r="A81" i="14"/>
  <c r="A19" i="11"/>
  <c r="A78" i="14"/>
  <c r="A66" i="17"/>
  <c r="A80" i="14"/>
  <c r="A1212" i="14"/>
  <c r="A20" i="18"/>
  <c r="A78" i="16"/>
  <c r="A79" i="16"/>
  <c r="A72" i="15"/>
  <c r="A65" i="17"/>
  <c r="A719" i="14"/>
  <c r="A859" i="16"/>
  <c r="A245" i="18"/>
  <c r="A723" i="14"/>
  <c r="A866" i="16"/>
  <c r="A720" i="14"/>
  <c r="A505" i="16"/>
  <c r="A504" i="16"/>
  <c r="A503" i="16"/>
  <c r="A447" i="17"/>
  <c r="A246" i="18"/>
  <c r="A448" i="17"/>
  <c r="A500" i="16"/>
  <c r="A244" i="18"/>
  <c r="A722" i="14"/>
  <c r="A502" i="16"/>
  <c r="A721" i="14"/>
  <c r="A501" i="16"/>
  <c r="A717" i="14"/>
  <c r="A718" i="14"/>
  <c r="A138" i="11"/>
  <c r="A243" i="11"/>
  <c r="A756" i="14"/>
  <c r="A795" i="17"/>
  <c r="A1215" i="14"/>
  <c r="A858" i="16"/>
  <c r="A796" i="17"/>
  <c r="A1213" i="14"/>
  <c r="A754" i="14"/>
  <c r="A1216" i="14"/>
  <c r="A536" i="16"/>
  <c r="A399" i="18"/>
  <c r="A797" i="17"/>
  <c r="A1214" i="14"/>
  <c r="A257" i="18"/>
  <c r="A532" i="16"/>
  <c r="A145" i="11"/>
  <c r="A531" i="16"/>
  <c r="A471" i="17"/>
  <c r="A472" i="17"/>
  <c r="A258" i="18"/>
  <c r="A752" i="14"/>
  <c r="A535" i="16"/>
  <c r="A1557" i="14"/>
  <c r="A753" i="14"/>
  <c r="A533" i="16"/>
  <c r="A755" i="14"/>
  <c r="A473" i="17"/>
  <c r="A259" i="18"/>
  <c r="A534" i="16"/>
  <c r="A474" i="17"/>
  <c r="A1402" i="14"/>
  <c r="A1558" i="14"/>
  <c r="A1559" i="14"/>
  <c r="A1560" i="14"/>
  <c r="A490" i="18"/>
  <c r="A1561" i="14"/>
  <c r="A923" i="17"/>
  <c r="A494" i="18"/>
  <c r="A969" i="16"/>
  <c r="A495" i="18"/>
  <c r="A928" i="17"/>
  <c r="A452" i="18"/>
  <c r="A1564" i="14"/>
  <c r="A315" i="11"/>
  <c r="A1562" i="14"/>
  <c r="A1565" i="14"/>
  <c r="A1012" i="17"/>
  <c r="A1090" i="16"/>
  <c r="A1563" i="14"/>
  <c r="A926" i="17"/>
  <c r="A1406" i="14"/>
  <c r="A453" i="18"/>
  <c r="A1404" i="14"/>
  <c r="A968" i="16"/>
  <c r="A971" i="16"/>
  <c r="A286" i="11"/>
  <c r="A927" i="17"/>
  <c r="A454" i="18"/>
  <c r="A924" i="17"/>
  <c r="A972" i="16"/>
  <c r="A1540" i="14"/>
  <c r="A970" i="16"/>
  <c r="A287" i="11"/>
  <c r="A1405" i="14"/>
  <c r="A922" i="17"/>
  <c r="A925" i="17"/>
  <c r="A1403" i="14"/>
  <c r="A1360" i="14"/>
  <c r="A1537" i="14"/>
  <c r="A1005" i="17"/>
  <c r="A491" i="18"/>
  <c r="A930" i="16"/>
  <c r="A1541" i="14"/>
  <c r="A1081" i="16"/>
  <c r="A1007" i="17"/>
  <c r="A1542" i="14"/>
  <c r="A1539" i="14"/>
  <c r="A1538" i="14"/>
  <c r="A1082" i="16"/>
  <c r="A312" i="11"/>
  <c r="A1003" i="17"/>
  <c r="A1083" i="16"/>
  <c r="A1006" i="17"/>
  <c r="A276" i="11"/>
  <c r="A1543" i="14"/>
  <c r="A1004" i="17"/>
  <c r="A1196" i="16"/>
  <c r="A1363" i="14"/>
  <c r="A434" i="18"/>
  <c r="A1198" i="16"/>
  <c r="A886" i="17"/>
  <c r="A435" i="18"/>
  <c r="A884" i="17"/>
  <c r="A1361" i="14"/>
  <c r="A1364" i="14"/>
  <c r="A931" i="16"/>
  <c r="A1359" i="14"/>
  <c r="A885" i="17"/>
  <c r="A1362" i="14"/>
  <c r="A532" i="18"/>
  <c r="A1109" i="17"/>
  <c r="A1165" i="16"/>
  <c r="A1195" i="16"/>
  <c r="A1199" i="16"/>
  <c r="A1193" i="16"/>
  <c r="A540" i="18"/>
  <c r="A1194" i="16"/>
  <c r="A1110" i="17"/>
  <c r="A1200" i="16"/>
  <c r="A344" i="11"/>
  <c r="A1709" i="14"/>
  <c r="A1707" i="14"/>
  <c r="A133" i="15"/>
  <c r="A1710" i="14"/>
  <c r="A1197" i="16"/>
  <c r="A1108" i="17"/>
  <c r="A1192" i="16"/>
  <c r="A539" i="18"/>
  <c r="A1087" i="17"/>
  <c r="A1711" i="14"/>
  <c r="A1708" i="14"/>
  <c r="A92" i="18"/>
  <c r="A262" i="14"/>
  <c r="A1682" i="14"/>
  <c r="A530" i="18"/>
  <c r="A1089" i="17"/>
  <c r="A1164" i="16"/>
  <c r="A1167" i="16"/>
  <c r="A1679" i="14"/>
  <c r="A1680" i="14"/>
  <c r="A1684" i="14"/>
  <c r="A1161" i="16"/>
  <c r="A1166" i="16"/>
  <c r="A531" i="18"/>
  <c r="A1683" i="14"/>
  <c r="A93" i="18"/>
  <c r="A1681" i="14"/>
  <c r="A1162" i="16"/>
  <c r="A134" i="15"/>
  <c r="A1168" i="16"/>
  <c r="A1088" i="17"/>
  <c r="A264" i="14"/>
  <c r="A1163" i="16"/>
  <c r="A339" i="11"/>
  <c r="A94" i="18"/>
  <c r="A179" i="16"/>
  <c r="A172" i="16"/>
  <c r="A150" i="17"/>
  <c r="A173" i="16"/>
  <c r="A176" i="16"/>
  <c r="A171" i="16"/>
  <c r="A257" i="14"/>
  <c r="A177" i="16"/>
  <c r="A174" i="16"/>
  <c r="A180" i="16"/>
  <c r="A868" i="17"/>
  <c r="A261" i="14"/>
  <c r="A1330" i="14"/>
  <c r="A151" i="17"/>
  <c r="A258" i="14"/>
  <c r="A52" i="11"/>
  <c r="A175" i="16"/>
  <c r="B176" i="16" s="1"/>
  <c r="A91" i="18"/>
  <c r="A90" i="18"/>
  <c r="A259" i="14"/>
  <c r="A260" i="14"/>
  <c r="A263" i="14"/>
  <c r="A178" i="16"/>
  <c r="A867" i="17"/>
  <c r="A1329" i="14"/>
  <c r="A870" i="17"/>
  <c r="A918" i="16"/>
  <c r="A941" i="17"/>
  <c r="A919" i="16"/>
  <c r="A869" i="17"/>
  <c r="A1326" i="14"/>
  <c r="A920" i="16"/>
  <c r="A1327" i="14"/>
  <c r="A269" i="11"/>
  <c r="A426" i="18"/>
  <c r="A462" i="18"/>
  <c r="A1328" i="14"/>
  <c r="A1430" i="14"/>
  <c r="A1432" i="14"/>
  <c r="A916" i="16"/>
  <c r="A985" i="16"/>
  <c r="A1429" i="14"/>
  <c r="A1322" i="14"/>
  <c r="A1428" i="14"/>
  <c r="A944" i="17"/>
  <c r="A984" i="16"/>
  <c r="A1433" i="14"/>
  <c r="A1431" i="14"/>
  <c r="A942" i="17"/>
  <c r="A293" i="11"/>
  <c r="A1427" i="14"/>
  <c r="A943" i="17"/>
  <c r="A986" i="16"/>
  <c r="A463" i="18"/>
  <c r="A983" i="16"/>
  <c r="A268" i="11"/>
  <c r="A917" i="16"/>
  <c r="A112" i="14"/>
  <c r="A865" i="17"/>
  <c r="A425" i="18"/>
  <c r="A203" i="16"/>
  <c r="A1323" i="14"/>
  <c r="A864" i="17"/>
  <c r="A914" i="16"/>
  <c r="A866" i="17"/>
  <c r="A1324" i="14"/>
  <c r="A1321" i="14"/>
  <c r="A915" i="16"/>
  <c r="A1325" i="14"/>
  <c r="A102" i="17"/>
  <c r="B103" i="17" s="1"/>
  <c r="A102" i="16"/>
  <c r="B103" i="16" s="1"/>
  <c r="A108" i="14"/>
  <c r="A91" i="15"/>
  <c r="A98" i="16"/>
  <c r="A32" i="18"/>
  <c r="A109" i="14"/>
  <c r="A89" i="15"/>
  <c r="A99" i="17"/>
  <c r="A110" i="14"/>
  <c r="A25" i="11"/>
  <c r="B26" i="11" s="1"/>
  <c r="A99" i="16"/>
  <c r="A913" i="16"/>
  <c r="A100" i="17"/>
  <c r="A111" i="14"/>
  <c r="A1316" i="14"/>
  <c r="A31" i="18"/>
  <c r="A100" i="16"/>
  <c r="A90" i="15"/>
  <c r="A101" i="17"/>
  <c r="A101" i="16"/>
  <c r="A424" i="18"/>
  <c r="A1317" i="14"/>
  <c r="A909" i="16"/>
  <c r="A861" i="17"/>
  <c r="A1319" i="14"/>
  <c r="A266" i="11"/>
  <c r="A863" i="17"/>
  <c r="A1318" i="14"/>
  <c r="A1320" i="14"/>
  <c r="A912" i="16"/>
  <c r="A862" i="17"/>
  <c r="A267" i="11"/>
  <c r="A147" i="14"/>
  <c r="A860" i="17"/>
  <c r="A857" i="17"/>
  <c r="A1315" i="14"/>
  <c r="A123" i="16"/>
  <c r="A1312" i="14"/>
  <c r="A908" i="16"/>
  <c r="A858" i="17"/>
  <c r="A911" i="16"/>
  <c r="A145" i="14"/>
  <c r="A1313" i="14"/>
  <c r="A1310" i="14"/>
  <c r="A859" i="17"/>
  <c r="A423" i="18"/>
  <c r="A910" i="16"/>
  <c r="A1311" i="14"/>
  <c r="A1314" i="14"/>
  <c r="A50" i="18"/>
  <c r="A144" i="14"/>
  <c r="A122" i="17"/>
  <c r="A123" i="17"/>
  <c r="A124" i="17"/>
  <c r="A223" i="17"/>
  <c r="A269" i="16"/>
  <c r="A47" i="18"/>
  <c r="A146" i="14"/>
  <c r="A107" i="15"/>
  <c r="A35" i="11"/>
  <c r="A48" i="18"/>
  <c r="A126" i="16"/>
  <c r="A108" i="15"/>
  <c r="A124" i="16"/>
  <c r="A106" i="15"/>
  <c r="A148" i="14"/>
  <c r="A49" i="18"/>
  <c r="A127" i="16"/>
  <c r="A132" i="18"/>
  <c r="A143" i="14"/>
  <c r="A125" i="16"/>
  <c r="A133" i="18"/>
  <c r="A268" i="16"/>
  <c r="A223" i="15"/>
  <c r="A384" i="14"/>
  <c r="A221" i="15"/>
  <c r="A1308" i="14"/>
  <c r="A380" i="14"/>
  <c r="A219" i="15"/>
  <c r="A78" i="11"/>
  <c r="A381" i="14"/>
  <c r="A224" i="17"/>
  <c r="A218" i="15"/>
  <c r="A382" i="14"/>
  <c r="A217" i="15"/>
  <c r="A225" i="17"/>
  <c r="A270" i="16"/>
  <c r="A1304" i="14"/>
  <c r="A271" i="16"/>
  <c r="A385" i="14"/>
  <c r="A222" i="15"/>
  <c r="A224" i="15"/>
  <c r="A220" i="15"/>
  <c r="A383" i="14"/>
  <c r="A472" i="18"/>
  <c r="A1305" i="14"/>
  <c r="A1306" i="14"/>
  <c r="A1307" i="14"/>
  <c r="A1015" i="16"/>
  <c r="A1309" i="14"/>
  <c r="A1303" i="14"/>
  <c r="A265" i="11"/>
  <c r="A422" i="18"/>
  <c r="A1011" i="16"/>
  <c r="A856" i="17"/>
  <c r="A907" i="16"/>
  <c r="A391" i="18"/>
  <c r="A970" i="17"/>
  <c r="A1013" i="16"/>
  <c r="A390" i="18"/>
  <c r="A1480" i="14"/>
  <c r="A1478" i="14"/>
  <c r="A1483" i="14"/>
  <c r="A971" i="17"/>
  <c r="A302" i="11"/>
  <c r="A969" i="17"/>
  <c r="A1016" i="16"/>
  <c r="A1014" i="16"/>
  <c r="A1482" i="14"/>
  <c r="A1479" i="14"/>
  <c r="A845" i="16"/>
  <c r="A1188" i="14"/>
  <c r="A1012" i="16"/>
  <c r="A1481" i="14"/>
  <c r="A780" i="17"/>
  <c r="A392" i="18"/>
  <c r="A1189" i="14"/>
  <c r="A846" i="16"/>
  <c r="A75" i="14"/>
  <c r="A237" i="11"/>
  <c r="A781" i="17"/>
  <c r="A1187" i="14"/>
  <c r="A467" i="18"/>
  <c r="A1190" i="14"/>
  <c r="A847" i="16"/>
  <c r="A779" i="17"/>
  <c r="A782" i="17"/>
  <c r="A848" i="16"/>
  <c r="A1459" i="14"/>
  <c r="A1191" i="14"/>
  <c r="A849" i="16"/>
  <c r="A288" i="14"/>
  <c r="A954" i="17"/>
  <c r="A1460" i="14"/>
  <c r="A312" i="16"/>
  <c r="A998" i="16"/>
  <c r="A161" i="15"/>
  <c r="A190" i="15"/>
  <c r="A192" i="16"/>
  <c r="A1461" i="14"/>
  <c r="A1455" i="14"/>
  <c r="A1454" i="14"/>
  <c r="A1456" i="14"/>
  <c r="A1457" i="14"/>
  <c r="A297" i="11"/>
  <c r="A1458" i="14"/>
  <c r="A1453" i="14"/>
  <c r="A286" i="14"/>
  <c r="A102" i="18"/>
  <c r="A195" i="16"/>
  <c r="A101" i="18"/>
  <c r="A163" i="15"/>
  <c r="A169" i="17"/>
  <c r="A171" i="17"/>
  <c r="A291" i="14"/>
  <c r="A164" i="15"/>
  <c r="A287" i="14"/>
  <c r="A162" i="15"/>
  <c r="A193" i="16"/>
  <c r="A196" i="16"/>
  <c r="A290" i="14"/>
  <c r="A165" i="15"/>
  <c r="A170" i="17"/>
  <c r="A289" i="14"/>
  <c r="A166" i="15"/>
  <c r="A194" i="16"/>
  <c r="A58" i="11"/>
  <c r="A168" i="17"/>
  <c r="A67" i="15"/>
  <c r="A904" i="16"/>
  <c r="A1298" i="14"/>
  <c r="A63" i="17"/>
  <c r="A902" i="16"/>
  <c r="A70" i="15"/>
  <c r="A420" i="18"/>
  <c r="A1301" i="14"/>
  <c r="A1299" i="14"/>
  <c r="A72" i="14"/>
  <c r="A854" i="17"/>
  <c r="A1300" i="14"/>
  <c r="A1302" i="14"/>
  <c r="A855" i="17"/>
  <c r="A39" i="16"/>
  <c r="B40" i="16" s="1"/>
  <c r="B41" i="16" s="1"/>
  <c r="B42" i="16" s="1"/>
  <c r="A421" i="18"/>
  <c r="A903" i="16"/>
  <c r="A264" i="11"/>
  <c r="A905" i="16"/>
  <c r="A906" i="16"/>
  <c r="A62" i="15"/>
  <c r="A17" i="11"/>
  <c r="A64" i="17"/>
  <c r="A74" i="16"/>
  <c r="A61" i="17"/>
  <c r="A68" i="15"/>
  <c r="A63" i="15"/>
  <c r="A65" i="15"/>
  <c r="A72" i="16"/>
  <c r="A75" i="16"/>
  <c r="B76" i="16" s="1"/>
  <c r="B77" i="16" s="1"/>
  <c r="A76" i="14"/>
  <c r="A62" i="17"/>
  <c r="A69" i="15"/>
  <c r="A73" i="14"/>
  <c r="A19" i="18"/>
  <c r="B20" i="18" s="1"/>
  <c r="A66" i="15"/>
  <c r="A73" i="16"/>
  <c r="A74" i="14"/>
  <c r="A64" i="15"/>
  <c r="A419" i="18"/>
  <c r="A1296" i="14"/>
  <c r="A1294" i="14"/>
  <c r="A28" i="14"/>
  <c r="A38" i="16"/>
  <c r="A853" i="17"/>
  <c r="A897" i="16"/>
  <c r="A263" i="11"/>
  <c r="A1295" i="14"/>
  <c r="A898" i="16"/>
  <c r="A851" i="17"/>
  <c r="A896" i="16"/>
  <c r="A1297" i="14"/>
  <c r="A899" i="16"/>
  <c r="A1293" i="14"/>
  <c r="A901" i="16"/>
  <c r="A900" i="16"/>
  <c r="A852" i="17"/>
  <c r="A32" i="17"/>
  <c r="A32" i="14"/>
  <c r="A33" i="17"/>
  <c r="A35" i="16"/>
  <c r="A34" i="16"/>
  <c r="A30" i="14"/>
  <c r="A33" i="14"/>
  <c r="A7" i="18"/>
  <c r="A30" i="17"/>
  <c r="A34" i="17"/>
  <c r="B35" i="17" s="1"/>
  <c r="B36" i="17" s="1"/>
  <c r="B37" i="17" s="1"/>
  <c r="B38" i="17" s="1"/>
  <c r="B39" i="17" s="1"/>
  <c r="B40" i="17" s="1"/>
  <c r="B41" i="17" s="1"/>
  <c r="A14" i="15"/>
  <c r="A36" i="16"/>
  <c r="A7" i="11"/>
  <c r="A34" i="14"/>
  <c r="A31" i="14"/>
  <c r="A13" i="15"/>
  <c r="A35" i="14"/>
  <c r="A31" i="17"/>
  <c r="A33" i="16"/>
  <c r="A29" i="14"/>
  <c r="A37" i="16"/>
  <c r="A798" i="16"/>
  <c r="A58" i="18"/>
  <c r="A368" i="18"/>
  <c r="A113" i="15"/>
  <c r="A1133" i="14"/>
  <c r="A187" i="14"/>
  <c r="A793" i="16"/>
  <c r="A727" i="17"/>
  <c r="A1136" i="14"/>
  <c r="A367" i="18"/>
  <c r="A225" i="11"/>
  <c r="A1134" i="14"/>
  <c r="A794" i="16"/>
  <c r="A725" i="17"/>
  <c r="A792" i="16"/>
  <c r="A795" i="16"/>
  <c r="A1132" i="14"/>
  <c r="A1135" i="14"/>
  <c r="A796" i="16"/>
  <c r="A726" i="17"/>
  <c r="A797" i="16"/>
  <c r="A183" i="14"/>
  <c r="A182" i="14"/>
  <c r="A184" i="14"/>
  <c r="A185" i="14"/>
  <c r="A59" i="18"/>
  <c r="A186" i="14"/>
  <c r="A898" i="14"/>
  <c r="A40" i="11"/>
  <c r="B41" i="11" s="1"/>
  <c r="A300" i="18"/>
  <c r="A188" i="14"/>
  <c r="A129" i="17"/>
  <c r="A132" i="16"/>
  <c r="B133" i="16" s="1"/>
  <c r="A189" i="14"/>
  <c r="A900" i="14"/>
  <c r="A901" i="14"/>
  <c r="A641" i="16"/>
  <c r="A642" i="16"/>
  <c r="A576" i="17"/>
  <c r="A176" i="11"/>
  <c r="A148" i="18"/>
  <c r="A574" i="17"/>
  <c r="A899" i="14"/>
  <c r="A643" i="16"/>
  <c r="A301" i="18"/>
  <c r="B302" i="18" s="1"/>
  <c r="A149" i="18"/>
  <c r="A897" i="14"/>
  <c r="A577" i="17"/>
  <c r="A644" i="16"/>
  <c r="A896" i="14"/>
  <c r="A575" i="17"/>
  <c r="A645" i="16"/>
  <c r="B646" i="16" s="1"/>
  <c r="A419" i="14"/>
  <c r="A307" i="16"/>
  <c r="A236" i="15"/>
  <c r="A303" i="16"/>
  <c r="A305" i="16"/>
  <c r="A260" i="17"/>
  <c r="A263" i="17"/>
  <c r="A287" i="17"/>
  <c r="A421" i="14"/>
  <c r="A85" i="11"/>
  <c r="A324" i="16"/>
  <c r="A308" i="16"/>
  <c r="A417" i="14"/>
  <c r="A283" i="17"/>
  <c r="A304" i="16"/>
  <c r="A261" i="17"/>
  <c r="A325" i="16"/>
  <c r="A420" i="14"/>
  <c r="A150" i="18"/>
  <c r="A422" i="14"/>
  <c r="A264" i="17"/>
  <c r="A235" i="15"/>
  <c r="A352" i="17"/>
  <c r="A406" i="16"/>
  <c r="A301" i="16"/>
  <c r="A302" i="16"/>
  <c r="A306" i="16"/>
  <c r="A259" i="17"/>
  <c r="A262" i="17"/>
  <c r="A418" i="14"/>
  <c r="A282" i="17"/>
  <c r="A109" i="11"/>
  <c r="A442" i="14"/>
  <c r="A405" i="16"/>
  <c r="A438" i="14"/>
  <c r="A244" i="15"/>
  <c r="A441" i="14"/>
  <c r="A440" i="14"/>
  <c r="A323" i="16"/>
  <c r="A326" i="16"/>
  <c r="A284" i="17"/>
  <c r="A286" i="17"/>
  <c r="A285" i="17"/>
  <c r="A327" i="16"/>
  <c r="A439" i="14"/>
  <c r="A155" i="18"/>
  <c r="A89" i="11"/>
  <c r="A243" i="15"/>
  <c r="A407" i="16"/>
  <c r="A355" i="17"/>
  <c r="A357" i="17"/>
  <c r="A574" i="14"/>
  <c r="A190" i="18"/>
  <c r="A354" i="17"/>
  <c r="A572" i="14"/>
  <c r="A571" i="14"/>
  <c r="A673" i="14"/>
  <c r="A189" i="18"/>
  <c r="A569" i="14"/>
  <c r="A674" i="14"/>
  <c r="A403" i="16"/>
  <c r="A356" i="17"/>
  <c r="A353" i="17"/>
  <c r="A408" i="16"/>
  <c r="A467" i="16"/>
  <c r="A468" i="16"/>
  <c r="A404" i="16"/>
  <c r="A570" i="14"/>
  <c r="A425" i="17"/>
  <c r="A573" i="14"/>
  <c r="A201" i="18"/>
  <c r="A675" i="14"/>
  <c r="A223" i="18"/>
  <c r="A421" i="17"/>
  <c r="A424" i="17"/>
  <c r="A224" i="18"/>
  <c r="A127" i="11"/>
  <c r="A469" i="16"/>
  <c r="A671" i="14"/>
  <c r="A672" i="14"/>
  <c r="A423" i="17"/>
  <c r="A422" i="17"/>
  <c r="A128" i="11"/>
  <c r="A374" i="17"/>
  <c r="A199" i="18"/>
  <c r="A432" i="16"/>
  <c r="A606" i="14"/>
  <c r="A114" i="11"/>
  <c r="A601" i="14"/>
  <c r="A893" i="16"/>
  <c r="A372" i="17"/>
  <c r="A430" i="16"/>
  <c r="A433" i="16"/>
  <c r="A602" i="14"/>
  <c r="A604" i="14"/>
  <c r="A607" i="14"/>
  <c r="A115" i="11"/>
  <c r="B116" i="11" s="1"/>
  <c r="A200" i="18"/>
  <c r="A373" i="17"/>
  <c r="A431" i="16"/>
  <c r="A605" i="14"/>
  <c r="A608" i="14"/>
  <c r="A892" i="16"/>
  <c r="A603" i="14"/>
  <c r="A151" i="16"/>
  <c r="A894" i="16"/>
  <c r="A895" i="16"/>
  <c r="A124" i="15"/>
  <c r="A418" i="18"/>
  <c r="A1288" i="14"/>
  <c r="A153" i="16"/>
  <c r="A1291" i="14"/>
  <c r="A848" i="17"/>
  <c r="A1289" i="14"/>
  <c r="A849" i="17"/>
  <c r="A1292" i="14"/>
  <c r="B1293" i="14" s="1"/>
  <c r="A262" i="11"/>
  <c r="A1290" i="14"/>
  <c r="A850" i="17"/>
  <c r="A123" i="15"/>
  <c r="A71" i="18"/>
  <c r="A152" i="16"/>
  <c r="A813" i="16"/>
  <c r="A73" i="18"/>
  <c r="A46" i="11"/>
  <c r="A140" i="17"/>
  <c r="A221" i="14"/>
  <c r="A222" i="14"/>
  <c r="A223" i="14"/>
  <c r="A72" i="18"/>
  <c r="A141" i="17"/>
  <c r="A154" i="16"/>
  <c r="A844" i="17"/>
  <c r="A156" i="16"/>
  <c r="A220" i="14"/>
  <c r="A224" i="14"/>
  <c r="A155" i="16"/>
  <c r="A889" i="16"/>
  <c r="A1158" i="14"/>
  <c r="A890" i="16"/>
  <c r="A814" i="16"/>
  <c r="A1286" i="14"/>
  <c r="A417" i="18"/>
  <c r="A1283" i="14"/>
  <c r="A1287" i="14"/>
  <c r="A812" i="16"/>
  <c r="A891" i="16"/>
  <c r="A842" i="17"/>
  <c r="A845" i="17"/>
  <c r="A1284" i="14"/>
  <c r="A846" i="17"/>
  <c r="A843" i="17"/>
  <c r="A847" i="17"/>
  <c r="A1285" i="14"/>
  <c r="A261" i="11"/>
  <c r="A755" i="17"/>
  <c r="A260" i="11"/>
  <c r="A1274" i="14"/>
  <c r="A377" i="18"/>
  <c r="A1161" i="14"/>
  <c r="A1157" i="14"/>
  <c r="A1159" i="14"/>
  <c r="A753" i="17"/>
  <c r="A756" i="17"/>
  <c r="A811" i="16"/>
  <c r="A376" i="18"/>
  <c r="A757" i="17"/>
  <c r="A758" i="17"/>
  <c r="B759" i="17" s="1"/>
  <c r="A230" i="11"/>
  <c r="A815" i="16"/>
  <c r="B816" i="16" s="1"/>
  <c r="B817" i="16" s="1"/>
  <c r="B818" i="16" s="1"/>
  <c r="A754" i="17"/>
  <c r="A1160" i="14"/>
  <c r="A415" i="18"/>
  <c r="A259" i="11"/>
  <c r="A841" i="17"/>
  <c r="A416" i="18"/>
  <c r="A1281" i="14"/>
  <c r="A887" i="16"/>
  <c r="A839" i="17"/>
  <c r="A1282" i="14"/>
  <c r="B1283" i="14" s="1"/>
  <c r="A840" i="17"/>
  <c r="A888" i="16"/>
  <c r="A1280" i="14"/>
  <c r="A1279" i="14"/>
  <c r="A1273" i="14"/>
  <c r="A1602" i="14"/>
  <c r="A886" i="16"/>
  <c r="A1275" i="14"/>
  <c r="A1272" i="14"/>
  <c r="A838" i="17"/>
  <c r="A1276" i="14"/>
  <c r="A1277" i="14"/>
  <c r="A1278" i="14"/>
  <c r="A414" i="18"/>
  <c r="A1354" i="14"/>
  <c r="A1041" i="17"/>
  <c r="A1104" i="16"/>
  <c r="A322" i="11"/>
  <c r="A505" i="18"/>
  <c r="A1601" i="14"/>
  <c r="A1105" i="16"/>
  <c r="A506" i="18"/>
  <c r="A1043" i="17"/>
  <c r="A1604" i="14"/>
  <c r="A433" i="18"/>
  <c r="A943" i="16"/>
  <c r="A1042" i="17"/>
  <c r="A440" i="18"/>
  <c r="B441" i="18" s="1"/>
  <c r="A1375" i="14"/>
  <c r="A1600" i="14"/>
  <c r="A1603" i="14"/>
  <c r="A1376" i="14"/>
  <c r="A1605" i="14"/>
  <c r="A504" i="18"/>
  <c r="A883" i="17"/>
  <c r="B884" i="17" s="1"/>
  <c r="B885" i="17" s="1"/>
  <c r="B886" i="17" s="1"/>
  <c r="A1357" i="14"/>
  <c r="A928" i="16"/>
  <c r="A880" i="17"/>
  <c r="A881" i="17"/>
  <c r="A1352" i="14"/>
  <c r="A1381" i="14"/>
  <c r="B1382" i="14" s="1"/>
  <c r="A894" i="17"/>
  <c r="A1356" i="14"/>
  <c r="A1355" i="14"/>
  <c r="A942" i="16"/>
  <c r="A1358" i="14"/>
  <c r="A1378" i="14"/>
  <c r="A944" i="16"/>
  <c r="A945" i="16"/>
  <c r="B946" i="16" s="1"/>
  <c r="B947" i="16" s="1"/>
  <c r="B948" i="16" s="1"/>
  <c r="B949" i="16" s="1"/>
  <c r="B950" i="16" s="1"/>
  <c r="B951" i="16" s="1"/>
  <c r="B952" i="16" s="1"/>
  <c r="B953" i="16" s="1"/>
  <c r="A280" i="11"/>
  <c r="B281" i="11" s="1"/>
  <c r="A439" i="18"/>
  <c r="A929" i="16"/>
  <c r="A895" i="17"/>
  <c r="B896" i="17" s="1"/>
  <c r="A1377" i="14"/>
  <c r="A586" i="16"/>
  <c r="A1379" i="14"/>
  <c r="A1380" i="14"/>
  <c r="A432" i="18"/>
  <c r="A1353" i="14"/>
  <c r="A275" i="11"/>
  <c r="A893" i="17"/>
  <c r="A882" i="17"/>
  <c r="A927" i="16"/>
  <c r="A806" i="14"/>
  <c r="A508" i="17"/>
  <c r="A583" i="16"/>
  <c r="A580" i="16"/>
  <c r="A801" i="14"/>
  <c r="A804" i="14"/>
  <c r="A156" i="11"/>
  <c r="A509" i="17"/>
  <c r="A149" i="11"/>
  <c r="A490" i="17"/>
  <c r="A581" i="16"/>
  <c r="A584" i="16"/>
  <c r="A803" i="14"/>
  <c r="A805" i="14"/>
  <c r="A802" i="14"/>
  <c r="A273" i="18"/>
  <c r="A585" i="16"/>
  <c r="A582" i="16"/>
  <c r="A510" i="17"/>
  <c r="A274" i="18"/>
  <c r="A549" i="18"/>
  <c r="A488" i="17"/>
  <c r="A769" i="14"/>
  <c r="A263" i="18"/>
  <c r="A770" i="14"/>
  <c r="A545" i="16"/>
  <c r="A546" i="16"/>
  <c r="A767" i="14"/>
  <c r="A148" i="11"/>
  <c r="A489" i="17"/>
  <c r="A547" i="16"/>
  <c r="A264" i="18"/>
  <c r="A487" i="17"/>
  <c r="A771" i="14"/>
  <c r="A548" i="16"/>
  <c r="A486" i="17"/>
  <c r="A768" i="14"/>
  <c r="A350" i="11"/>
  <c r="A1743" i="14"/>
  <c r="A1215" i="16"/>
  <c r="A1740" i="14"/>
  <c r="A360" i="11"/>
  <c r="A1119" i="17"/>
  <c r="A1744" i="14"/>
  <c r="A1741" i="14"/>
  <c r="A1120" i="17"/>
  <c r="A1216" i="16"/>
  <c r="A1218" i="16"/>
  <c r="A548" i="18"/>
  <c r="A1742" i="14"/>
  <c r="A1745" i="14"/>
  <c r="A349" i="11"/>
  <c r="A1245" i="16"/>
  <c r="A1121" i="17"/>
  <c r="B1122" i="17" s="1"/>
  <c r="B1123" i="17" s="1"/>
  <c r="B1124" i="17" s="1"/>
  <c r="B1125" i="17" s="1"/>
  <c r="A1217" i="16"/>
  <c r="A1746" i="14"/>
  <c r="A1781" i="14"/>
  <c r="A1145" i="17"/>
  <c r="A1782" i="14"/>
  <c r="A1142" i="17"/>
  <c r="A562" i="18"/>
  <c r="A361" i="11"/>
  <c r="A563" i="18"/>
  <c r="A1783" i="14"/>
  <c r="A1244" i="16"/>
  <c r="A1144" i="17"/>
  <c r="A1143" i="17"/>
  <c r="A637" i="14"/>
  <c r="A564" i="18"/>
  <c r="A120" i="11"/>
  <c r="A1246" i="16"/>
  <c r="A1784" i="14"/>
  <c r="A1785" i="14"/>
  <c r="A1146" i="17"/>
  <c r="A394" i="17"/>
  <c r="A634" i="14"/>
  <c r="A397" i="17"/>
  <c r="A635" i="14"/>
  <c r="A395" i="17"/>
  <c r="A1420" i="14"/>
  <c r="A638" i="14"/>
  <c r="A398" i="17"/>
  <c r="A636" i="14"/>
  <c r="A214" i="18"/>
  <c r="A396" i="17"/>
  <c r="A446" i="16"/>
  <c r="A388" i="16"/>
  <c r="A633" i="14"/>
  <c r="A447" i="16"/>
  <c r="A1425" i="14"/>
  <c r="A1426" i="14"/>
  <c r="A1424" i="14"/>
  <c r="A459" i="18"/>
  <c r="A939" i="17"/>
  <c r="A292" i="11"/>
  <c r="A103" i="15"/>
  <c r="A981" i="16"/>
  <c r="A460" i="18"/>
  <c r="A291" i="11"/>
  <c r="A937" i="17"/>
  <c r="A940" i="17"/>
  <c r="B941" i="17" s="1"/>
  <c r="B942" i="17" s="1"/>
  <c r="B943" i="17" s="1"/>
  <c r="B944" i="17" s="1"/>
  <c r="A982" i="16"/>
  <c r="B983" i="16" s="1"/>
  <c r="B984" i="16" s="1"/>
  <c r="B985" i="16" s="1"/>
  <c r="B986" i="16" s="1"/>
  <c r="A1421" i="14"/>
  <c r="A461" i="18"/>
  <c r="A1423" i="14"/>
  <c r="A938" i="17"/>
  <c r="A980" i="16"/>
  <c r="A1422" i="14"/>
  <c r="A119" i="17"/>
  <c r="A139" i="14"/>
  <c r="A122" i="16"/>
  <c r="B123" i="16" s="1"/>
  <c r="A119" i="16"/>
  <c r="A137" i="14"/>
  <c r="A142" i="14"/>
  <c r="B143" i="14" s="1"/>
  <c r="A140" i="14"/>
  <c r="A33" i="11"/>
  <c r="A45" i="18"/>
  <c r="A120" i="17"/>
  <c r="A141" i="14"/>
  <c r="A34" i="11"/>
  <c r="A105" i="15"/>
  <c r="A138" i="14"/>
  <c r="A120" i="16"/>
  <c r="A44" i="18"/>
  <c r="A46" i="18"/>
  <c r="A121" i="17"/>
  <c r="A121" i="16"/>
  <c r="A104" i="15"/>
  <c r="A136" i="14"/>
  <c r="A377" i="14"/>
  <c r="A212" i="15"/>
  <c r="A215" i="15"/>
  <c r="A213" i="15"/>
  <c r="A222" i="17"/>
  <c r="A378" i="14"/>
  <c r="A216" i="15"/>
  <c r="A220" i="17"/>
  <c r="A375" i="14"/>
  <c r="A266" i="16"/>
  <c r="A77" i="11"/>
  <c r="B78" i="11" s="1"/>
  <c r="A267" i="16"/>
  <c r="A264" i="16"/>
  <c r="A214" i="15"/>
  <c r="A211" i="15"/>
  <c r="A379" i="14"/>
  <c r="A376" i="14"/>
  <c r="A221" i="17"/>
  <c r="A129" i="18"/>
  <c r="A130" i="18"/>
  <c r="A265" i="16"/>
  <c r="A76" i="11"/>
  <c r="A374" i="14"/>
  <c r="A351" i="18"/>
  <c r="A349" i="18"/>
  <c r="A690" i="17"/>
  <c r="A749" i="16"/>
  <c r="A1078" i="14"/>
  <c r="A1073" i="14"/>
  <c r="A750" i="16"/>
  <c r="A350" i="18"/>
  <c r="A837" i="17"/>
  <c r="A747" i="16"/>
  <c r="A688" i="17"/>
  <c r="A1074" i="14"/>
  <c r="A1076" i="14"/>
  <c r="A212" i="11"/>
  <c r="A348" i="18"/>
  <c r="A211" i="11"/>
  <c r="A689" i="17"/>
  <c r="A1024" i="14"/>
  <c r="A748" i="16"/>
  <c r="A1077" i="14"/>
  <c r="A1075" i="14"/>
  <c r="A201" i="11"/>
  <c r="A657" i="17"/>
  <c r="A720" i="16"/>
  <c r="A1021" i="14"/>
  <c r="A1269" i="14"/>
  <c r="A334" i="18"/>
  <c r="A202" i="11"/>
  <c r="A335" i="18"/>
  <c r="A658" i="17"/>
  <c r="A718" i="16"/>
  <c r="A721" i="16"/>
  <c r="A1022" i="14"/>
  <c r="A1025" i="14"/>
  <c r="A1027" i="14"/>
  <c r="A336" i="18"/>
  <c r="A659" i="17"/>
  <c r="A719" i="16"/>
  <c r="A1023" i="14"/>
  <c r="A1026" i="14"/>
  <c r="A258" i="11"/>
  <c r="A884" i="16"/>
  <c r="A412" i="18"/>
  <c r="A885" i="16"/>
  <c r="B886" i="16" s="1"/>
  <c r="A1243" i="14"/>
  <c r="A834" i="17"/>
  <c r="A1271" i="14"/>
  <c r="A413" i="18"/>
  <c r="A1268" i="14"/>
  <c r="A835" i="17"/>
  <c r="A257" i="11"/>
  <c r="A1270" i="14"/>
  <c r="A836" i="17"/>
  <c r="A1267" i="14"/>
  <c r="A251" i="11"/>
  <c r="A824" i="17"/>
  <c r="A874" i="16"/>
  <c r="A1245" i="14"/>
  <c r="A388" i="18"/>
  <c r="A825" i="17"/>
  <c r="A252" i="11"/>
  <c r="A406" i="18"/>
  <c r="A1246" i="14"/>
  <c r="A873" i="16"/>
  <c r="A826" i="17"/>
  <c r="A1248" i="14"/>
  <c r="A407" i="18"/>
  <c r="A1186" i="14"/>
  <c r="B1187" i="14" s="1"/>
  <c r="A1244" i="14"/>
  <c r="A1247" i="14"/>
  <c r="A387" i="18"/>
  <c r="A837" i="16"/>
  <c r="A843" i="16"/>
  <c r="A1184" i="14"/>
  <c r="A776" i="17"/>
  <c r="A840" i="16"/>
  <c r="A844" i="16"/>
  <c r="A777" i="17"/>
  <c r="A838" i="16"/>
  <c r="A236" i="11"/>
  <c r="B237" i="11" s="1"/>
  <c r="A1182" i="14"/>
  <c r="A1185" i="14"/>
  <c r="A841" i="16"/>
  <c r="A389" i="18"/>
  <c r="A778" i="17"/>
  <c r="A839" i="16"/>
  <c r="A842" i="16"/>
  <c r="A1183" i="14"/>
  <c r="A833" i="17"/>
  <c r="A882" i="16"/>
  <c r="A409" i="18"/>
  <c r="A883" i="16"/>
  <c r="A1260" i="14"/>
  <c r="A256" i="11"/>
  <c r="A1266" i="14"/>
  <c r="A411" i="18"/>
  <c r="A879" i="16"/>
  <c r="A1263" i="14"/>
  <c r="A1265" i="14"/>
  <c r="A831" i="17"/>
  <c r="A880" i="16"/>
  <c r="A1264" i="14"/>
  <c r="A1262" i="14"/>
  <c r="A832" i="17"/>
  <c r="A881" i="16"/>
  <c r="A876" i="16"/>
  <c r="A830" i="17"/>
  <c r="A1257" i="14"/>
  <c r="A877" i="16"/>
  <c r="A255" i="11"/>
  <c r="A878" i="16"/>
  <c r="A283" i="18"/>
  <c r="A1258" i="14"/>
  <c r="A410" i="18"/>
  <c r="A828" i="17"/>
  <c r="A529" i="17"/>
  <c r="A829" i="17"/>
  <c r="A1259" i="14"/>
  <c r="A1261" i="14"/>
  <c r="A254" i="11"/>
  <c r="A594" i="16"/>
  <c r="A207" i="11"/>
  <c r="A527" i="17"/>
  <c r="A595" i="16"/>
  <c r="A284" i="18"/>
  <c r="A826" i="14"/>
  <c r="A530" i="17"/>
  <c r="A825" i="14"/>
  <c r="A39" i="11"/>
  <c r="B40" i="11" s="1"/>
  <c r="A528" i="17"/>
  <c r="A525" i="17"/>
  <c r="A282" i="18"/>
  <c r="A161" i="11"/>
  <c r="A160" i="11"/>
  <c r="A596" i="16"/>
  <c r="A824" i="14"/>
  <c r="A827" i="14"/>
  <c r="A531" i="17"/>
  <c r="A526" i="17"/>
  <c r="A828" i="14"/>
  <c r="A222" i="11"/>
  <c r="A94" i="17"/>
  <c r="A92" i="17"/>
  <c r="A311" i="11"/>
  <c r="B312" i="11" s="1"/>
  <c r="A111" i="11"/>
  <c r="A310" i="11"/>
  <c r="B311" i="11" s="1"/>
  <c r="A110" i="11"/>
  <c r="A273" i="11"/>
  <c r="A80" i="11"/>
  <c r="A272" i="11"/>
  <c r="A79" i="11"/>
  <c r="A223" i="11"/>
  <c r="A49" i="11"/>
  <c r="A208" i="11"/>
  <c r="A30" i="11"/>
  <c r="A193" i="11"/>
  <c r="A357" i="11"/>
  <c r="A206" i="11"/>
  <c r="B207" i="11" s="1"/>
  <c r="A28" i="11"/>
  <c r="A219" i="11"/>
  <c r="A44" i="11"/>
  <c r="A190" i="11"/>
  <c r="A299" i="11"/>
  <c r="A188" i="11"/>
  <c r="A95" i="11"/>
  <c r="A240" i="11"/>
  <c r="A59" i="11"/>
  <c r="A29" i="18"/>
  <c r="A95" i="16"/>
  <c r="A296" i="11"/>
  <c r="B297" i="11" s="1"/>
  <c r="A97" i="11"/>
  <c r="A295" i="11"/>
  <c r="A96" i="11"/>
  <c r="A242" i="11"/>
  <c r="A65" i="11"/>
  <c r="A241" i="11"/>
  <c r="A64" i="11"/>
  <c r="A209" i="11"/>
  <c r="A31" i="11"/>
  <c r="A194" i="11"/>
  <c r="A174" i="11"/>
  <c r="A181" i="11"/>
  <c r="A247" i="11"/>
  <c r="A192" i="11"/>
  <c r="A328" i="11"/>
  <c r="A205" i="11"/>
  <c r="A27" i="11"/>
  <c r="A175" i="11"/>
  <c r="B176" i="11" s="1"/>
  <c r="A56" i="11"/>
  <c r="A173" i="11"/>
  <c r="A126" i="11"/>
  <c r="A48" i="11"/>
  <c r="A106" i="14"/>
  <c r="A104" i="14"/>
  <c r="A277" i="11"/>
  <c r="A82" i="11"/>
  <c r="A274" i="11"/>
  <c r="B275" i="11" s="1"/>
  <c r="A81" i="11"/>
  <c r="A226" i="11"/>
  <c r="A51" i="11"/>
  <c r="A224" i="11"/>
  <c r="B225" i="11" s="1"/>
  <c r="A50" i="11"/>
  <c r="A195" i="11"/>
  <c r="A99" i="11"/>
  <c r="A182" i="11"/>
  <c r="A363" i="11"/>
  <c r="A166" i="11"/>
  <c r="A113" i="11"/>
  <c r="A180" i="11"/>
  <c r="A217" i="11"/>
  <c r="A191" i="11"/>
  <c r="A358" i="11"/>
  <c r="A163" i="11"/>
  <c r="A356" i="11"/>
  <c r="A159" i="11"/>
  <c r="A29" i="11"/>
  <c r="A88" i="15"/>
  <c r="A96" i="16"/>
  <c r="A245" i="11"/>
  <c r="A67" i="11"/>
  <c r="A244" i="11"/>
  <c r="A66" i="11"/>
  <c r="A213" i="11"/>
  <c r="A36" i="11"/>
  <c r="A210" i="11"/>
  <c r="A32" i="11"/>
  <c r="A183" i="11"/>
  <c r="A364" i="11"/>
  <c r="A167" i="11"/>
  <c r="A346" i="11"/>
  <c r="B347" i="11" s="1"/>
  <c r="A151" i="11"/>
  <c r="A362" i="11"/>
  <c r="A165" i="11"/>
  <c r="A162" i="11"/>
  <c r="A179" i="11"/>
  <c r="A342" i="11"/>
  <c r="A146" i="11"/>
  <c r="A340" i="11"/>
  <c r="A143" i="11"/>
  <c r="A290" i="11"/>
  <c r="A45" i="11"/>
  <c r="A96" i="17"/>
  <c r="A93" i="17"/>
  <c r="A228" i="11"/>
  <c r="A54" i="11"/>
  <c r="A227" i="11"/>
  <c r="A53" i="11"/>
  <c r="A197" i="11"/>
  <c r="A314" i="11"/>
  <c r="B315" i="11" s="1"/>
  <c r="A196" i="11"/>
  <c r="A84" i="11"/>
  <c r="B85" i="11" s="1"/>
  <c r="A168" i="11"/>
  <c r="A347" i="11"/>
  <c r="A152" i="11"/>
  <c r="A332" i="11"/>
  <c r="A135" i="11"/>
  <c r="A345" i="11"/>
  <c r="A150" i="11"/>
  <c r="A359" i="11"/>
  <c r="A164" i="11"/>
  <c r="A329" i="11"/>
  <c r="A132" i="11"/>
  <c r="A327" i="11"/>
  <c r="A130" i="11"/>
  <c r="A325" i="11"/>
  <c r="A42" i="11"/>
  <c r="A95" i="17"/>
  <c r="A97" i="16"/>
  <c r="A215" i="11"/>
  <c r="A38" i="11"/>
  <c r="A214" i="11"/>
  <c r="A37" i="11"/>
  <c r="A185" i="11"/>
  <c r="A203" i="11"/>
  <c r="A184" i="11"/>
  <c r="A348" i="11"/>
  <c r="B349" i="11" s="1"/>
  <c r="A153" i="11"/>
  <c r="A333" i="11"/>
  <c r="A136" i="11"/>
  <c r="A319" i="11"/>
  <c r="A121" i="11"/>
  <c r="A331" i="11"/>
  <c r="A134" i="11"/>
  <c r="A343" i="11"/>
  <c r="B344" i="11" s="1"/>
  <c r="A147" i="11"/>
  <c r="B148" i="11" s="1"/>
  <c r="B149" i="11" s="1"/>
  <c r="A316" i="11"/>
  <c r="A117" i="11"/>
  <c r="A313" i="11"/>
  <c r="A112" i="11"/>
  <c r="A200" i="11"/>
  <c r="A24" i="11"/>
  <c r="B25" i="11" s="1"/>
  <c r="A105" i="14"/>
  <c r="A199" i="11"/>
  <c r="A341" i="11"/>
  <c r="A198" i="11"/>
  <c r="A189" i="11"/>
  <c r="A170" i="11"/>
  <c r="A144" i="11"/>
  <c r="B145" i="11" s="1"/>
  <c r="A169" i="11"/>
  <c r="A334" i="11"/>
  <c r="A137" i="11"/>
  <c r="A320" i="11"/>
  <c r="A122" i="11"/>
  <c r="A304" i="11"/>
  <c r="A104" i="11"/>
  <c r="A318" i="11"/>
  <c r="A119" i="11"/>
  <c r="A330" i="11"/>
  <c r="A133" i="11"/>
  <c r="A300" i="11"/>
  <c r="A100" i="11"/>
  <c r="A298" i="11"/>
  <c r="A98" i="11"/>
  <c r="A129" i="11"/>
  <c r="A234" i="11"/>
  <c r="A30" i="18"/>
  <c r="A279" i="11"/>
  <c r="A187" i="11"/>
  <c r="A232" i="11"/>
  <c r="A186" i="11"/>
  <c r="A353" i="11"/>
  <c r="A155" i="11"/>
  <c r="A352" i="11"/>
  <c r="A154" i="11"/>
  <c r="A321" i="11"/>
  <c r="A123" i="11"/>
  <c r="A305" i="11"/>
  <c r="A105" i="11"/>
  <c r="A285" i="11"/>
  <c r="B286" i="11" s="1"/>
  <c r="B287" i="11" s="1"/>
  <c r="A90" i="11"/>
  <c r="A303" i="11"/>
  <c r="A103" i="11"/>
  <c r="A317" i="11"/>
  <c r="A118" i="11"/>
  <c r="A282" i="11"/>
  <c r="A86" i="11"/>
  <c r="A278" i="11"/>
  <c r="A83" i="11"/>
  <c r="A326" i="11"/>
  <c r="A220" i="11"/>
  <c r="A107" i="14"/>
  <c r="A69" i="11"/>
  <c r="A172" i="11"/>
  <c r="A131" i="11"/>
  <c r="A171" i="11"/>
  <c r="A336" i="11"/>
  <c r="A140" i="11"/>
  <c r="A335" i="11"/>
  <c r="A139" i="11"/>
  <c r="A306" i="11"/>
  <c r="A106" i="11"/>
  <c r="A288" i="11"/>
  <c r="A91" i="11"/>
  <c r="A253" i="11"/>
  <c r="A73" i="11"/>
  <c r="A284" i="11"/>
  <c r="A88" i="11"/>
  <c r="A301" i="11"/>
  <c r="B302" i="11" s="1"/>
  <c r="A101" i="11"/>
  <c r="B102" i="11" s="1"/>
  <c r="A248" i="11"/>
  <c r="A70" i="11"/>
  <c r="A246" i="11"/>
  <c r="A68" i="11"/>
  <c r="A28" i="18"/>
  <c r="A294" i="11"/>
  <c r="A63" i="11"/>
  <c r="A204" i="11"/>
  <c r="B205" i="11" s="1"/>
  <c r="A97" i="17"/>
  <c r="A355" i="11"/>
  <c r="A158" i="11"/>
  <c r="A354" i="11"/>
  <c r="A157" i="11"/>
  <c r="A324" i="11"/>
  <c r="B325" i="11" s="1"/>
  <c r="A125" i="11"/>
  <c r="A323" i="11"/>
  <c r="A124" i="11"/>
  <c r="A289" i="11"/>
  <c r="A92" i="11"/>
  <c r="B93" i="11" s="1"/>
  <c r="A270" i="11"/>
  <c r="A74" i="11"/>
  <c r="A238" i="11"/>
  <c r="A61" i="11"/>
  <c r="A250" i="11"/>
  <c r="A72" i="11"/>
  <c r="A283" i="11"/>
  <c r="A87" i="11"/>
  <c r="A233" i="11"/>
  <c r="B234" i="11" s="1"/>
  <c r="A57" i="11"/>
  <c r="B58" i="11" s="1"/>
  <c r="A229" i="11"/>
  <c r="B230" i="11" s="1"/>
  <c r="A55" i="11"/>
  <c r="A98" i="17"/>
  <c r="B99" i="17" s="1"/>
  <c r="A94" i="11"/>
  <c r="A87" i="15"/>
  <c r="A103" i="14"/>
  <c r="A338" i="11"/>
  <c r="B339" i="11" s="1"/>
  <c r="A142" i="11"/>
  <c r="A337" i="11"/>
  <c r="A141" i="11"/>
  <c r="A309" i="11"/>
  <c r="A108" i="11"/>
  <c r="A307" i="11"/>
  <c r="B308" i="11" s="1"/>
  <c r="A107" i="11"/>
  <c r="A271" i="11"/>
  <c r="A75" i="11"/>
  <c r="A239" i="11"/>
  <c r="A62" i="11"/>
  <c r="A221" i="11"/>
  <c r="A47" i="11"/>
  <c r="B48" i="11" s="1"/>
  <c r="A235" i="11"/>
  <c r="B236" i="11" s="1"/>
  <c r="A60" i="11"/>
  <c r="A249" i="11"/>
  <c r="A71" i="11"/>
  <c r="A218" i="11"/>
  <c r="A43" i="11"/>
  <c r="A216" i="11"/>
  <c r="B217" i="11" s="1"/>
  <c r="A1158" i="16"/>
  <c r="A1676" i="14"/>
  <c r="A529" i="18"/>
  <c r="B530" i="18" s="1"/>
  <c r="A1157" i="16"/>
  <c r="A1672" i="14"/>
  <c r="A527" i="18"/>
  <c r="A528" i="18"/>
  <c r="A1085" i="17"/>
  <c r="A1673" i="14"/>
  <c r="A1156" i="16"/>
  <c r="A1155" i="16"/>
  <c r="A1083" i="17"/>
  <c r="A1084" i="17"/>
  <c r="A1675" i="14"/>
  <c r="A1678" i="14"/>
  <c r="B1679" i="14" s="1"/>
  <c r="A1677" i="14"/>
  <c r="A1160" i="16"/>
  <c r="B1161" i="16" s="1"/>
  <c r="B1162" i="16" s="1"/>
  <c r="B1163" i="16" s="1"/>
  <c r="B1164" i="16" s="1"/>
  <c r="B1165" i="16" s="1"/>
  <c r="A1159" i="16"/>
  <c r="A1674" i="14"/>
  <c r="A1086" i="17"/>
  <c r="B1087" i="17" s="1"/>
  <c r="A509" i="18"/>
  <c r="A1050" i="17"/>
  <c r="A713" i="14"/>
  <c r="A1617" i="14"/>
  <c r="A1614" i="14"/>
  <c r="A1111" i="16"/>
  <c r="A1048" i="17"/>
  <c r="A1618" i="14"/>
  <c r="A1615" i="14"/>
  <c r="A1612" i="14"/>
  <c r="A1110" i="16"/>
  <c r="A1051" i="17"/>
  <c r="A1049" i="17"/>
  <c r="A1109" i="16"/>
  <c r="A1616" i="14"/>
  <c r="A1613" i="14"/>
  <c r="A510" i="18"/>
  <c r="A445" i="17"/>
  <c r="A497" i="16"/>
  <c r="A920" i="17"/>
  <c r="A711" i="14"/>
  <c r="A714" i="14"/>
  <c r="A716" i="14"/>
  <c r="A243" i="18"/>
  <c r="B244" i="18" s="1"/>
  <c r="A241" i="18"/>
  <c r="A498" i="16"/>
  <c r="A446" i="17"/>
  <c r="A712" i="14"/>
  <c r="A496" i="16"/>
  <c r="A444" i="17"/>
  <c r="A242" i="18"/>
  <c r="A499" i="16"/>
  <c r="A715" i="14"/>
  <c r="A963" i="16"/>
  <c r="A451" i="18"/>
  <c r="B452" i="18" s="1"/>
  <c r="A916" i="17"/>
  <c r="A919" i="17"/>
  <c r="A966" i="16"/>
  <c r="A1399" i="14"/>
  <c r="A449" i="18"/>
  <c r="A914" i="17"/>
  <c r="A917" i="17"/>
  <c r="A461" i="14"/>
  <c r="A964" i="16"/>
  <c r="A967" i="16"/>
  <c r="B968" i="16" s="1"/>
  <c r="B969" i="16" s="1"/>
  <c r="B970" i="16" s="1"/>
  <c r="B971" i="16" s="1"/>
  <c r="B972" i="16" s="1"/>
  <c r="A1397" i="14"/>
  <c r="A1400" i="14"/>
  <c r="A450" i="18"/>
  <c r="A915" i="17"/>
  <c r="A918" i="17"/>
  <c r="A921" i="17"/>
  <c r="B922" i="17" s="1"/>
  <c r="A965" i="16"/>
  <c r="A1398" i="14"/>
  <c r="A1401" i="14"/>
  <c r="B1402" i="14" s="1"/>
  <c r="B1403" i="14" s="1"/>
  <c r="B1404" i="14" s="1"/>
  <c r="A290" i="17"/>
  <c r="A468" i="14"/>
  <c r="B469" i="14" s="1"/>
  <c r="B470" i="14" s="1"/>
  <c r="A330" i="16"/>
  <c r="A462" i="14"/>
  <c r="A249" i="15"/>
  <c r="A463" i="14"/>
  <c r="A250" i="15"/>
  <c r="A158" i="18"/>
  <c r="A464" i="14"/>
  <c r="A466" i="14"/>
  <c r="A460" i="14"/>
  <c r="A159" i="18"/>
  <c r="B160" i="18" s="1"/>
  <c r="A465" i="14"/>
  <c r="A467" i="14"/>
  <c r="A1208" i="14"/>
  <c r="A857" i="16"/>
  <c r="B858" i="16" s="1"/>
  <c r="B859" i="16" s="1"/>
  <c r="A856" i="16"/>
  <c r="A530" i="16"/>
  <c r="B531" i="16" s="1"/>
  <c r="A1210" i="14"/>
  <c r="A397" i="18"/>
  <c r="A794" i="17"/>
  <c r="A792" i="17"/>
  <c r="A1209" i="14"/>
  <c r="A398" i="18"/>
  <c r="B399" i="18" s="1"/>
  <c r="A793" i="17"/>
  <c r="A1207" i="14"/>
  <c r="A1211" i="14"/>
  <c r="A468" i="17"/>
  <c r="A748" i="14"/>
  <c r="A256" i="18"/>
  <c r="B257" i="18" s="1"/>
  <c r="A526" i="16"/>
  <c r="A751" i="14"/>
  <c r="B752" i="14" s="1"/>
  <c r="A749" i="14"/>
  <c r="A525" i="16"/>
  <c r="A58" i="15"/>
  <c r="A528" i="16"/>
  <c r="A470" i="17"/>
  <c r="A467" i="17"/>
  <c r="A469" i="17"/>
  <c r="A750" i="14"/>
  <c r="A747" i="14"/>
  <c r="A255" i="18"/>
  <c r="A529" i="16"/>
  <c r="A527" i="16"/>
  <c r="A59" i="17"/>
  <c r="A56" i="15"/>
  <c r="A59" i="15"/>
  <c r="A71" i="14"/>
  <c r="B72" i="14" s="1"/>
  <c r="B73" i="14" s="1"/>
  <c r="B74" i="14" s="1"/>
  <c r="B75" i="14" s="1"/>
  <c r="A16" i="11"/>
  <c r="B17" i="11" s="1"/>
  <c r="A60" i="15"/>
  <c r="A58" i="17"/>
  <c r="A70" i="16"/>
  <c r="A69" i="14"/>
  <c r="A16" i="18"/>
  <c r="A18" i="18"/>
  <c r="B19" i="18" s="1"/>
  <c r="A70" i="14"/>
  <c r="A67" i="14"/>
  <c r="A57" i="15"/>
  <c r="A71" i="16"/>
  <c r="B72" i="16" s="1"/>
  <c r="A61" i="15"/>
  <c r="B62" i="15" s="1"/>
  <c r="A55" i="15"/>
  <c r="A17" i="18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B7" i="18" s="1"/>
  <c r="A29" i="17"/>
  <c r="A27" i="17"/>
  <c r="A24" i="14"/>
  <c r="A29" i="16"/>
  <c r="A25" i="14"/>
  <c r="A24" i="17"/>
  <c r="A2" i="15"/>
  <c r="B3" i="15" s="1"/>
  <c r="A237" i="16"/>
  <c r="A334" i="14"/>
  <c r="A197" i="17"/>
  <c r="A238" i="16"/>
  <c r="A236" i="16"/>
  <c r="A332" i="14"/>
  <c r="A336" i="14"/>
  <c r="A337" i="14"/>
  <c r="A335" i="14"/>
  <c r="A119" i="18"/>
  <c r="A120" i="18"/>
  <c r="A198" i="17"/>
  <c r="A235" i="16"/>
  <c r="A338" i="14"/>
  <c r="A178" i="15"/>
  <c r="A199" i="17"/>
  <c r="A196" i="17"/>
  <c r="A333" i="14"/>
  <c r="A327" i="17"/>
  <c r="A382" i="16"/>
  <c r="A181" i="18"/>
  <c r="A542" i="14"/>
  <c r="A540" i="14"/>
  <c r="A182" i="18"/>
  <c r="A383" i="16"/>
  <c r="A543" i="14"/>
  <c r="A541" i="14"/>
  <c r="A326" i="17"/>
  <c r="A325" i="17"/>
  <c r="A544" i="14"/>
  <c r="A146" i="18"/>
  <c r="A299" i="16"/>
  <c r="A233" i="15"/>
  <c r="A413" i="14"/>
  <c r="A147" i="18"/>
  <c r="B148" i="18" s="1"/>
  <c r="A253" i="17"/>
  <c r="A416" i="14"/>
  <c r="B417" i="14" s="1"/>
  <c r="A257" i="17"/>
  <c r="A296" i="16"/>
  <c r="A300" i="16"/>
  <c r="B301" i="16" s="1"/>
  <c r="B302" i="16" s="1"/>
  <c r="B303" i="16" s="1"/>
  <c r="B304" i="16" s="1"/>
  <c r="B305" i="16" s="1"/>
  <c r="B306" i="16" s="1"/>
  <c r="B307" i="16" s="1"/>
  <c r="B308" i="16" s="1"/>
  <c r="A145" i="18"/>
  <c r="A255" i="17"/>
  <c r="A234" i="15"/>
  <c r="B235" i="15" s="1"/>
  <c r="A144" i="18"/>
  <c r="A414" i="14"/>
  <c r="A412" i="14"/>
  <c r="A298" i="16"/>
  <c r="A297" i="16"/>
  <c r="A254" i="17"/>
  <c r="A252" i="17"/>
  <c r="A411" i="14"/>
  <c r="A256" i="17"/>
  <c r="A258" i="17"/>
  <c r="B259" i="17" s="1"/>
  <c r="A415" i="14"/>
  <c r="A1505" i="14"/>
  <c r="A1058" i="16"/>
  <c r="A1055" i="16"/>
  <c r="A1056" i="16"/>
  <c r="A1504" i="14"/>
  <c r="A1053" i="16"/>
  <c r="A483" i="18"/>
  <c r="A1506" i="14"/>
  <c r="A484" i="18"/>
  <c r="B485" i="18" s="1"/>
  <c r="A986" i="17"/>
  <c r="A348" i="17"/>
  <c r="A1060" i="16"/>
  <c r="A1057" i="16"/>
  <c r="A1509" i="14"/>
  <c r="B1510" i="14" s="1"/>
  <c r="B1511" i="14" s="1"/>
  <c r="B1512" i="14" s="1"/>
  <c r="B1513" i="14" s="1"/>
  <c r="B1514" i="14" s="1"/>
  <c r="B1515" i="14" s="1"/>
  <c r="A1054" i="16"/>
  <c r="A1059" i="16"/>
  <c r="A1507" i="14"/>
  <c r="A1508" i="14"/>
  <c r="A985" i="17"/>
  <c r="A984" i="17"/>
  <c r="A1723" i="14"/>
  <c r="A188" i="18"/>
  <c r="B189" i="18" s="1"/>
  <c r="A565" i="14"/>
  <c r="A350" i="17"/>
  <c r="A401" i="16"/>
  <c r="A346" i="17"/>
  <c r="A187" i="18"/>
  <c r="A567" i="14"/>
  <c r="A402" i="16"/>
  <c r="B403" i="16" s="1"/>
  <c r="B404" i="16" s="1"/>
  <c r="B405" i="16" s="1"/>
  <c r="B406" i="16" s="1"/>
  <c r="B407" i="16" s="1"/>
  <c r="B408" i="16" s="1"/>
  <c r="A563" i="14"/>
  <c r="A349" i="17"/>
  <c r="A351" i="17"/>
  <c r="A347" i="17"/>
  <c r="A566" i="14"/>
  <c r="A568" i="14"/>
  <c r="A345" i="17"/>
  <c r="A564" i="14"/>
  <c r="A400" i="16"/>
  <c r="A399" i="16"/>
  <c r="A1727" i="14"/>
  <c r="A544" i="18"/>
  <c r="A1112" i="17"/>
  <c r="A1202" i="16"/>
  <c r="A1721" i="14"/>
  <c r="A1722" i="14"/>
  <c r="A1724" i="14"/>
  <c r="A543" i="18"/>
  <c r="A1720" i="14"/>
  <c r="A1726" i="14"/>
  <c r="A1725" i="14"/>
  <c r="A616" i="16"/>
  <c r="A810" i="16"/>
  <c r="A854" i="14"/>
  <c r="A290" i="18"/>
  <c r="A617" i="16"/>
  <c r="A853" i="14"/>
  <c r="A857" i="14"/>
  <c r="A545" i="17"/>
  <c r="A1152" i="14"/>
  <c r="A855" i="14"/>
  <c r="A291" i="18"/>
  <c r="A544" i="17"/>
  <c r="A856" i="14"/>
  <c r="A546" i="17"/>
  <c r="A1153" i="14"/>
  <c r="A750" i="17"/>
  <c r="A1155" i="14"/>
  <c r="A752" i="17"/>
  <c r="B753" i="17" s="1"/>
  <c r="A1131" i="14"/>
  <c r="B1132" i="14" s="1"/>
  <c r="A808" i="16"/>
  <c r="A751" i="17"/>
  <c r="A1154" i="14"/>
  <c r="A809" i="16"/>
  <c r="A1156" i="14"/>
  <c r="A374" i="18"/>
  <c r="A749" i="17"/>
  <c r="A748" i="17"/>
  <c r="A375" i="18"/>
  <c r="B376" i="18" s="1"/>
  <c r="A722" i="17"/>
  <c r="A723" i="17"/>
  <c r="A1128" i="14"/>
  <c r="A789" i="16"/>
  <c r="A790" i="16"/>
  <c r="A724" i="17"/>
  <c r="B725" i="17" s="1"/>
  <c r="B726" i="17" s="1"/>
  <c r="B727" i="17" s="1"/>
  <c r="A787" i="16"/>
  <c r="A1129" i="14"/>
  <c r="A366" i="18"/>
  <c r="A365" i="18"/>
  <c r="A788" i="16"/>
  <c r="A1130" i="14"/>
  <c r="A791" i="16"/>
  <c r="A786" i="16"/>
  <c r="A1127" i="14"/>
  <c r="A364" i="18"/>
  <c r="A790" i="17"/>
  <c r="A854" i="16"/>
  <c r="A1203" i="14"/>
  <c r="A1204" i="14"/>
  <c r="A1205" i="14"/>
  <c r="A791" i="17"/>
  <c r="A855" i="16"/>
  <c r="B856" i="16" s="1"/>
  <c r="A396" i="18"/>
  <c r="A1206" i="14"/>
  <c r="A789" i="17"/>
  <c r="A1202" i="14"/>
  <c r="A836" i="16"/>
  <c r="A775" i="17"/>
  <c r="A1178" i="14"/>
  <c r="A385" i="18"/>
  <c r="A773" i="17"/>
  <c r="A1181" i="14"/>
  <c r="A1179" i="14"/>
  <c r="A384" i="18"/>
  <c r="A833" i="16"/>
  <c r="A1177" i="14"/>
  <c r="A774" i="17"/>
  <c r="A386" i="18"/>
  <c r="A834" i="16"/>
  <c r="A832" i="16"/>
  <c r="A1180" i="14"/>
  <c r="A835" i="16"/>
  <c r="A158" i="15"/>
  <c r="A155" i="15"/>
  <c r="A164" i="17"/>
  <c r="A281" i="14"/>
  <c r="A282" i="14"/>
  <c r="A160" i="15"/>
  <c r="B161" i="15" s="1"/>
  <c r="A156" i="15"/>
  <c r="A167" i="17"/>
  <c r="B168" i="17" s="1"/>
  <c r="A191" i="16"/>
  <c r="A153" i="15"/>
  <c r="A268" i="18"/>
  <c r="A165" i="17"/>
  <c r="A159" i="15"/>
  <c r="A283" i="14"/>
  <c r="A285" i="14"/>
  <c r="A157" i="15"/>
  <c r="A280" i="14"/>
  <c r="A557" i="16"/>
  <c r="A154" i="15"/>
  <c r="A166" i="17"/>
  <c r="A188" i="16"/>
  <c r="A190" i="16"/>
  <c r="A100" i="18"/>
  <c r="A284" i="14"/>
  <c r="A189" i="16"/>
  <c r="A495" i="17"/>
  <c r="A780" i="14"/>
  <c r="A558" i="16"/>
  <c r="A496" i="17"/>
  <c r="A778" i="14"/>
  <c r="A559" i="16"/>
  <c r="A781" i="14"/>
  <c r="A555" i="16"/>
  <c r="A494" i="17"/>
  <c r="A267" i="18"/>
  <c r="A777" i="14"/>
  <c r="A779" i="14"/>
  <c r="A556" i="16"/>
  <c r="A1536" i="14"/>
  <c r="B1537" i="14" s="1"/>
  <c r="A1010" i="16"/>
  <c r="B1011" i="16" s="1"/>
  <c r="A999" i="17"/>
  <c r="A1080" i="16"/>
  <c r="B1081" i="16" s="1"/>
  <c r="A1533" i="14"/>
  <c r="A1531" i="14"/>
  <c r="A1534" i="14"/>
  <c r="A1529" i="14"/>
  <c r="A1002" i="17"/>
  <c r="B1003" i="17" s="1"/>
  <c r="A1078" i="16"/>
  <c r="A1000" i="17"/>
  <c r="A1535" i="14"/>
  <c r="A489" i="18"/>
  <c r="B490" i="18" s="1"/>
  <c r="A1532" i="14"/>
  <c r="A1079" i="16"/>
  <c r="A1530" i="14"/>
  <c r="A1001" i="17"/>
  <c r="A1006" i="16"/>
  <c r="A471" i="18"/>
  <c r="B472" i="18" s="1"/>
  <c r="A1007" i="16"/>
  <c r="A967" i="17"/>
  <c r="A1473" i="14"/>
  <c r="A1475" i="14"/>
  <c r="A1008" i="16"/>
  <c r="A968" i="17"/>
  <c r="B969" i="17" s="1"/>
  <c r="B970" i="17" s="1"/>
  <c r="B971" i="17" s="1"/>
  <c r="A966" i="17"/>
  <c r="A1476" i="14"/>
  <c r="A1009" i="16"/>
  <c r="A1005" i="16"/>
  <c r="A1474" i="14"/>
  <c r="A1477" i="14"/>
  <c r="B1478" i="14" s="1"/>
  <c r="B1479" i="14" s="1"/>
  <c r="B1480" i="14" s="1"/>
  <c r="B1481" i="14" s="1"/>
  <c r="B1482" i="14" s="1"/>
  <c r="A538" i="17"/>
  <c r="A179" i="14"/>
  <c r="A128" i="17"/>
  <c r="B129" i="17" s="1"/>
  <c r="A112" i="15"/>
  <c r="B113" i="15" s="1"/>
  <c r="A131" i="16"/>
  <c r="A174" i="14"/>
  <c r="A175" i="14"/>
  <c r="A176" i="14"/>
  <c r="A177" i="14"/>
  <c r="A178" i="14"/>
  <c r="A56" i="18"/>
  <c r="A55" i="18"/>
  <c r="A181" i="14"/>
  <c r="B182" i="14" s="1"/>
  <c r="A180" i="14"/>
  <c r="A287" i="18"/>
  <c r="A540" i="17"/>
  <c r="A843" i="14"/>
  <c r="A608" i="16"/>
  <c r="A610" i="16"/>
  <c r="A845" i="14"/>
  <c r="A288" i="18"/>
  <c r="A539" i="17"/>
  <c r="A847" i="14"/>
  <c r="A609" i="16"/>
  <c r="A612" i="16"/>
  <c r="A607" i="16"/>
  <c r="A611" i="16"/>
  <c r="A846" i="14"/>
  <c r="A844" i="14"/>
  <c r="A613" i="16"/>
  <c r="A1596" i="14"/>
  <c r="A1233" i="16"/>
  <c r="A1764" i="14"/>
  <c r="A502" i="18"/>
  <c r="A1103" i="16"/>
  <c r="B1104" i="16" s="1"/>
  <c r="A1040" i="17"/>
  <c r="B1041" i="17" s="1"/>
  <c r="B1042" i="17" s="1"/>
  <c r="B1043" i="17" s="1"/>
  <c r="A1599" i="14"/>
  <c r="A1597" i="14"/>
  <c r="A1038" i="17"/>
  <c r="A1102" i="16"/>
  <c r="A1037" i="17"/>
  <c r="A1595" i="14"/>
  <c r="A1598" i="14"/>
  <c r="A1594" i="14"/>
  <c r="A1039" i="17"/>
  <c r="A503" i="18"/>
  <c r="B504" i="18" s="1"/>
  <c r="A1132" i="17"/>
  <c r="A1769" i="14"/>
  <c r="A1237" i="16"/>
  <c r="A1235" i="16"/>
  <c r="A1766" i="14"/>
  <c r="A1133" i="17"/>
  <c r="A1767" i="14"/>
  <c r="A557" i="18"/>
  <c r="B558" i="18" s="1"/>
  <c r="A487" i="14"/>
  <c r="A1232" i="16"/>
  <c r="A1765" i="14"/>
  <c r="A485" i="14"/>
  <c r="A1768" i="14"/>
  <c r="A556" i="18"/>
  <c r="A1236" i="16"/>
  <c r="A1234" i="16"/>
  <c r="A165" i="18"/>
  <c r="A339" i="16"/>
  <c r="A483" i="14"/>
  <c r="A488" i="14"/>
  <c r="A342" i="16"/>
  <c r="A295" i="17"/>
  <c r="A343" i="16"/>
  <c r="A340" i="16"/>
  <c r="A297" i="17"/>
  <c r="A484" i="14"/>
  <c r="A486" i="14"/>
  <c r="A255" i="15"/>
  <c r="A296" i="17"/>
  <c r="A338" i="16"/>
  <c r="A341" i="16"/>
  <c r="A256" i="15"/>
  <c r="A313" i="18"/>
  <c r="A611" i="17"/>
  <c r="A948" i="14"/>
  <c r="A314" i="18"/>
  <c r="A950" i="14"/>
  <c r="A612" i="17"/>
  <c r="A946" i="14"/>
  <c r="A952" i="14"/>
  <c r="A949" i="14"/>
  <c r="A610" i="17"/>
  <c r="A675" i="16"/>
  <c r="A947" i="14"/>
  <c r="A1644" i="14"/>
  <c r="A951" i="14"/>
  <c r="A674" i="16"/>
  <c r="A1643" i="14"/>
  <c r="A1124" i="16"/>
  <c r="A1066" i="17"/>
  <c r="A1125" i="16"/>
  <c r="A1068" i="17"/>
  <c r="A1646" i="14"/>
  <c r="A1638" i="14"/>
  <c r="A1069" i="17"/>
  <c r="A1067" i="17"/>
  <c r="A1126" i="16"/>
  <c r="A1647" i="14"/>
  <c r="A1645" i="14"/>
  <c r="A1123" i="16"/>
  <c r="A1127" i="16"/>
  <c r="A516" i="18"/>
  <c r="A867" i="16"/>
  <c r="A1121" i="16"/>
  <c r="A1063" i="17"/>
  <c r="A1117" i="16"/>
  <c r="A1119" i="16"/>
  <c r="A1064" i="17"/>
  <c r="A1637" i="14"/>
  <c r="A1642" i="14"/>
  <c r="A1640" i="14"/>
  <c r="A1065" i="17"/>
  <c r="A1118" i="16"/>
  <c r="A1120" i="16"/>
  <c r="A1122" i="16"/>
  <c r="A1639" i="14"/>
  <c r="A1641" i="14"/>
  <c r="A812" i="17"/>
  <c r="A515" i="18"/>
  <c r="A816" i="17"/>
  <c r="A809" i="17"/>
  <c r="A1228" i="14"/>
  <c r="A1229" i="14"/>
  <c r="A435" i="14"/>
  <c r="A814" i="17"/>
  <c r="A817" i="17"/>
  <c r="A813" i="17"/>
  <c r="A868" i="16"/>
  <c r="A1231" i="14"/>
  <c r="A810" i="17"/>
  <c r="A321" i="16"/>
  <c r="A402" i="18"/>
  <c r="A815" i="17"/>
  <c r="A811" i="17"/>
  <c r="A436" i="14"/>
  <c r="A1230" i="14"/>
  <c r="A1232" i="14"/>
  <c r="A322" i="16"/>
  <c r="B323" i="16" s="1"/>
  <c r="A317" i="16"/>
  <c r="A278" i="17"/>
  <c r="A154" i="18"/>
  <c r="B155" i="18" s="1"/>
  <c r="A279" i="17"/>
  <c r="A318" i="16"/>
  <c r="A433" i="14"/>
  <c r="A241" i="15"/>
  <c r="A280" i="17"/>
  <c r="A437" i="14"/>
  <c r="A320" i="16"/>
  <c r="A277" i="17"/>
  <c r="A434" i="14"/>
  <c r="A319" i="16"/>
  <c r="A242" i="15"/>
  <c r="A281" i="17"/>
  <c r="B282" i="17" s="1"/>
  <c r="B283" i="17" s="1"/>
  <c r="A153" i="18"/>
  <c r="A1629" i="14"/>
  <c r="A1635" i="14"/>
  <c r="A1057" i="17"/>
  <c r="A1636" i="14"/>
  <c r="A1630" i="14"/>
  <c r="A514" i="18"/>
  <c r="A1632" i="14"/>
  <c r="A1633" i="14"/>
  <c r="A1062" i="17"/>
  <c r="A1116" i="16"/>
  <c r="A1631" i="14"/>
  <c r="A1634" i="14"/>
  <c r="A1623" i="14"/>
  <c r="A1056" i="17"/>
  <c r="A1620" i="14"/>
  <c r="A511" i="18"/>
  <c r="A1621" i="14"/>
  <c r="A1054" i="17"/>
  <c r="A1619" i="14"/>
  <c r="A1113" i="16"/>
  <c r="A1622" i="14"/>
  <c r="A1058" i="17"/>
  <c r="A369" i="17"/>
  <c r="A1055" i="17"/>
  <c r="A1052" i="17"/>
  <c r="A1053" i="17"/>
  <c r="A1112" i="16"/>
  <c r="A426" i="16"/>
  <c r="A595" i="14"/>
  <c r="A423" i="16"/>
  <c r="A427" i="16"/>
  <c r="A598" i="14"/>
  <c r="A370" i="17"/>
  <c r="A424" i="16"/>
  <c r="A428" i="16"/>
  <c r="A600" i="14"/>
  <c r="A596" i="14"/>
  <c r="A599" i="14"/>
  <c r="A429" i="16"/>
  <c r="A198" i="18"/>
  <c r="B199" i="18" s="1"/>
  <c r="A371" i="17"/>
  <c r="B372" i="17" s="1"/>
  <c r="B373" i="17" s="1"/>
  <c r="B374" i="17" s="1"/>
  <c r="A425" i="16"/>
  <c r="A197" i="18"/>
  <c r="A597" i="14"/>
  <c r="A797" i="14"/>
  <c r="A796" i="14"/>
  <c r="A799" i="14"/>
  <c r="A576" i="16"/>
  <c r="A504" i="17"/>
  <c r="A579" i="16"/>
  <c r="B580" i="16" s="1"/>
  <c r="B581" i="16" s="1"/>
  <c r="A794" i="14"/>
  <c r="A507" i="17"/>
  <c r="A505" i="17"/>
  <c r="A271" i="18"/>
  <c r="A503" i="17"/>
  <c r="A707" i="14"/>
  <c r="A577" i="16"/>
  <c r="A272" i="18"/>
  <c r="A795" i="14"/>
  <c r="A575" i="16"/>
  <c r="A800" i="14"/>
  <c r="A578" i="16"/>
  <c r="A798" i="14"/>
  <c r="A506" i="17"/>
  <c r="A709" i="14"/>
  <c r="A706" i="14"/>
  <c r="A507" i="18"/>
  <c r="A443" i="17"/>
  <c r="A240" i="18"/>
  <c r="A710" i="14"/>
  <c r="A494" i="16"/>
  <c r="A1106" i="16"/>
  <c r="A238" i="18"/>
  <c r="A708" i="14"/>
  <c r="A705" i="14"/>
  <c r="A441" i="17"/>
  <c r="A495" i="16"/>
  <c r="A492" i="16"/>
  <c r="A239" i="18"/>
  <c r="A442" i="17"/>
  <c r="A493" i="16"/>
  <c r="A508" i="18"/>
  <c r="A1608" i="14"/>
  <c r="A1108" i="16"/>
  <c r="B1109" i="16" s="1"/>
  <c r="B1110" i="16" s="1"/>
  <c r="B1111" i="16" s="1"/>
  <c r="A1107" i="16"/>
  <c r="A1044" i="17"/>
  <c r="A1046" i="17"/>
  <c r="A1609" i="14"/>
  <c r="A1611" i="14"/>
  <c r="B1612" i="14" s="1"/>
  <c r="A1606" i="14"/>
  <c r="A1045" i="17"/>
  <c r="A1047" i="17"/>
  <c r="A1607" i="14"/>
  <c r="A1610" i="14"/>
  <c r="A1133" i="16"/>
  <c r="A1652" i="14"/>
  <c r="A1129" i="16"/>
  <c r="A1072" i="17"/>
  <c r="A1070" i="17"/>
  <c r="A1650" i="14"/>
  <c r="A1130" i="16"/>
  <c r="A1073" i="17"/>
  <c r="A1648" i="14"/>
  <c r="A517" i="18"/>
  <c r="A1131" i="16"/>
  <c r="A1651" i="14"/>
  <c r="A1071" i="17"/>
  <c r="A1134" i="16"/>
  <c r="A1132" i="16"/>
  <c r="A1128" i="16"/>
  <c r="A1649" i="14"/>
  <c r="A518" i="18"/>
  <c r="A1115" i="16"/>
  <c r="B1116" i="16" s="1"/>
  <c r="A1624" i="14"/>
  <c r="A1626" i="14"/>
  <c r="A1627" i="14"/>
  <c r="A1059" i="17"/>
  <c r="A1061" i="17"/>
  <c r="B1062" i="17" s="1"/>
  <c r="A1625" i="14"/>
  <c r="A512" i="18"/>
  <c r="A1114" i="16"/>
  <c r="A513" i="18"/>
  <c r="A1060" i="17"/>
  <c r="A1628" i="14"/>
  <c r="A1372" i="14"/>
  <c r="A939" i="16"/>
  <c r="A890" i="17"/>
  <c r="A1371" i="14"/>
  <c r="A437" i="18"/>
  <c r="A891" i="17"/>
  <c r="A438" i="18"/>
  <c r="B439" i="18" s="1"/>
  <c r="A892" i="17"/>
  <c r="B893" i="17" s="1"/>
  <c r="A940" i="16"/>
  <c r="A1374" i="14"/>
  <c r="A1373" i="14"/>
  <c r="A1370" i="14"/>
  <c r="A941" i="16"/>
  <c r="A938" i="16"/>
  <c r="A149" i="16"/>
  <c r="A877" i="17"/>
  <c r="A431" i="18"/>
  <c r="B432" i="18" s="1"/>
  <c r="A1348" i="14"/>
  <c r="A1347" i="14"/>
  <c r="A1346" i="14"/>
  <c r="A1349" i="14"/>
  <c r="A925" i="16"/>
  <c r="A879" i="17"/>
  <c r="B880" i="17" s="1"/>
  <c r="A878" i="17"/>
  <c r="A1345" i="14"/>
  <c r="A1351" i="14"/>
  <c r="B1352" i="14" s="1"/>
  <c r="A1344" i="14"/>
  <c r="A926" i="16"/>
  <c r="B927" i="16" s="1"/>
  <c r="B928" i="16" s="1"/>
  <c r="B929" i="16" s="1"/>
  <c r="A430" i="18"/>
  <c r="A1350" i="14"/>
  <c r="A217" i="14"/>
  <c r="A70" i="18"/>
  <c r="B71" i="18" s="1"/>
  <c r="A150" i="16"/>
  <c r="A121" i="15"/>
  <c r="A137" i="17"/>
  <c r="A215" i="14"/>
  <c r="A122" i="15"/>
  <c r="A139" i="17"/>
  <c r="A218" i="14"/>
  <c r="A138" i="17"/>
  <c r="A69" i="18"/>
  <c r="A214" i="14"/>
  <c r="A148" i="16"/>
  <c r="A219" i="14"/>
  <c r="A216" i="14"/>
  <c r="A328" i="14"/>
  <c r="A329" i="14"/>
  <c r="A192" i="17"/>
  <c r="A233" i="16"/>
  <c r="A193" i="17"/>
  <c r="A325" i="14"/>
  <c r="A195" i="17"/>
  <c r="A331" i="14"/>
  <c r="A326" i="14"/>
  <c r="A177" i="15"/>
  <c r="A327" i="14"/>
  <c r="A194" i="17"/>
  <c r="A117" i="18"/>
  <c r="A234" i="16"/>
  <c r="A118" i="18"/>
  <c r="B119" i="18" s="1"/>
  <c r="A330" i="14"/>
  <c r="A87" i="18"/>
  <c r="A149" i="17"/>
  <c r="A253" i="14"/>
  <c r="A148" i="17"/>
  <c r="A254" i="14"/>
  <c r="A131" i="15"/>
  <c r="A169" i="16"/>
  <c r="A250" i="14"/>
  <c r="A89" i="18"/>
  <c r="B90" i="18" s="1"/>
  <c r="A168" i="16"/>
  <c r="A132" i="15"/>
  <c r="B133" i="15" s="1"/>
  <c r="B134" i="15" s="1"/>
  <c r="A86" i="18"/>
  <c r="A88" i="18"/>
  <c r="A252" i="14"/>
  <c r="A256" i="14"/>
  <c r="B257" i="14" s="1"/>
  <c r="A249" i="14"/>
  <c r="A251" i="14"/>
  <c r="A170" i="16"/>
  <c r="B171" i="16" s="1"/>
  <c r="A255" i="14"/>
  <c r="A306" i="14"/>
  <c r="A178" i="17"/>
  <c r="A215" i="16"/>
  <c r="A219" i="16"/>
  <c r="A172" i="15"/>
  <c r="A109" i="18"/>
  <c r="A180" i="17"/>
  <c r="A179" i="17"/>
  <c r="A213" i="16"/>
  <c r="A216" i="16"/>
  <c r="A302" i="14"/>
  <c r="A171" i="15"/>
  <c r="A304" i="14"/>
  <c r="A212" i="16"/>
  <c r="A107" i="18"/>
  <c r="A214" i="16"/>
  <c r="A218" i="16"/>
  <c r="A108" i="18"/>
  <c r="A303" i="14"/>
  <c r="A305" i="14"/>
  <c r="A217" i="16"/>
  <c r="A7" i="16"/>
  <c r="A1190" i="16"/>
  <c r="A1183" i="16"/>
  <c r="A1189" i="16"/>
  <c r="A1706" i="14"/>
  <c r="A1188" i="16"/>
  <c r="A1107" i="17"/>
  <c r="B1108" i="17" s="1"/>
  <c r="B1109" i="17" s="1"/>
  <c r="B1110" i="17" s="1"/>
  <c r="A1187" i="16"/>
  <c r="A1106" i="17"/>
  <c r="A1702" i="14"/>
  <c r="A1186" i="16"/>
  <c r="A1105" i="17"/>
  <c r="A1703" i="14"/>
  <c r="A1191" i="16"/>
  <c r="B1192" i="16" s="1"/>
  <c r="A1185" i="16"/>
  <c r="A538" i="18"/>
  <c r="B539" i="18" s="1"/>
  <c r="A1704" i="14"/>
  <c r="A1184" i="16"/>
  <c r="A1705" i="14"/>
  <c r="A6" i="14"/>
  <c r="A4" i="14"/>
  <c r="A5" i="14"/>
  <c r="A3" i="14"/>
  <c r="A742" i="14"/>
  <c r="A464" i="17"/>
  <c r="A342" i="18"/>
  <c r="A380" i="18"/>
  <c r="A457" i="18"/>
  <c r="A476" i="18"/>
  <c r="A496" i="18"/>
  <c r="A524" i="18"/>
  <c r="A567" i="18"/>
  <c r="A286" i="18"/>
  <c r="A320" i="18"/>
  <c r="A346" i="18"/>
  <c r="A393" i="18"/>
  <c r="A466" i="18"/>
  <c r="B467" i="18" s="1"/>
  <c r="A501" i="18"/>
  <c r="B502" i="18" s="1"/>
  <c r="A743" i="14"/>
  <c r="A524" i="16"/>
  <c r="A327" i="18"/>
  <c r="A357" i="18"/>
  <c r="A405" i="18"/>
  <c r="B406" i="18" s="1"/>
  <c r="A456" i="18"/>
  <c r="A475" i="18"/>
  <c r="A493" i="18"/>
  <c r="B494" i="18" s="1"/>
  <c r="A546" i="18"/>
  <c r="A265" i="18"/>
  <c r="A306" i="18"/>
  <c r="A331" i="18"/>
  <c r="A361" i="18"/>
  <c r="A429" i="18"/>
  <c r="A480" i="18"/>
  <c r="A523" i="16"/>
  <c r="A744" i="14"/>
  <c r="A315" i="18"/>
  <c r="A341" i="18"/>
  <c r="A373" i="18"/>
  <c r="A404" i="18"/>
  <c r="A455" i="18"/>
  <c r="A474" i="18"/>
  <c r="A523" i="18"/>
  <c r="A566" i="18"/>
  <c r="B567" i="18" s="1"/>
  <c r="A285" i="18"/>
  <c r="A319" i="18"/>
  <c r="A345" i="18"/>
  <c r="A383" i="18"/>
  <c r="A465" i="18"/>
  <c r="A254" i="18"/>
  <c r="B255" i="18" s="1"/>
  <c r="A462" i="17"/>
  <c r="A296" i="18"/>
  <c r="A326" i="18"/>
  <c r="A356" i="18"/>
  <c r="A372" i="18"/>
  <c r="A403" i="18"/>
  <c r="A448" i="18"/>
  <c r="A492" i="18"/>
  <c r="A545" i="18"/>
  <c r="A262" i="18"/>
  <c r="A305" i="18"/>
  <c r="A330" i="18"/>
  <c r="A360" i="18"/>
  <c r="A428" i="18"/>
  <c r="A466" i="17"/>
  <c r="A558" i="18"/>
  <c r="A277" i="18"/>
  <c r="A312" i="18"/>
  <c r="A340" i="18"/>
  <c r="A355" i="18"/>
  <c r="A371" i="18"/>
  <c r="A401" i="18"/>
  <c r="A473" i="18"/>
  <c r="A522" i="18"/>
  <c r="A565" i="18"/>
  <c r="A281" i="18"/>
  <c r="A318" i="18"/>
  <c r="A344" i="18"/>
  <c r="A382" i="18"/>
  <c r="A741" i="14"/>
  <c r="A535" i="18"/>
  <c r="A251" i="18"/>
  <c r="A295" i="18"/>
  <c r="A325" i="18"/>
  <c r="A339" i="18"/>
  <c r="A354" i="18"/>
  <c r="A370" i="18"/>
  <c r="A447" i="18"/>
  <c r="A488" i="18"/>
  <c r="B489" i="18" s="1"/>
  <c r="A542" i="18"/>
  <c r="A261" i="18"/>
  <c r="A299" i="18"/>
  <c r="B300" i="18" s="1"/>
  <c r="A329" i="18"/>
  <c r="A359" i="18"/>
  <c r="A746" i="14"/>
  <c r="B747" i="14" s="1"/>
  <c r="B748" i="14" s="1"/>
  <c r="A500" i="18"/>
  <c r="A555" i="18"/>
  <c r="B556" i="18" s="1"/>
  <c r="A276" i="18"/>
  <c r="A311" i="18"/>
  <c r="A324" i="18"/>
  <c r="A338" i="18"/>
  <c r="A353" i="18"/>
  <c r="A400" i="18"/>
  <c r="A470" i="18"/>
  <c r="A521" i="18"/>
  <c r="A561" i="18"/>
  <c r="B562" i="18" s="1"/>
  <c r="A280" i="18"/>
  <c r="A317" i="18"/>
  <c r="A343" i="18"/>
  <c r="A521" i="16"/>
  <c r="A479" i="18"/>
  <c r="A534" i="18"/>
  <c r="A250" i="18"/>
  <c r="A294" i="18"/>
  <c r="A310" i="18"/>
  <c r="A323" i="18"/>
  <c r="A337" i="18"/>
  <c r="A369" i="18"/>
  <c r="A446" i="18"/>
  <c r="A487" i="18"/>
  <c r="A541" i="18"/>
  <c r="A260" i="18"/>
  <c r="A298" i="18"/>
  <c r="A328" i="18"/>
  <c r="A464" i="18"/>
  <c r="A499" i="18"/>
  <c r="A554" i="18"/>
  <c r="A275" i="18"/>
  <c r="A293" i="18"/>
  <c r="A309" i="18"/>
  <c r="A322" i="18"/>
  <c r="A352" i="18"/>
  <c r="A395" i="18"/>
  <c r="B396" i="18" s="1"/>
  <c r="A469" i="18"/>
  <c r="A520" i="18"/>
  <c r="A560" i="18"/>
  <c r="A279" i="18"/>
  <c r="A316" i="18"/>
  <c r="A465" i="17"/>
  <c r="A427" i="18"/>
  <c r="A478" i="18"/>
  <c r="A533" i="18"/>
  <c r="A553" i="18"/>
  <c r="A270" i="18"/>
  <c r="A292" i="18"/>
  <c r="A308" i="18"/>
  <c r="A333" i="18"/>
  <c r="B334" i="18" s="1"/>
  <c r="A363" i="18"/>
  <c r="B364" i="18" s="1"/>
  <c r="A445" i="18"/>
  <c r="B445" i="18" s="1"/>
  <c r="A482" i="18"/>
  <c r="B483" i="18" s="1"/>
  <c r="A537" i="18"/>
  <c r="A253" i="18"/>
  <c r="A297" i="18"/>
  <c r="A463" i="17"/>
  <c r="A381" i="18"/>
  <c r="A458" i="18"/>
  <c r="B459" i="18" s="1"/>
  <c r="A498" i="18"/>
  <c r="A526" i="18"/>
  <c r="B527" i="18" s="1"/>
  <c r="A552" i="18"/>
  <c r="B552" i="18" s="1"/>
  <c r="A269" i="18"/>
  <c r="A289" i="18"/>
  <c r="A321" i="18"/>
  <c r="A347" i="18"/>
  <c r="B348" i="18" s="1"/>
  <c r="A394" i="18"/>
  <c r="A468" i="18"/>
  <c r="A519" i="18"/>
  <c r="A559" i="18"/>
  <c r="A278" i="18"/>
  <c r="A745" i="14"/>
  <c r="A522" i="16"/>
  <c r="A358" i="18"/>
  <c r="A408" i="18"/>
  <c r="B409" i="18" s="1"/>
  <c r="A477" i="18"/>
  <c r="A497" i="18"/>
  <c r="A525" i="18"/>
  <c r="A547" i="18"/>
  <c r="B548" i="18" s="1"/>
  <c r="A266" i="18"/>
  <c r="A307" i="18"/>
  <c r="A332" i="18"/>
  <c r="A362" i="18"/>
  <c r="A436" i="18"/>
  <c r="A481" i="18"/>
  <c r="A536" i="18"/>
  <c r="A252" i="18"/>
  <c r="A1150" i="16"/>
  <c r="A1081" i="17"/>
  <c r="A1667" i="14"/>
  <c r="A1670" i="14"/>
  <c r="A1154" i="16"/>
  <c r="B1155" i="16" s="1"/>
  <c r="B1156" i="16" s="1"/>
  <c r="B1157" i="16" s="1"/>
  <c r="B1158" i="16" s="1"/>
  <c r="B1159" i="16" s="1"/>
  <c r="B1160" i="16" s="1"/>
  <c r="A1082" i="17"/>
  <c r="A1151" i="16"/>
  <c r="A1665" i="14"/>
  <c r="A1668" i="14"/>
  <c r="A1671" i="14"/>
  <c r="B1672" i="14" s="1"/>
  <c r="A1080" i="17"/>
  <c r="A1149" i="16"/>
  <c r="A1152" i="16"/>
  <c r="A1666" i="14"/>
  <c r="A1669" i="14"/>
  <c r="A1153" i="16"/>
  <c r="A911" i="17"/>
  <c r="A1394" i="14"/>
  <c r="A909" i="17"/>
  <c r="A962" i="16"/>
  <c r="B963" i="16" s="1"/>
  <c r="B964" i="16" s="1"/>
  <c r="A959" i="16"/>
  <c r="A912" i="17"/>
  <c r="A1392" i="14"/>
  <c r="A907" i="17"/>
  <c r="A1395" i="14"/>
  <c r="A960" i="16"/>
  <c r="A910" i="17"/>
  <c r="A913" i="17"/>
  <c r="B914" i="17" s="1"/>
  <c r="A958" i="16"/>
  <c r="A1393" i="14"/>
  <c r="A908" i="17"/>
  <c r="A961" i="16"/>
  <c r="A1396" i="14"/>
  <c r="B1397" i="14" s="1"/>
  <c r="B1398" i="14" s="1"/>
  <c r="B1399" i="14" s="1"/>
  <c r="B1400" i="14" s="1"/>
  <c r="B1401" i="14" s="1"/>
  <c r="A850" i="14"/>
  <c r="A543" i="17"/>
  <c r="A851" i="14"/>
  <c r="A553" i="16"/>
  <c r="A541" i="17"/>
  <c r="A614" i="16"/>
  <c r="A849" i="14"/>
  <c r="A852" i="14"/>
  <c r="B853" i="14" s="1"/>
  <c r="B854" i="14" s="1"/>
  <c r="A542" i="17"/>
  <c r="A615" i="16"/>
  <c r="A848" i="14"/>
  <c r="A426" i="17"/>
  <c r="A414" i="17"/>
  <c r="A417" i="17"/>
  <c r="A668" i="14"/>
  <c r="A462" i="16"/>
  <c r="A221" i="18"/>
  <c r="A220" i="18"/>
  <c r="A416" i="17"/>
  <c r="A465" i="16"/>
  <c r="A678" i="14"/>
  <c r="A418" i="17"/>
  <c r="A680" i="14"/>
  <c r="A676" i="14"/>
  <c r="A663" i="14"/>
  <c r="A427" i="17"/>
  <c r="A670" i="14"/>
  <c r="B671" i="14" s="1"/>
  <c r="A665" i="14"/>
  <c r="A667" i="14"/>
  <c r="A466" i="16"/>
  <c r="A669" i="14"/>
  <c r="A473" i="16"/>
  <c r="A413" i="17"/>
  <c r="A662" i="14"/>
  <c r="A666" i="14"/>
  <c r="A419" i="17"/>
  <c r="A415" i="17"/>
  <c r="A664" i="14"/>
  <c r="A472" i="16"/>
  <c r="A464" i="16"/>
  <c r="A677" i="14"/>
  <c r="A471" i="16"/>
  <c r="A222" i="18"/>
  <c r="B223" i="18" s="1"/>
  <c r="A470" i="16"/>
  <c r="A679" i="14"/>
  <c r="A420" i="17"/>
  <c r="B421" i="17" s="1"/>
  <c r="B422" i="17" s="1"/>
  <c r="A225" i="18"/>
  <c r="A463" i="16"/>
  <c r="A428" i="17"/>
  <c r="A128" i="18"/>
  <c r="B129" i="18" s="1"/>
  <c r="A373" i="14"/>
  <c r="A206" i="15"/>
  <c r="A217" i="17"/>
  <c r="A205" i="15"/>
  <c r="A387" i="14"/>
  <c r="A208" i="15"/>
  <c r="A126" i="18"/>
  <c r="A219" i="17"/>
  <c r="A209" i="15"/>
  <c r="A263" i="16"/>
  <c r="B264" i="16" s="1"/>
  <c r="A260" i="16"/>
  <c r="A218" i="17"/>
  <c r="A389" i="14"/>
  <c r="A127" i="18"/>
  <c r="A370" i="14"/>
  <c r="A368" i="14"/>
  <c r="A390" i="14"/>
  <c r="A210" i="15"/>
  <c r="A372" i="14"/>
  <c r="A369" i="14"/>
  <c r="A262" i="16"/>
  <c r="A207" i="15"/>
  <c r="A391" i="14"/>
  <c r="A204" i="15"/>
  <c r="A261" i="16"/>
  <c r="A371" i="14"/>
  <c r="A386" i="14"/>
  <c r="A388" i="14"/>
  <c r="A85" i="15"/>
  <c r="A91" i="17"/>
  <c r="A86" i="17"/>
  <c r="A102" i="14"/>
  <c r="A88" i="17"/>
  <c r="A86" i="15"/>
  <c r="A99" i="14"/>
  <c r="A90" i="16"/>
  <c r="A89" i="17"/>
  <c r="A92" i="16"/>
  <c r="A100" i="14"/>
  <c r="A23" i="11"/>
  <c r="B24" i="11" s="1"/>
  <c r="A94" i="16"/>
  <c r="B95" i="16" s="1"/>
  <c r="B96" i="16" s="1"/>
  <c r="A87" i="17"/>
  <c r="A90" i="17"/>
  <c r="A91" i="16"/>
  <c r="A27" i="18"/>
  <c r="A98" i="14"/>
  <c r="A101" i="14"/>
  <c r="A93" i="16"/>
  <c r="A64" i="16"/>
  <c r="A66" i="14"/>
  <c r="A51" i="15"/>
  <c r="A53" i="15"/>
  <c r="A55" i="17"/>
  <c r="A67" i="16"/>
  <c r="B68" i="16" s="1"/>
  <c r="B69" i="16" s="1"/>
  <c r="B70" i="16" s="1"/>
  <c r="A65" i="16"/>
  <c r="A54" i="15"/>
  <c r="A65" i="14"/>
  <c r="A57" i="17"/>
  <c r="A63" i="14"/>
  <c r="A48" i="15"/>
  <c r="A52" i="15"/>
  <c r="A14" i="18"/>
  <c r="A56" i="17"/>
  <c r="A64" i="14"/>
  <c r="A63" i="16"/>
  <c r="A62" i="16"/>
  <c r="A47" i="15"/>
  <c r="A15" i="18"/>
  <c r="B16" i="18" s="1"/>
  <c r="A50" i="15"/>
  <c r="A62" i="14"/>
  <c r="A49" i="15"/>
  <c r="A66" i="16"/>
  <c r="A14" i="11"/>
  <c r="A11" i="11"/>
  <c r="A20" i="17"/>
  <c r="A18" i="14"/>
  <c r="A13" i="11"/>
  <c r="A23" i="17"/>
  <c r="A21" i="11"/>
  <c r="A8" i="15"/>
  <c r="A21" i="14"/>
  <c r="A10" i="11"/>
  <c r="A19" i="14"/>
  <c r="A9" i="15"/>
  <c r="A22" i="14"/>
  <c r="A20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2" i="11"/>
  <c r="A12" i="11"/>
  <c r="A22" i="16"/>
  <c r="A5" i="18"/>
  <c r="A21" i="16"/>
  <c r="A248" i="15"/>
  <c r="B249" i="15" s="1"/>
  <c r="A452" i="14"/>
  <c r="A455" i="14"/>
  <c r="A157" i="18"/>
  <c r="B158" i="18" s="1"/>
  <c r="A454" i="14"/>
  <c r="A453" i="14"/>
  <c r="A451" i="14"/>
  <c r="A247" i="15"/>
  <c r="A459" i="14"/>
  <c r="A458" i="14"/>
  <c r="A329" i="16"/>
  <c r="B330" i="16" s="1"/>
  <c r="A457" i="14"/>
  <c r="A289" i="17"/>
  <c r="A456" i="14"/>
  <c r="A251" i="17"/>
  <c r="B252" i="17" s="1"/>
  <c r="A232" i="15"/>
  <c r="A295" i="16"/>
  <c r="B296" i="16" s="1"/>
  <c r="B297" i="16" s="1"/>
  <c r="B298" i="16" s="1"/>
  <c r="A409" i="14"/>
  <c r="A289" i="16"/>
  <c r="A404" i="14"/>
  <c r="A407" i="14"/>
  <c r="A249" i="17"/>
  <c r="A246" i="17"/>
  <c r="A294" i="16"/>
  <c r="A143" i="18"/>
  <c r="A248" i="17"/>
  <c r="A231" i="15"/>
  <c r="A293" i="16"/>
  <c r="A408" i="14"/>
  <c r="A405" i="14"/>
  <c r="A291" i="16"/>
  <c r="A250" i="17"/>
  <c r="A142" i="18"/>
  <c r="A247" i="17"/>
  <c r="A406" i="14"/>
  <c r="A290" i="16"/>
  <c r="A292" i="16"/>
  <c r="A410" i="14"/>
  <c r="A1588" i="14"/>
  <c r="A1100" i="16"/>
  <c r="A1589" i="14"/>
  <c r="A1593" i="14"/>
  <c r="B1594" i="14" s="1"/>
  <c r="B1595" i="14" s="1"/>
  <c r="B1596" i="14" s="1"/>
  <c r="A1101" i="16"/>
  <c r="B1102" i="16" s="1"/>
  <c r="A1590" i="14"/>
  <c r="A1591" i="14"/>
  <c r="A1034" i="17"/>
  <c r="A1592" i="14"/>
  <c r="A1036" i="17"/>
  <c r="B1037" i="17" s="1"/>
  <c r="A1035" i="17"/>
  <c r="A1502" i="14"/>
  <c r="A1500" i="14"/>
  <c r="A1045" i="16"/>
  <c r="A1501" i="14"/>
  <c r="A1052" i="16"/>
  <c r="B1053" i="16" s="1"/>
  <c r="B1054" i="16" s="1"/>
  <c r="B1055" i="16" s="1"/>
  <c r="B1056" i="16" s="1"/>
  <c r="A1499" i="14"/>
  <c r="A1047" i="16"/>
  <c r="A1050" i="16"/>
  <c r="A983" i="17"/>
  <c r="B984" i="17" s="1"/>
  <c r="B985" i="17" s="1"/>
  <c r="A1051" i="16"/>
  <c r="A1046" i="16"/>
  <c r="A1503" i="14"/>
  <c r="B1504" i="14" s="1"/>
  <c r="A1044" i="16"/>
  <c r="A1049" i="16"/>
  <c r="A982" i="17"/>
  <c r="A981" i="17"/>
  <c r="A1048" i="16"/>
  <c r="A484" i="17"/>
  <c r="A541" i="16"/>
  <c r="A480" i="17"/>
  <c r="A766" i="14"/>
  <c r="B767" i="14" s="1"/>
  <c r="A542" i="16"/>
  <c r="A762" i="14"/>
  <c r="A485" i="17"/>
  <c r="A482" i="17"/>
  <c r="A481" i="17"/>
  <c r="A764" i="14"/>
  <c r="A543" i="16"/>
  <c r="A483" i="17"/>
  <c r="A763" i="14"/>
  <c r="A765" i="14"/>
  <c r="A544" i="16"/>
  <c r="A823" i="17"/>
  <c r="B824" i="17" s="1"/>
  <c r="A1240" i="14"/>
  <c r="A871" i="16"/>
  <c r="A822" i="17"/>
  <c r="A1242" i="14"/>
  <c r="A1239" i="14"/>
  <c r="A821" i="17"/>
  <c r="A1241" i="14"/>
  <c r="A1238" i="14"/>
  <c r="A872" i="16"/>
  <c r="A42" i="18"/>
  <c r="A100" i="15"/>
  <c r="A135" i="14"/>
  <c r="A101" i="15"/>
  <c r="A130" i="14"/>
  <c r="A118" i="17"/>
  <c r="B119" i="17" s="1"/>
  <c r="A117" i="16"/>
  <c r="A40" i="18"/>
  <c r="A116" i="17"/>
  <c r="A133" i="14"/>
  <c r="A102" i="15"/>
  <c r="B103" i="15" s="1"/>
  <c r="A131" i="14"/>
  <c r="A115" i="16"/>
  <c r="A118" i="16"/>
  <c r="B119" i="16" s="1"/>
  <c r="A41" i="18"/>
  <c r="A117" i="17"/>
  <c r="A134" i="14"/>
  <c r="A129" i="14"/>
  <c r="A132" i="14"/>
  <c r="A116" i="16"/>
  <c r="A1439" i="14"/>
  <c r="A994" i="16"/>
  <c r="A1440" i="14"/>
  <c r="A996" i="16"/>
  <c r="A1441" i="14"/>
  <c r="A951" i="17"/>
  <c r="A949" i="17"/>
  <c r="A1442" i="14"/>
  <c r="A952" i="17"/>
  <c r="A995" i="16"/>
  <c r="A1444" i="14"/>
  <c r="A993" i="16"/>
  <c r="A950" i="17"/>
  <c r="A992" i="16"/>
  <c r="A1443" i="14"/>
  <c r="A618" i="17"/>
  <c r="A963" i="14"/>
  <c r="A656" i="17"/>
  <c r="B657" i="17" s="1"/>
  <c r="A678" i="16"/>
  <c r="A960" i="14"/>
  <c r="A616" i="17"/>
  <c r="A964" i="14"/>
  <c r="A961" i="14"/>
  <c r="A617" i="17"/>
  <c r="A679" i="16"/>
  <c r="A959" i="14"/>
  <c r="A962" i="14"/>
  <c r="A1019" i="14"/>
  <c r="A654" i="17"/>
  <c r="A716" i="16"/>
  <c r="A713" i="16"/>
  <c r="A717" i="16"/>
  <c r="A1015" i="14"/>
  <c r="A711" i="16"/>
  <c r="A1020" i="14"/>
  <c r="A655" i="17"/>
  <c r="A1018" i="14"/>
  <c r="A714" i="16"/>
  <c r="A1016" i="14"/>
  <c r="A228" i="18"/>
  <c r="A1017" i="14"/>
  <c r="A712" i="16"/>
  <c r="A715" i="16"/>
  <c r="A517" i="16"/>
  <c r="A460" i="17"/>
  <c r="A461" i="17"/>
  <c r="A734" i="14"/>
  <c r="A1211" i="16"/>
  <c r="A518" i="16"/>
  <c r="A736" i="14"/>
  <c r="A1212" i="16"/>
  <c r="A458" i="17"/>
  <c r="A519" i="16"/>
  <c r="A737" i="14"/>
  <c r="A739" i="14"/>
  <c r="A520" i="16"/>
  <c r="A459" i="17"/>
  <c r="A735" i="14"/>
  <c r="A738" i="14"/>
  <c r="A740" i="14"/>
  <c r="A701" i="14"/>
  <c r="A702" i="14"/>
  <c r="A440" i="17"/>
  <c r="B441" i="17" s="1"/>
  <c r="A487" i="16"/>
  <c r="A438" i="17"/>
  <c r="A486" i="16"/>
  <c r="A700" i="14"/>
  <c r="A491" i="16"/>
  <c r="B492" i="16" s="1"/>
  <c r="A235" i="18"/>
  <c r="A237" i="18"/>
  <c r="A703" i="14"/>
  <c r="A699" i="14"/>
  <c r="A490" i="16"/>
  <c r="A704" i="14"/>
  <c r="B705" i="14" s="1"/>
  <c r="A236" i="18"/>
  <c r="A489" i="16"/>
  <c r="A439" i="17"/>
  <c r="A488" i="16"/>
  <c r="A1739" i="14"/>
  <c r="B1740" i="14" s="1"/>
  <c r="B1741" i="14" s="1"/>
  <c r="B1742" i="14" s="1"/>
  <c r="A1118" i="17"/>
  <c r="B1119" i="17" s="1"/>
  <c r="B1120" i="17" s="1"/>
  <c r="A1122" i="14"/>
  <c r="A780" i="16"/>
  <c r="A1735" i="14"/>
  <c r="A1116" i="17"/>
  <c r="A1210" i="16"/>
  <c r="A1208" i="16"/>
  <c r="A1213" i="16"/>
  <c r="A1738" i="14"/>
  <c r="A1736" i="14"/>
  <c r="A1117" i="17"/>
  <c r="A1214" i="16"/>
  <c r="B1215" i="16" s="1"/>
  <c r="B1216" i="16" s="1"/>
  <c r="B1217" i="16" s="1"/>
  <c r="B1218" i="16" s="1"/>
  <c r="A1737" i="14"/>
  <c r="A1734" i="14"/>
  <c r="A1209" i="16"/>
  <c r="A721" i="17"/>
  <c r="A1123" i="14"/>
  <c r="A781" i="16"/>
  <c r="A784" i="16"/>
  <c r="A1124" i="14"/>
  <c r="A1125" i="14"/>
  <c r="A782" i="16"/>
  <c r="A779" i="16"/>
  <c r="A1126" i="14"/>
  <c r="A719" i="17"/>
  <c r="A720" i="17"/>
  <c r="A785" i="16"/>
  <c r="B786" i="16" s="1"/>
  <c r="A783" i="16"/>
  <c r="A120" i="15"/>
  <c r="A68" i="18"/>
  <c r="A348" i="16"/>
  <c r="A172" i="18"/>
  <c r="A351" i="16"/>
  <c r="A495" i="14"/>
  <c r="A352" i="16"/>
  <c r="A500" i="14"/>
  <c r="A209" i="14"/>
  <c r="A167" i="18"/>
  <c r="A306" i="17"/>
  <c r="A308" i="17"/>
  <c r="A349" i="16"/>
  <c r="A259" i="15"/>
  <c r="A496" i="14"/>
  <c r="A498" i="14"/>
  <c r="A304" i="17"/>
  <c r="A307" i="17"/>
  <c r="A309" i="17"/>
  <c r="A350" i="16"/>
  <c r="A260" i="15"/>
  <c r="A497" i="14"/>
  <c r="A499" i="14"/>
  <c r="A305" i="17"/>
  <c r="A510" i="14"/>
  <c r="A145" i="16"/>
  <c r="A262" i="15"/>
  <c r="A213" i="14"/>
  <c r="A317" i="17"/>
  <c r="A210" i="14"/>
  <c r="A506" i="14"/>
  <c r="A511" i="14"/>
  <c r="A358" i="16"/>
  <c r="A314" i="17"/>
  <c r="A146" i="16"/>
  <c r="A147" i="16"/>
  <c r="A135" i="17"/>
  <c r="A315" i="17"/>
  <c r="A359" i="16"/>
  <c r="A360" i="16"/>
  <c r="A136" i="17"/>
  <c r="B137" i="17" s="1"/>
  <c r="A512" i="14"/>
  <c r="A119" i="15"/>
  <c r="A362" i="16"/>
  <c r="A507" i="14"/>
  <c r="A508" i="14"/>
  <c r="A67" i="18"/>
  <c r="A509" i="14"/>
  <c r="A316" i="17"/>
  <c r="A211" i="14"/>
  <c r="A143" i="16"/>
  <c r="A212" i="14"/>
  <c r="A142" i="16"/>
  <c r="A144" i="16"/>
  <c r="A361" i="16"/>
  <c r="A170" i="18"/>
  <c r="A171" i="18"/>
  <c r="A172" i="14"/>
  <c r="A978" i="16"/>
  <c r="A57" i="14"/>
  <c r="A168" i="14"/>
  <c r="A979" i="16"/>
  <c r="B980" i="16" s="1"/>
  <c r="B981" i="16" s="1"/>
  <c r="A934" i="17"/>
  <c r="A1416" i="14"/>
  <c r="A935" i="17"/>
  <c r="A936" i="17"/>
  <c r="B937" i="17" s="1"/>
  <c r="A1417" i="14"/>
  <c r="A1413" i="14"/>
  <c r="A933" i="17"/>
  <c r="A977" i="16"/>
  <c r="A1418" i="14"/>
  <c r="A1419" i="14"/>
  <c r="B1420" i="14" s="1"/>
  <c r="A1415" i="14"/>
  <c r="A1414" i="14"/>
  <c r="A127" i="17"/>
  <c r="A130" i="16"/>
  <c r="A111" i="15"/>
  <c r="A166" i="14"/>
  <c r="A171" i="14"/>
  <c r="A60" i="14"/>
  <c r="A167" i="14"/>
  <c r="A40" i="15"/>
  <c r="A210" i="16"/>
  <c r="A53" i="18"/>
  <c r="A54" i="18"/>
  <c r="A169" i="14"/>
  <c r="A173" i="14"/>
  <c r="A204" i="16"/>
  <c r="A170" i="14"/>
  <c r="A52" i="17"/>
  <c r="A58" i="16"/>
  <c r="A61" i="16"/>
  <c r="A41" i="15"/>
  <c r="A44" i="15"/>
  <c r="A43" i="15"/>
  <c r="A53" i="17"/>
  <c r="A58" i="14"/>
  <c r="A39" i="15"/>
  <c r="A12" i="18"/>
  <c r="A45" i="15"/>
  <c r="A59" i="16"/>
  <c r="A61" i="14"/>
  <c r="A42" i="15"/>
  <c r="A54" i="17"/>
  <c r="B55" i="17" s="1"/>
  <c r="A60" i="16"/>
  <c r="A13" i="18"/>
  <c r="A46" i="15"/>
  <c r="A59" i="14"/>
  <c r="A1037" i="16"/>
  <c r="A1174" i="16"/>
  <c r="A1043" i="16"/>
  <c r="A1497" i="14"/>
  <c r="A979" i="17"/>
  <c r="A1040" i="16"/>
  <c r="A1693" i="14"/>
  <c r="A1035" i="16"/>
  <c r="A1038" i="16"/>
  <c r="A1041" i="16"/>
  <c r="A980" i="17"/>
  <c r="B981" i="17" s="1"/>
  <c r="B982" i="17" s="1"/>
  <c r="A1495" i="14"/>
  <c r="A1498" i="14"/>
  <c r="B1499" i="14" s="1"/>
  <c r="A1036" i="16"/>
  <c r="A1039" i="16"/>
  <c r="A978" i="17"/>
  <c r="A1494" i="14"/>
  <c r="A1496" i="14"/>
  <c r="A1042" i="16"/>
  <c r="A1099" i="17"/>
  <c r="A1691" i="14"/>
  <c r="A1097" i="17"/>
  <c r="A1173" i="16"/>
  <c r="A1694" i="14"/>
  <c r="A1692" i="14"/>
  <c r="A1695" i="14"/>
  <c r="A1098" i="17"/>
  <c r="A1696" i="14"/>
  <c r="A1101" i="17"/>
  <c r="A1100" i="17"/>
  <c r="A1096" i="17"/>
  <c r="A1172" i="16"/>
  <c r="A694" i="14"/>
  <c r="A697" i="14"/>
  <c r="A233" i="18"/>
  <c r="A437" i="17"/>
  <c r="A484" i="16"/>
  <c r="A234" i="18"/>
  <c r="A695" i="14"/>
  <c r="A698" i="14"/>
  <c r="A482" i="16"/>
  <c r="A485" i="16"/>
  <c r="A232" i="18"/>
  <c r="A435" i="17"/>
  <c r="A693" i="14"/>
  <c r="A436" i="17"/>
  <c r="A696" i="14"/>
  <c r="A483" i="16"/>
  <c r="A841" i="14"/>
  <c r="A535" i="17"/>
  <c r="A838" i="14"/>
  <c r="A605" i="16"/>
  <c r="A602" i="16"/>
  <c r="A836" i="14"/>
  <c r="A839" i="14"/>
  <c r="A842" i="14"/>
  <c r="A536" i="17"/>
  <c r="A603" i="16"/>
  <c r="A606" i="16"/>
  <c r="A837" i="14"/>
  <c r="A840" i="14"/>
  <c r="A807" i="16"/>
  <c r="A835" i="14"/>
  <c r="A537" i="17"/>
  <c r="A604" i="16"/>
  <c r="A521" i="17"/>
  <c r="A593" i="16"/>
  <c r="B594" i="16" s="1"/>
  <c r="A822" i="14"/>
  <c r="A821" i="14"/>
  <c r="A519" i="17"/>
  <c r="A522" i="17"/>
  <c r="A819" i="14"/>
  <c r="A823" i="14"/>
  <c r="B824" i="14" s="1"/>
  <c r="B825" i="14" s="1"/>
  <c r="A523" i="17"/>
  <c r="A591" i="16"/>
  <c r="A520" i="17"/>
  <c r="A524" i="17"/>
  <c r="B525" i="17" s="1"/>
  <c r="A741" i="17"/>
  <c r="A518" i="17"/>
  <c r="A820" i="14"/>
  <c r="A592" i="16"/>
  <c r="A742" i="17"/>
  <c r="A1145" i="16"/>
  <c r="A1149" i="14"/>
  <c r="A1148" i="16"/>
  <c r="A1151" i="14"/>
  <c r="A806" i="16"/>
  <c r="A745" i="17"/>
  <c r="A740" i="17"/>
  <c r="A1147" i="16"/>
  <c r="A1148" i="14"/>
  <c r="A746" i="17"/>
  <c r="A1147" i="14"/>
  <c r="A1685" i="14"/>
  <c r="A743" i="17"/>
  <c r="A1150" i="14"/>
  <c r="A744" i="17"/>
  <c r="A747" i="17"/>
  <c r="B748" i="17" s="1"/>
  <c r="B749" i="17" s="1"/>
  <c r="B750" i="17" s="1"/>
  <c r="A1143" i="16"/>
  <c r="A1662" i="14"/>
  <c r="A1663" i="14"/>
  <c r="A1078" i="17"/>
  <c r="A1144" i="16"/>
  <c r="A1146" i="16"/>
  <c r="A1664" i="14"/>
  <c r="B1665" i="14" s="1"/>
  <c r="A1660" i="14"/>
  <c r="A1686" i="14"/>
  <c r="A80" i="15"/>
  <c r="A1079" i="17"/>
  <c r="B1080" i="17" s="1"/>
  <c r="B1081" i="17" s="1"/>
  <c r="B1082" i="17" s="1"/>
  <c r="A36" i="15"/>
  <c r="A1142" i="16"/>
  <c r="A1659" i="14"/>
  <c r="A1661" i="14"/>
  <c r="A1077" i="17"/>
  <c r="A130" i="15"/>
  <c r="B131" i="15" s="1"/>
  <c r="B132" i="15" s="1"/>
  <c r="A923" i="16"/>
  <c r="A85" i="18"/>
  <c r="A241" i="14"/>
  <c r="A163" i="16"/>
  <c r="A146" i="17"/>
  <c r="A1338" i="14"/>
  <c r="A164" i="16"/>
  <c r="A1341" i="14"/>
  <c r="A243" i="14"/>
  <c r="A1342" i="14"/>
  <c r="A246" i="14"/>
  <c r="A1343" i="14"/>
  <c r="A244" i="14"/>
  <c r="A147" i="17"/>
  <c r="A242" i="14"/>
  <c r="A247" i="14"/>
  <c r="A165" i="16"/>
  <c r="A874" i="17"/>
  <c r="A875" i="17"/>
  <c r="A166" i="16"/>
  <c r="A924" i="16"/>
  <c r="B925" i="16" s="1"/>
  <c r="B926" i="16" s="1"/>
  <c r="A167" i="16"/>
  <c r="B168" i="16" s="1"/>
  <c r="A129" i="15"/>
  <c r="A83" i="18"/>
  <c r="A84" i="18"/>
  <c r="A1337" i="14"/>
  <c r="A245" i="14"/>
  <c r="A1339" i="14"/>
  <c r="A1340" i="14"/>
  <c r="A876" i="17"/>
  <c r="A248" i="14"/>
  <c r="A23" i="15"/>
  <c r="A33" i="15"/>
  <c r="A6" i="15"/>
  <c r="A135" i="15"/>
  <c r="A143" i="15"/>
  <c r="A27" i="15"/>
  <c r="A144" i="15"/>
  <c r="A84" i="15"/>
  <c r="A7" i="15"/>
  <c r="A109" i="15"/>
  <c r="A28" i="15"/>
  <c r="A126" i="15"/>
  <c r="A32" i="15"/>
  <c r="A139" i="15"/>
  <c r="A79" i="15"/>
  <c r="A146" i="15"/>
  <c r="A95" i="15"/>
  <c r="A18" i="15"/>
  <c r="A115" i="15"/>
  <c r="A25" i="15"/>
  <c r="A128" i="15"/>
  <c r="A34" i="15"/>
  <c r="A141" i="15"/>
  <c r="A4" i="15"/>
  <c r="B4" i="15" s="1"/>
  <c r="A81" i="15"/>
  <c r="A97" i="15"/>
  <c r="A20" i="15"/>
  <c r="A117" i="15"/>
  <c r="A29" i="15"/>
  <c r="A136" i="15"/>
  <c r="A99" i="15"/>
  <c r="A83" i="15"/>
  <c r="A22" i="15"/>
  <c r="A125" i="15"/>
  <c r="A31" i="15"/>
  <c r="A138" i="15"/>
  <c r="A38" i="15"/>
  <c r="A145" i="15"/>
  <c r="A94" i="15"/>
  <c r="A17" i="15"/>
  <c r="B17" i="15" s="1"/>
  <c r="A110" i="15"/>
  <c r="A24" i="15"/>
  <c r="A127" i="15"/>
  <c r="A140" i="15"/>
  <c r="A96" i="15"/>
  <c r="A19" i="15"/>
  <c r="A116" i="15"/>
  <c r="A26" i="15"/>
  <c r="A98" i="15"/>
  <c r="A35" i="15"/>
  <c r="A142" i="15"/>
  <c r="A82" i="15"/>
  <c r="A5" i="15"/>
  <c r="A37" i="15"/>
  <c r="A21" i="15"/>
  <c r="A118" i="15"/>
  <c r="A30" i="15"/>
  <c r="A137" i="15"/>
  <c r="A163" i="17"/>
  <c r="B164" i="17" s="1"/>
  <c r="A162" i="17"/>
  <c r="A161" i="17"/>
  <c r="A160" i="17"/>
  <c r="A174" i="17"/>
  <c r="A173" i="17"/>
  <c r="A172" i="17"/>
  <c r="A151" i="15"/>
  <c r="A181" i="15"/>
  <c r="A194" i="15"/>
  <c r="A227" i="15"/>
  <c r="A257" i="15"/>
  <c r="A152" i="15"/>
  <c r="A182" i="15"/>
  <c r="A195" i="15"/>
  <c r="A228" i="15"/>
  <c r="A258" i="15"/>
  <c r="A167" i="15"/>
  <c r="A183" i="15"/>
  <c r="A196" i="15"/>
  <c r="A229" i="15"/>
  <c r="A261" i="15"/>
  <c r="A168" i="15"/>
  <c r="A184" i="15"/>
  <c r="A197" i="15"/>
  <c r="A230" i="15"/>
  <c r="A263" i="15"/>
  <c r="A169" i="15"/>
  <c r="A185" i="15"/>
  <c r="A198" i="15"/>
  <c r="A237" i="15"/>
  <c r="A264" i="15"/>
  <c r="A254" i="15"/>
  <c r="A170" i="15"/>
  <c r="A186" i="15"/>
  <c r="A199" i="15"/>
  <c r="A238" i="15"/>
  <c r="A173" i="15"/>
  <c r="A187" i="15"/>
  <c r="A200" i="15"/>
  <c r="A239" i="15"/>
  <c r="A174" i="15"/>
  <c r="A188" i="15"/>
  <c r="A201" i="15"/>
  <c r="A240" i="15"/>
  <c r="B241" i="15" s="1"/>
  <c r="A147" i="15"/>
  <c r="A175" i="15"/>
  <c r="A189" i="15"/>
  <c r="A202" i="15"/>
  <c r="A245" i="15"/>
  <c r="A148" i="15"/>
  <c r="A176" i="15"/>
  <c r="A191" i="15"/>
  <c r="A203" i="15"/>
  <c r="A246" i="15"/>
  <c r="A149" i="15"/>
  <c r="A179" i="15"/>
  <c r="A192" i="15"/>
  <c r="A225" i="15"/>
  <c r="A253" i="15"/>
  <c r="A150" i="15"/>
  <c r="A180" i="15"/>
  <c r="A193" i="15"/>
  <c r="A226" i="15"/>
  <c r="A279" i="14"/>
  <c r="B280" i="14" s="1"/>
  <c r="A186" i="16"/>
  <c r="A278" i="14"/>
  <c r="A185" i="16"/>
  <c r="A99" i="18"/>
  <c r="A277" i="14"/>
  <c r="A184" i="16"/>
  <c r="A98" i="18"/>
  <c r="A276" i="14"/>
  <c r="A275" i="14"/>
  <c r="A187" i="16"/>
  <c r="A1778" i="14"/>
  <c r="A1231" i="16"/>
  <c r="A1800" i="14"/>
  <c r="A1251" i="16"/>
  <c r="A1759" i="14"/>
  <c r="A1141" i="17"/>
  <c r="A1131" i="17"/>
  <c r="A1238" i="16"/>
  <c r="A1153" i="17"/>
  <c r="A1136" i="17"/>
  <c r="A1249" i="16"/>
  <c r="A1150" i="17"/>
  <c r="A1148" i="17"/>
  <c r="A1149" i="17"/>
  <c r="A1789" i="14"/>
  <c r="A1775" i="14"/>
  <c r="A1797" i="14"/>
  <c r="A1772" i="14"/>
  <c r="A1790" i="14"/>
  <c r="A1779" i="14"/>
  <c r="A1799" i="14"/>
  <c r="A1226" i="16"/>
  <c r="A1227" i="16"/>
  <c r="A1780" i="14"/>
  <c r="A1247" i="16"/>
  <c r="A1762" i="14"/>
  <c r="A1773" i="14"/>
  <c r="A1792" i="14"/>
  <c r="A1243" i="16"/>
  <c r="A1252" i="16"/>
  <c r="A1786" i="14"/>
  <c r="A1240" i="16"/>
  <c r="A1134" i="17"/>
  <c r="A1763" i="14"/>
  <c r="A1154" i="17"/>
  <c r="A1777" i="14"/>
  <c r="A1794" i="14"/>
  <c r="A1802" i="14"/>
  <c r="A1787" i="14"/>
  <c r="A1241" i="16"/>
  <c r="A1250" i="16"/>
  <c r="A1770" i="14"/>
  <c r="A1798" i="14"/>
  <c r="A1130" i="17"/>
  <c r="A1147" i="17"/>
  <c r="A1801" i="14"/>
  <c r="A1139" i="17"/>
  <c r="A1242" i="16"/>
  <c r="A1156" i="17"/>
  <c r="A1771" i="14"/>
  <c r="A1138" i="17"/>
  <c r="A1137" i="17"/>
  <c r="A1151" i="17"/>
  <c r="A1796" i="14"/>
  <c r="A1795" i="14"/>
  <c r="A1228" i="16"/>
  <c r="A1239" i="16"/>
  <c r="A1793" i="14"/>
  <c r="A1760" i="14"/>
  <c r="A1803" i="14"/>
  <c r="A1152" i="17"/>
  <c r="A1248" i="16"/>
  <c r="A1229" i="16"/>
  <c r="A1774" i="14"/>
  <c r="A1791" i="14"/>
  <c r="A1788" i="14"/>
  <c r="A1135" i="17"/>
  <c r="A1230" i="16"/>
  <c r="A1155" i="17"/>
  <c r="A1776" i="14"/>
  <c r="A1761" i="14"/>
  <c r="A1140" i="17"/>
  <c r="A25" i="18"/>
  <c r="A80" i="17"/>
  <c r="A88" i="16"/>
  <c r="A96" i="14"/>
  <c r="A94" i="14"/>
  <c r="A83" i="17"/>
  <c r="A24" i="18"/>
  <c r="A97" i="14"/>
  <c r="A81" i="17"/>
  <c r="A89" i="16"/>
  <c r="A85" i="17"/>
  <c r="A95" i="14"/>
  <c r="A86" i="16"/>
  <c r="A392" i="17"/>
  <c r="A82" i="17"/>
  <c r="A390" i="17"/>
  <c r="A443" i="16"/>
  <c r="A87" i="16"/>
  <c r="A93" i="14"/>
  <c r="A84" i="17"/>
  <c r="A632" i="14"/>
  <c r="B633" i="14" s="1"/>
  <c r="A213" i="18"/>
  <c r="B214" i="18" s="1"/>
  <c r="A630" i="14"/>
  <c r="A211" i="18"/>
  <c r="A631" i="14"/>
  <c r="A444" i="16"/>
  <c r="A393" i="17"/>
  <c r="A627" i="14"/>
  <c r="A628" i="14"/>
  <c r="A445" i="16"/>
  <c r="A212" i="18"/>
  <c r="A391" i="17"/>
  <c r="A629" i="14"/>
  <c r="A573" i="16"/>
  <c r="A790" i="14"/>
  <c r="A502" i="17"/>
  <c r="B503" i="17" s="1"/>
  <c r="A791" i="14"/>
  <c r="A570" i="16"/>
  <c r="A574" i="16"/>
  <c r="A788" i="14"/>
  <c r="A568" i="16"/>
  <c r="A571" i="16"/>
  <c r="A500" i="17"/>
  <c r="A566" i="16"/>
  <c r="A569" i="16"/>
  <c r="A646" i="17"/>
  <c r="A789" i="14"/>
  <c r="A792" i="14"/>
  <c r="A572" i="16"/>
  <c r="A501" i="17"/>
  <c r="A567" i="16"/>
  <c r="A793" i="14"/>
  <c r="B794" i="14" s="1"/>
  <c r="A645" i="17"/>
  <c r="A998" i="14"/>
  <c r="A1001" i="14"/>
  <c r="A647" i="17"/>
  <c r="A643" i="17"/>
  <c r="A644" i="17"/>
  <c r="A700" i="16"/>
  <c r="A999" i="14"/>
  <c r="A701" i="16"/>
  <c r="A1000" i="14"/>
  <c r="A702" i="16"/>
  <c r="A997" i="14"/>
  <c r="A1719" i="14"/>
  <c r="B1720" i="14" s="1"/>
  <c r="A830" i="16"/>
  <c r="A772" i="17"/>
  <c r="B773" i="17" s="1"/>
  <c r="B774" i="17" s="1"/>
  <c r="A1174" i="14"/>
  <c r="A825" i="16"/>
  <c r="A771" i="17"/>
  <c r="A831" i="16"/>
  <c r="A1172" i="14"/>
  <c r="A1175" i="14"/>
  <c r="A827" i="16"/>
  <c r="A828" i="16"/>
  <c r="A1173" i="14"/>
  <c r="A826" i="16"/>
  <c r="A829" i="16"/>
  <c r="A770" i="17"/>
  <c r="A824" i="16"/>
  <c r="A1176" i="14"/>
  <c r="A1028" i="16"/>
  <c r="A1689" i="14"/>
  <c r="A1032" i="16"/>
  <c r="A1581" i="14"/>
  <c r="A1176" i="16"/>
  <c r="A1554" i="14"/>
  <c r="A1098" i="16"/>
  <c r="A1756" i="14"/>
  <c r="A1135" i="16"/>
  <c r="A1207" i="16"/>
  <c r="B1208" i="16" s="1"/>
  <c r="A1031" i="16"/>
  <c r="A1714" i="14"/>
  <c r="A1115" i="17"/>
  <c r="B1116" i="17" s="1"/>
  <c r="A1033" i="17"/>
  <c r="A1728" i="14"/>
  <c r="A1493" i="14"/>
  <c r="B1494" i="14" s="1"/>
  <c r="A1136" i="16"/>
  <c r="A1553" i="14"/>
  <c r="A1556" i="14"/>
  <c r="B1557" i="14" s="1"/>
  <c r="A1126" i="17"/>
  <c r="A1091" i="17"/>
  <c r="A1570" i="14"/>
  <c r="A1204" i="16"/>
  <c r="A1019" i="17"/>
  <c r="A1518" i="14"/>
  <c r="A1139" i="16"/>
  <c r="A154" i="14"/>
  <c r="A1224" i="16"/>
  <c r="A1024" i="17"/>
  <c r="A1128" i="17"/>
  <c r="A1178" i="16"/>
  <c r="A1170" i="16"/>
  <c r="A1103" i="17"/>
  <c r="A1027" i="16"/>
  <c r="A1021" i="17"/>
  <c r="A992" i="17"/>
  <c r="A1757" i="14"/>
  <c r="A1097" i="16"/>
  <c r="A1572" i="14"/>
  <c r="A994" i="17"/>
  <c r="A1075" i="17"/>
  <c r="A1137" i="16"/>
  <c r="A1090" i="17"/>
  <c r="A1020" i="17"/>
  <c r="A1009" i="17"/>
  <c r="A1687" i="14"/>
  <c r="A1549" i="14"/>
  <c r="A1008" i="17"/>
  <c r="A1076" i="17"/>
  <c r="A1758" i="14"/>
  <c r="A1138" i="16"/>
  <c r="A1655" i="14"/>
  <c r="A1550" i="14"/>
  <c r="A1657" i="14"/>
  <c r="A1569" i="14"/>
  <c r="A976" i="17"/>
  <c r="A1658" i="14"/>
  <c r="A1586" i="14"/>
  <c r="A1102" i="17"/>
  <c r="A1730" i="14"/>
  <c r="A977" i="17"/>
  <c r="A1576" i="14"/>
  <c r="A1732" i="14"/>
  <c r="A1023" i="17"/>
  <c r="A1699" i="14"/>
  <c r="A1025" i="17"/>
  <c r="A1129" i="17"/>
  <c r="A1071" i="16"/>
  <c r="A991" i="17"/>
  <c r="A1555" i="14"/>
  <c r="A1031" i="17"/>
  <c r="A1551" i="14"/>
  <c r="A1524" i="14"/>
  <c r="A1099" i="16"/>
  <c r="B1100" i="16" s="1"/>
  <c r="B1101" i="16" s="1"/>
  <c r="A1690" i="14"/>
  <c r="B1691" i="14" s="1"/>
  <c r="A1085" i="16"/>
  <c r="A1583" i="14"/>
  <c r="A1526" i="14"/>
  <c r="A1084" i="16"/>
  <c r="A1688" i="14"/>
  <c r="A1585" i="14"/>
  <c r="A1010" i="17"/>
  <c r="A1527" i="14"/>
  <c r="A1016" i="17"/>
  <c r="A1201" i="16"/>
  <c r="B1202" i="16" s="1"/>
  <c r="A1011" i="17"/>
  <c r="B1012" i="17" s="1"/>
  <c r="A1093" i="16"/>
  <c r="A1087" i="16"/>
  <c r="A1093" i="17"/>
  <c r="A1528" i="14"/>
  <c r="B1529" i="14" s="1"/>
  <c r="A1700" i="14"/>
  <c r="A1653" i="14"/>
  <c r="A1034" i="16"/>
  <c r="B1035" i="16" s="1"/>
  <c r="A1095" i="17"/>
  <c r="A1729" i="14"/>
  <c r="A1578" i="14"/>
  <c r="A1094" i="17"/>
  <c r="A1018" i="17"/>
  <c r="A1092" i="16"/>
  <c r="B1093" i="16" s="1"/>
  <c r="A1733" i="14"/>
  <c r="B1734" i="14" s="1"/>
  <c r="B1735" i="14" s="1"/>
  <c r="A1520" i="14"/>
  <c r="A1492" i="14"/>
  <c r="A1015" i="17"/>
  <c r="A1127" i="17"/>
  <c r="A1544" i="14"/>
  <c r="A1096" i="16"/>
  <c r="A1177" i="16"/>
  <c r="A993" i="17"/>
  <c r="A1580" i="14"/>
  <c r="A1546" i="14"/>
  <c r="A1175" i="16"/>
  <c r="A1545" i="14"/>
  <c r="A1582" i="14"/>
  <c r="A1755" i="14"/>
  <c r="A1181" i="16"/>
  <c r="A1086" i="16"/>
  <c r="A1033" i="16"/>
  <c r="A1656" i="14"/>
  <c r="A1070" i="16"/>
  <c r="A1566" i="14"/>
  <c r="A972" i="17"/>
  <c r="A1182" i="16"/>
  <c r="B1183" i="16" s="1"/>
  <c r="A1548" i="14"/>
  <c r="A1713" i="14"/>
  <c r="A1552" i="14"/>
  <c r="A1017" i="17"/>
  <c r="A1731" i="14"/>
  <c r="A1516" i="14"/>
  <c r="A1701" i="14"/>
  <c r="B1702" i="14" s="1"/>
  <c r="B1703" i="14" s="1"/>
  <c r="B1704" i="14" s="1"/>
  <c r="B1705" i="14" s="1"/>
  <c r="B1706" i="14" s="1"/>
  <c r="A1587" i="14"/>
  <c r="B1588" i="14" s="1"/>
  <c r="A1140" i="16"/>
  <c r="A1712" i="14"/>
  <c r="A1567" i="14"/>
  <c r="A975" i="17"/>
  <c r="A1206" i="16"/>
  <c r="A1579" i="14"/>
  <c r="A973" i="17"/>
  <c r="A1715" i="14"/>
  <c r="A1141" i="16"/>
  <c r="B1142" i="16" s="1"/>
  <c r="B1143" i="16" s="1"/>
  <c r="A1547" i="14"/>
  <c r="A1519" i="14"/>
  <c r="A1104" i="17"/>
  <c r="B1105" i="17" s="1"/>
  <c r="A162" i="14"/>
  <c r="A1026" i="17"/>
  <c r="A1072" i="16"/>
  <c r="A1169" i="16"/>
  <c r="A1523" i="14"/>
  <c r="A1026" i="16"/>
  <c r="A1179" i="16"/>
  <c r="A1522" i="14"/>
  <c r="A1171" i="16"/>
  <c r="B1172" i="16" s="1"/>
  <c r="B1173" i="16" s="1"/>
  <c r="B1174" i="16" s="1"/>
  <c r="A1114" i="17"/>
  <c r="A1697" i="14"/>
  <c r="A1180" i="16"/>
  <c r="A1571" i="14"/>
  <c r="A1030" i="16"/>
  <c r="A1029" i="16"/>
  <c r="A1716" i="14"/>
  <c r="A1525" i="14"/>
  <c r="A1032" i="17"/>
  <c r="A1568" i="14"/>
  <c r="A974" i="17"/>
  <c r="A1092" i="17"/>
  <c r="A1074" i="17"/>
  <c r="A1654" i="14"/>
  <c r="A1013" i="17"/>
  <c r="A1717" i="14"/>
  <c r="A1718" i="14"/>
  <c r="A1030" i="17"/>
  <c r="A1517" i="14"/>
  <c r="A1584" i="14"/>
  <c r="A1205" i="16"/>
  <c r="A1014" i="17"/>
  <c r="A1754" i="14"/>
  <c r="A1698" i="14"/>
  <c r="A1069" i="16"/>
  <c r="A1577" i="14"/>
  <c r="A1521" i="14"/>
  <c r="A1022" i="17"/>
  <c r="A1225" i="16"/>
  <c r="A88" i="14"/>
  <c r="A859" i="14"/>
  <c r="A555" i="14"/>
  <c r="A125" i="14"/>
  <c r="A1390" i="14"/>
  <c r="A7" i="14"/>
  <c r="A774" i="14"/>
  <c r="A9" i="14"/>
  <c r="A1445" i="14"/>
  <c r="A445" i="14"/>
  <c r="A860" i="14"/>
  <c r="A1042" i="14"/>
  <c r="A654" i="14"/>
  <c r="A831" i="14"/>
  <c r="A643" i="14"/>
  <c r="A1236" i="14"/>
  <c r="A363" i="14"/>
  <c r="A686" i="14"/>
  <c r="A981" i="14"/>
  <c r="A398" i="14"/>
  <c r="A1465" i="14"/>
  <c r="A519" i="14"/>
  <c r="A158" i="14"/>
  <c r="A312" i="14"/>
  <c r="A11" i="14"/>
  <c r="A319" i="14"/>
  <c r="A401" i="14"/>
  <c r="A550" i="14"/>
  <c r="A318" i="14"/>
  <c r="A10" i="14"/>
  <c r="A934" i="14"/>
  <c r="A1223" i="14"/>
  <c r="A266" i="14"/>
  <c r="A864" i="14"/>
  <c r="A1140" i="14"/>
  <c r="A1112" i="14"/>
  <c r="A615" i="14"/>
  <c r="A1250" i="14"/>
  <c r="A1138" i="14"/>
  <c r="A233" i="14"/>
  <c r="A539" i="14"/>
  <c r="B540" i="14" s="1"/>
  <c r="A1035" i="14"/>
  <c r="A987" i="14"/>
  <c r="A1389" i="14"/>
  <c r="A1253" i="14"/>
  <c r="A945" i="17"/>
  <c r="A1237" i="14"/>
  <c r="A503" i="14"/>
  <c r="A862" i="14"/>
  <c r="A581" i="14"/>
  <c r="A1333" i="14"/>
  <c r="A1090" i="14"/>
  <c r="A423" i="14"/>
  <c r="A939" i="14"/>
  <c r="A913" i="14"/>
  <c r="A1084" i="14"/>
  <c r="A1409" i="14"/>
  <c r="A776" i="14"/>
  <c r="A1490" i="14"/>
  <c r="A834" i="14"/>
  <c r="A1462" i="14"/>
  <c r="A149" i="14"/>
  <c r="A941" i="14"/>
  <c r="A366" i="14"/>
  <c r="A320" i="14"/>
  <c r="A586" i="14"/>
  <c r="A352" i="14"/>
  <c r="A402" i="14"/>
  <c r="A230" i="14"/>
  <c r="A1466" i="14"/>
  <c r="A728" i="14"/>
  <c r="A587" i="14"/>
  <c r="A929" i="17"/>
  <c r="A1410" i="14"/>
  <c r="A1146" i="14"/>
  <c r="A1196" i="14"/>
  <c r="A1070" i="14"/>
  <c r="A1071" i="14"/>
  <c r="A1116" i="14"/>
  <c r="A1038" i="14"/>
  <c r="A425" i="14"/>
  <c r="A1065" i="14"/>
  <c r="A1034" i="14"/>
  <c r="A1029" i="17"/>
  <c r="A974" i="14"/>
  <c r="A872" i="14"/>
  <c r="A937" i="14"/>
  <c r="A1028" i="17"/>
  <c r="A994" i="14"/>
  <c r="A956" i="17"/>
  <c r="A1054" i="14"/>
  <c r="A923" i="14"/>
  <c r="A1387" i="14"/>
  <c r="B1387" i="14" s="1"/>
  <c r="A153" i="14"/>
  <c r="A954" i="14"/>
  <c r="A998" i="17"/>
  <c r="B999" i="17" s="1"/>
  <c r="B1000" i="17" s="1"/>
  <c r="B1001" i="17" s="1"/>
  <c r="B1002" i="17" s="1"/>
  <c r="A1094" i="16"/>
  <c r="A1049" i="14"/>
  <c r="A554" i="14"/>
  <c r="A575" i="14"/>
  <c r="A914" i="14"/>
  <c r="A127" i="14"/>
  <c r="A49" i="14"/>
  <c r="A948" i="17"/>
  <c r="B949" i="17" s="1"/>
  <c r="A44" i="14"/>
  <c r="A1434" i="14"/>
  <c r="A1197" i="14"/>
  <c r="A1119" i="14"/>
  <c r="A1142" i="14"/>
  <c r="A356" i="14"/>
  <c r="A1066" i="14"/>
  <c r="A1036" i="14"/>
  <c r="A397" i="14"/>
  <c r="A928" i="14"/>
  <c r="A427" i="14"/>
  <c r="A947" i="17"/>
  <c r="A811" i="14"/>
  <c r="A894" i="14"/>
  <c r="A1407" i="14"/>
  <c r="A724" i="14"/>
  <c r="A881" i="14"/>
  <c r="A1388" i="14"/>
  <c r="A201" i="14"/>
  <c r="A119" i="14"/>
  <c r="A45" i="14"/>
  <c r="A536" i="14"/>
  <c r="A1073" i="16"/>
  <c r="A657" i="14"/>
  <c r="A120" i="14"/>
  <c r="A684" i="14"/>
  <c r="A983" i="14"/>
  <c r="A1470" i="14"/>
  <c r="A1336" i="14"/>
  <c r="A91" i="14"/>
  <c r="A976" i="14"/>
  <c r="A814" i="14"/>
  <c r="A863" i="14"/>
  <c r="A301" i="14"/>
  <c r="A1111" i="14"/>
  <c r="A759" i="14"/>
  <c r="A1082" i="14"/>
  <c r="A1091" i="14"/>
  <c r="A1086" i="14"/>
  <c r="A1121" i="14"/>
  <c r="A1218" i="14"/>
  <c r="A957" i="14"/>
  <c r="A87" i="14"/>
  <c r="A396" i="14"/>
  <c r="A1365" i="14"/>
  <c r="A861" i="14"/>
  <c r="A617" i="14"/>
  <c r="A1169" i="14"/>
  <c r="A784" i="14"/>
  <c r="A968" i="14"/>
  <c r="A489" i="14"/>
  <c r="A773" i="14"/>
  <c r="A505" i="14"/>
  <c r="A229" i="14"/>
  <c r="A118" i="14"/>
  <c r="A869" i="14"/>
  <c r="A92" i="14"/>
  <c r="A727" i="14"/>
  <c r="A1057" i="14"/>
  <c r="A1027" i="17"/>
  <c r="A548" i="14"/>
  <c r="A592" i="14"/>
  <c r="A1368" i="14"/>
  <c r="A1408" i="14"/>
  <c r="A1095" i="14"/>
  <c r="A958" i="17"/>
  <c r="A1198" i="14"/>
  <c r="A1367" i="14"/>
  <c r="A204" i="14"/>
  <c r="A871" i="14"/>
  <c r="A982" i="14"/>
  <c r="A367" i="14"/>
  <c r="A309" i="14"/>
  <c r="A1051" i="14"/>
  <c r="A975" i="14"/>
  <c r="A882" i="14"/>
  <c r="A123" i="14"/>
  <c r="A513" i="14"/>
  <c r="A1098" i="14"/>
  <c r="A161" i="14"/>
  <c r="A785" i="14"/>
  <c r="A953" i="17"/>
  <c r="B954" i="17" s="1"/>
  <c r="A930" i="14"/>
  <c r="A86" i="14"/>
  <c r="A1118" i="14"/>
  <c r="A879" i="14"/>
  <c r="A868" i="14"/>
  <c r="A351" i="14"/>
  <c r="A827" i="17"/>
  <c r="A812" i="14"/>
  <c r="A446" i="14"/>
  <c r="A1104" i="14"/>
  <c r="A1468" i="14"/>
  <c r="A449" i="14"/>
  <c r="A891" i="14"/>
  <c r="A443" i="14"/>
  <c r="A1137" i="14"/>
  <c r="A1115" i="14"/>
  <c r="A1096" i="14"/>
  <c r="A904" i="17"/>
  <c r="A1332" i="14"/>
  <c r="A580" i="14"/>
  <c r="B581" i="14" s="1"/>
  <c r="A1053" i="14"/>
  <c r="A1050" i="14"/>
  <c r="A307" i="14"/>
  <c r="A1052" i="14"/>
  <c r="A400" i="14"/>
  <c r="A919" i="14"/>
  <c r="A480" i="14"/>
  <c r="A996" i="14"/>
  <c r="A901" i="17"/>
  <c r="A1093" i="14"/>
  <c r="A1083" i="14"/>
  <c r="A963" i="17"/>
  <c r="A682" i="14"/>
  <c r="A155" i="14"/>
  <c r="A557" i="14"/>
  <c r="A940" i="14"/>
  <c r="A226" i="14"/>
  <c r="A594" i="14"/>
  <c r="A1029" i="14"/>
  <c r="A588" i="14"/>
  <c r="A1101" i="14"/>
  <c r="A1437" i="14"/>
  <c r="A731" i="14"/>
  <c r="A1076" i="16"/>
  <c r="A394" i="14"/>
  <c r="A1094" i="14"/>
  <c r="A1008" i="14"/>
  <c r="A1003" i="14"/>
  <c r="A916" i="14"/>
  <c r="A559" i="14"/>
  <c r="A121" i="14"/>
  <c r="A990" i="14"/>
  <c r="A267" i="14"/>
  <c r="A1039" i="14"/>
  <c r="A905" i="17"/>
  <c r="A616" i="14"/>
  <c r="A1014" i="14"/>
  <c r="B1015" i="14" s="1"/>
  <c r="A984" i="14"/>
  <c r="A1195" i="14"/>
  <c r="A1168" i="14"/>
  <c r="A817" i="14"/>
  <c r="A989" i="14"/>
  <c r="A782" i="14"/>
  <c r="A1005" i="14"/>
  <c r="A1059" i="14"/>
  <c r="A644" i="14"/>
  <c r="A1032" i="14"/>
  <c r="A991" i="14"/>
  <c r="A973" i="14"/>
  <c r="A873" i="17"/>
  <c r="B874" i="17" s="1"/>
  <c r="B875" i="17" s="1"/>
  <c r="A1200" i="14"/>
  <c r="A1222" i="14"/>
  <c r="A964" i="17"/>
  <c r="A308" i="14"/>
  <c r="A311" i="14"/>
  <c r="A639" i="14"/>
  <c r="A551" i="14"/>
  <c r="A874" i="14"/>
  <c r="A959" i="17"/>
  <c r="A816" i="14"/>
  <c r="A164" i="14"/>
  <c r="A150" i="14"/>
  <c r="A128" i="14"/>
  <c r="B129" i="14" s="1"/>
  <c r="A1009" i="14"/>
  <c r="A579" i="14"/>
  <c r="A871" i="17"/>
  <c r="A122" i="14"/>
  <c r="A866" i="14"/>
  <c r="A1030" i="14"/>
  <c r="A1452" i="14"/>
  <c r="B1453" i="14" s="1"/>
  <c r="A1141" i="14"/>
  <c r="B1142" i="14" s="1"/>
  <c r="A1013" i="14"/>
  <c r="A481" i="14"/>
  <c r="A593" i="14"/>
  <c r="A908" i="14"/>
  <c r="A126" i="14"/>
  <c r="A925" i="14"/>
  <c r="A478" i="14"/>
  <c r="A85" i="14"/>
  <c r="A395" i="14"/>
  <c r="A346" i="14"/>
  <c r="A448" i="14"/>
  <c r="A993" i="14"/>
  <c r="A1031" i="14"/>
  <c r="A1007" i="14"/>
  <c r="A1486" i="14"/>
  <c r="A269" i="14"/>
  <c r="A683" i="14"/>
  <c r="A809" i="14"/>
  <c r="A299" i="14"/>
  <c r="A867" i="14"/>
  <c r="A315" i="14"/>
  <c r="A931" i="14"/>
  <c r="A729" i="14"/>
  <c r="A1171" i="14"/>
  <c r="A1491" i="14"/>
  <c r="A89" i="14"/>
  <c r="A13" i="14"/>
  <c r="A361" i="14"/>
  <c r="A979" i="14"/>
  <c r="A534" i="14"/>
  <c r="A902" i="17"/>
  <c r="A946" i="17"/>
  <c r="A1472" i="14"/>
  <c r="A1114" i="14"/>
  <c r="A775" i="14"/>
  <c r="A956" i="14"/>
  <c r="A887" i="17"/>
  <c r="A547" i="14"/>
  <c r="A807" i="14"/>
  <c r="A238" i="14"/>
  <c r="A444" i="14"/>
  <c r="A84" i="14"/>
  <c r="A54" i="14"/>
  <c r="A589" i="14"/>
  <c r="A240" i="14"/>
  <c r="B241" i="14" s="1"/>
  <c r="B242" i="14" s="1"/>
  <c r="A1074" i="16"/>
  <c r="A426" i="14"/>
  <c r="A492" i="14"/>
  <c r="A491" i="14"/>
  <c r="A1467" i="14"/>
  <c r="A297" i="14"/>
  <c r="A316" i="14"/>
  <c r="A202" i="14"/>
  <c r="A978" i="14"/>
  <c r="A1464" i="14"/>
  <c r="A1469" i="14"/>
  <c r="A347" i="14"/>
  <c r="A813" i="14"/>
  <c r="A787" i="14"/>
  <c r="A1095" i="16"/>
  <c r="B1096" i="16" s="1"/>
  <c r="A1012" i="14"/>
  <c r="A16" i="14"/>
  <c r="A903" i="17"/>
  <c r="A1081" i="14"/>
  <c r="A1199" i="14"/>
  <c r="A921" i="14"/>
  <c r="A490" i="14"/>
  <c r="A641" i="14"/>
  <c r="A343" i="14"/>
  <c r="A392" i="14"/>
  <c r="A239" i="14"/>
  <c r="A353" i="14"/>
  <c r="A1040" i="14"/>
  <c r="A428" i="14"/>
  <c r="A271" i="14"/>
  <c r="A1063" i="14"/>
  <c r="A1058" i="14"/>
  <c r="A1103" i="14"/>
  <c r="A808" i="14"/>
  <c r="A321" i="14"/>
  <c r="A624" i="14"/>
  <c r="A880" i="14"/>
  <c r="A1002" i="14"/>
  <c r="A403" i="14"/>
  <c r="A515" i="14"/>
  <c r="A1048" i="14"/>
  <c r="A1144" i="14"/>
  <c r="A931" i="17"/>
  <c r="A1450" i="14"/>
  <c r="A1089" i="14"/>
  <c r="A1220" i="14"/>
  <c r="A900" i="17"/>
  <c r="A1225" i="14"/>
  <c r="A42" i="14"/>
  <c r="A1249" i="14"/>
  <c r="A899" i="17"/>
  <c r="A1217" i="14"/>
  <c r="A1097" i="14"/>
  <c r="A957" i="17"/>
  <c r="A872" i="17"/>
  <c r="A1574" i="14"/>
  <c r="A656" i="14"/>
  <c r="A965" i="14"/>
  <c r="A985" i="14"/>
  <c r="A887" i="14"/>
  <c r="A870" i="14"/>
  <c r="A833" i="14"/>
  <c r="A228" i="14"/>
  <c r="A888" i="14"/>
  <c r="A622" i="14"/>
  <c r="A884" i="14"/>
  <c r="A521" i="14"/>
  <c r="A772" i="14"/>
  <c r="A585" i="14"/>
  <c r="A200" i="14"/>
  <c r="A1105" i="14"/>
  <c r="A943" i="14"/>
  <c r="A927" i="14"/>
  <c r="A1113" i="17"/>
  <c r="A424" i="14"/>
  <c r="A429" i="14"/>
  <c r="A661" i="14"/>
  <c r="B662" i="14" s="1"/>
  <c r="A944" i="14"/>
  <c r="A650" i="14"/>
  <c r="A558" i="14"/>
  <c r="A124" i="14"/>
  <c r="A152" i="14"/>
  <c r="A225" i="14"/>
  <c r="A1006" i="14"/>
  <c r="A760" i="14"/>
  <c r="A932" i="14"/>
  <c r="A359" i="14"/>
  <c r="A992" i="14"/>
  <c r="A929" i="14"/>
  <c r="A590" i="14"/>
  <c r="A537" i="14"/>
  <c r="A576" i="14"/>
  <c r="A1366" i="14"/>
  <c r="A561" i="14"/>
  <c r="A292" i="14"/>
  <c r="A732" i="14"/>
  <c r="A1106" i="14"/>
  <c r="A1062" i="14"/>
  <c r="A885" i="14"/>
  <c r="A501" i="14"/>
  <c r="A911" i="14"/>
  <c r="A685" i="14"/>
  <c r="A1064" i="14"/>
  <c r="A886" i="14"/>
  <c r="A691" i="14"/>
  <c r="A273" i="14"/>
  <c r="A1033" i="14"/>
  <c r="A832" i="14"/>
  <c r="A1043" i="14"/>
  <c r="A523" i="14"/>
  <c r="A159" i="14"/>
  <c r="A830" i="14"/>
  <c r="A757" i="14"/>
  <c r="A227" i="14"/>
  <c r="A1463" i="14"/>
  <c r="A1075" i="16"/>
  <c r="A1484" i="14"/>
  <c r="A1045" i="14"/>
  <c r="A980" i="14"/>
  <c r="A1108" i="14"/>
  <c r="A909" i="14"/>
  <c r="A726" i="14"/>
  <c r="A358" i="14"/>
  <c r="A810" i="14"/>
  <c r="A1575" i="14"/>
  <c r="B1576" i="14" s="1"/>
  <c r="A875" i="14"/>
  <c r="A995" i="17"/>
  <c r="A165" i="14"/>
  <c r="B166" i="14" s="1"/>
  <c r="A995" i="14"/>
  <c r="A783" i="14"/>
  <c r="A535" i="14"/>
  <c r="A1102" i="14"/>
  <c r="A234" i="14"/>
  <c r="A651" i="14"/>
  <c r="A1061" i="14"/>
  <c r="A1044" i="14"/>
  <c r="A504" i="14"/>
  <c r="A725" i="14"/>
  <c r="A953" i="14"/>
  <c r="A90" i="14"/>
  <c r="A556" i="14"/>
  <c r="A450" i="14"/>
  <c r="A578" i="14"/>
  <c r="A1485" i="14"/>
  <c r="A518" i="14"/>
  <c r="A642" i="14"/>
  <c r="A163" i="14"/>
  <c r="A829" i="14"/>
  <c r="A918" i="14"/>
  <c r="A538" i="14"/>
  <c r="A151" i="14"/>
  <c r="A156" i="14"/>
  <c r="A690" i="14"/>
  <c r="A516" i="14"/>
  <c r="A655" i="14"/>
  <c r="A988" i="14"/>
  <c r="A317" i="14"/>
  <c r="A293" i="14"/>
  <c r="A970" i="14"/>
  <c r="A514" i="14"/>
  <c r="A786" i="14"/>
  <c r="A883" i="14"/>
  <c r="A658" i="14"/>
  <c r="A432" i="14"/>
  <c r="B433" i="14" s="1"/>
  <c r="A1573" i="14"/>
  <c r="A199" i="14"/>
  <c r="A348" i="14"/>
  <c r="A1047" i="14"/>
  <c r="A649" i="14"/>
  <c r="A977" i="14"/>
  <c r="A938" i="14"/>
  <c r="A342" i="14"/>
  <c r="A888" i="17"/>
  <c r="A1226" i="14"/>
  <c r="A906" i="17"/>
  <c r="A1068" i="14"/>
  <c r="A1219" i="14"/>
  <c r="A1079" i="14"/>
  <c r="A1233" i="14"/>
  <c r="A53" i="14"/>
  <c r="A1254" i="14"/>
  <c r="A1145" i="14"/>
  <c r="A14" i="14"/>
  <c r="A1072" i="14"/>
  <c r="A1252" i="14"/>
  <c r="A1435" i="14"/>
  <c r="A1120" i="14"/>
  <c r="A761" i="14"/>
  <c r="B762" i="14" s="1"/>
  <c r="B763" i="14" s="1"/>
  <c r="B764" i="14" s="1"/>
  <c r="B765" i="14" s="1"/>
  <c r="A1041" i="14"/>
  <c r="A552" i="14"/>
  <c r="A350" i="14"/>
  <c r="A621" i="14"/>
  <c r="A294" i="14"/>
  <c r="A560" i="14"/>
  <c r="A912" i="14"/>
  <c r="A965" i="17"/>
  <c r="B966" i="17" s="1"/>
  <c r="B967" i="17" s="1"/>
  <c r="B968" i="17" s="1"/>
  <c r="A502" i="14"/>
  <c r="A659" i="14"/>
  <c r="A310" i="14"/>
  <c r="A660" i="14"/>
  <c r="A893" i="14"/>
  <c r="A815" i="14"/>
  <c r="A936" i="14"/>
  <c r="A865" i="14"/>
  <c r="A517" i="14"/>
  <c r="A268" i="14"/>
  <c r="A910" i="14"/>
  <c r="A549" i="14"/>
  <c r="A681" i="14"/>
  <c r="A966" i="14"/>
  <c r="A986" i="14"/>
  <c r="A1113" i="14"/>
  <c r="A296" i="14"/>
  <c r="A231" i="14"/>
  <c r="A969" i="14"/>
  <c r="A355" i="14"/>
  <c r="A313" i="14"/>
  <c r="A344" i="14"/>
  <c r="A935" i="14"/>
  <c r="A1111" i="17"/>
  <c r="B1112" i="17" s="1"/>
  <c r="A349" i="14"/>
  <c r="A430" i="14"/>
  <c r="A1447" i="14"/>
  <c r="A12" i="14"/>
  <c r="A1451" i="14"/>
  <c r="A1117" i="14"/>
  <c r="A960" i="17"/>
  <c r="A52" i="14"/>
  <c r="A1069" i="14"/>
  <c r="A1139" i="14"/>
  <c r="A889" i="17"/>
  <c r="A1448" i="14"/>
  <c r="A46" i="14"/>
  <c r="A930" i="17"/>
  <c r="A1235" i="14"/>
  <c r="A962" i="17"/>
  <c r="A1143" i="14"/>
  <c r="A626" i="14"/>
  <c r="A295" i="14"/>
  <c r="A877" i="14"/>
  <c r="A300" i="14"/>
  <c r="A1100" i="14"/>
  <c r="A688" i="14"/>
  <c r="A892" i="14"/>
  <c r="A1109" i="14"/>
  <c r="A1046" i="14"/>
  <c r="A758" i="14"/>
  <c r="A915" i="14"/>
  <c r="A1489" i="14"/>
  <c r="A265" i="14"/>
  <c r="A997" i="17"/>
  <c r="A494" i="14"/>
  <c r="A235" i="14"/>
  <c r="A582" i="14"/>
  <c r="A520" i="14"/>
  <c r="A208" i="14"/>
  <c r="A205" i="14"/>
  <c r="A873" i="14"/>
  <c r="A339" i="14"/>
  <c r="A237" i="14"/>
  <c r="A625" i="14"/>
  <c r="A1028" i="14"/>
  <c r="A591" i="14"/>
  <c r="A314" i="14"/>
  <c r="A577" i="14"/>
  <c r="A48" i="14"/>
  <c r="A50" i="14"/>
  <c r="A56" i="14"/>
  <c r="B57" i="14" s="1"/>
  <c r="A1167" i="14"/>
  <c r="A1221" i="14"/>
  <c r="A1092" i="14"/>
  <c r="A1251" i="14"/>
  <c r="A1446" i="14"/>
  <c r="A1170" i="14"/>
  <c r="A1067" i="14"/>
  <c r="A1087" i="14"/>
  <c r="A1193" i="14"/>
  <c r="A1099" i="14"/>
  <c r="A1331" i="14"/>
  <c r="A932" i="17"/>
  <c r="B933" i="17" s="1"/>
  <c r="B934" i="17" s="1"/>
  <c r="B935" i="17" s="1"/>
  <c r="B936" i="17" s="1"/>
  <c r="A689" i="14"/>
  <c r="A322" i="14"/>
  <c r="A1010" i="14"/>
  <c r="A341" i="14"/>
  <c r="A878" i="14"/>
  <c r="A1487" i="14"/>
  <c r="A972" i="14"/>
  <c r="A553" i="14"/>
  <c r="A399" i="14"/>
  <c r="A1203" i="16"/>
  <c r="A479" i="14"/>
  <c r="A687" i="14"/>
  <c r="A545" i="14"/>
  <c r="A996" i="17"/>
  <c r="A236" i="14"/>
  <c r="A522" i="14"/>
  <c r="A525" i="14"/>
  <c r="A357" i="14"/>
  <c r="A926" i="14"/>
  <c r="A692" i="14"/>
  <c r="A967" i="14"/>
  <c r="A1335" i="14"/>
  <c r="A733" i="14"/>
  <c r="B734" i="14" s="1"/>
  <c r="A640" i="14"/>
  <c r="A653" i="14"/>
  <c r="A274" i="14"/>
  <c r="B275" i="14" s="1"/>
  <c r="A365" i="14"/>
  <c r="A647" i="14"/>
  <c r="A958" i="14"/>
  <c r="A270" i="14"/>
  <c r="A323" i="14"/>
  <c r="A362" i="14"/>
  <c r="A232" i="14"/>
  <c r="A889" i="14"/>
  <c r="A340" i="14"/>
  <c r="A364" i="14"/>
  <c r="A1255" i="14"/>
  <c r="A961" i="17"/>
  <c r="A1227" i="14"/>
  <c r="B1228" i="14" s="1"/>
  <c r="A83" i="14"/>
  <c r="A1436" i="14"/>
  <c r="A1192" i="14"/>
  <c r="A1080" i="14"/>
  <c r="A1088" i="14"/>
  <c r="A1412" i="14"/>
  <c r="B1413" i="14" s="1"/>
  <c r="A1449" i="14"/>
  <c r="A15" i="14"/>
  <c r="A955" i="17"/>
  <c r="A1194" i="14"/>
  <c r="A1438" i="14"/>
  <c r="B1439" i="14" s="1"/>
  <c r="B1440" i="14" s="1"/>
  <c r="B1441" i="14" s="1"/>
  <c r="B1442" i="14" s="1"/>
  <c r="B1443" i="14" s="1"/>
  <c r="B1444" i="14" s="1"/>
  <c r="A583" i="14"/>
  <c r="A1488" i="14"/>
  <c r="A354" i="14"/>
  <c r="A272" i="14"/>
  <c r="A876" i="14"/>
  <c r="A1110" i="14"/>
  <c r="A206" i="14"/>
  <c r="A890" i="14"/>
  <c r="A858" i="14"/>
  <c r="A298" i="14"/>
  <c r="A945" i="14"/>
  <c r="A1037" i="14"/>
  <c r="A393" i="14"/>
  <c r="A431" i="14"/>
  <c r="A1471" i="14"/>
  <c r="A524" i="14"/>
  <c r="A646" i="14"/>
  <c r="A971" i="14"/>
  <c r="A493" i="14"/>
  <c r="A546" i="14"/>
  <c r="A203" i="14"/>
  <c r="A324" i="14"/>
  <c r="A933" i="14"/>
  <c r="A526" i="14"/>
  <c r="B527" i="14" s="1"/>
  <c r="A818" i="14"/>
  <c r="A730" i="14"/>
  <c r="A1060" i="14"/>
  <c r="A482" i="14"/>
  <c r="A207" i="14"/>
  <c r="A360" i="14"/>
  <c r="A942" i="14"/>
  <c r="A924" i="14"/>
  <c r="A1056" i="14"/>
  <c r="A920" i="14"/>
  <c r="A160" i="14"/>
  <c r="A922" i="14"/>
  <c r="B923" i="14" s="1"/>
  <c r="A447" i="14"/>
  <c r="A618" i="14"/>
  <c r="A1077" i="16"/>
  <c r="B1078" i="16" s="1"/>
  <c r="A562" i="14"/>
  <c r="B563" i="14" s="1"/>
  <c r="A623" i="14"/>
  <c r="A1055" i="14"/>
  <c r="A619" i="14"/>
  <c r="A345" i="14"/>
  <c r="A1256" i="14"/>
  <c r="B1257" i="14" s="1"/>
  <c r="A55" i="14"/>
  <c r="A1369" i="14"/>
  <c r="B1370" i="14" s="1"/>
  <c r="A1201" i="14"/>
  <c r="B1202" i="14" s="1"/>
  <c r="A41" i="14"/>
  <c r="A51" i="14"/>
  <c r="A8" i="14"/>
  <c r="A47" i="14"/>
  <c r="A1085" i="14"/>
  <c r="A1224" i="14"/>
  <c r="A1334" i="14"/>
  <c r="A1234" i="14"/>
  <c r="A1391" i="14"/>
  <c r="B1392" i="14" s="1"/>
  <c r="B1393" i="14" s="1"/>
  <c r="B1394" i="14" s="1"/>
  <c r="B1395" i="14" s="1"/>
  <c r="B1396" i="14" s="1"/>
  <c r="A1411" i="14"/>
  <c r="A43" i="14"/>
  <c r="A584" i="14"/>
  <c r="A895" i="14"/>
  <c r="B896" i="14" s="1"/>
  <c r="B897" i="14" s="1"/>
  <c r="B898" i="14" s="1"/>
  <c r="A620" i="14"/>
  <c r="A652" i="14"/>
  <c r="A1004" i="14"/>
  <c r="A648" i="14"/>
  <c r="A1011" i="14"/>
  <c r="A955" i="14"/>
  <c r="A157" i="14"/>
  <c r="A645" i="14"/>
  <c r="A1107" i="14"/>
  <c r="A917" i="14"/>
  <c r="B918" i="14" s="1"/>
  <c r="A767" i="16"/>
  <c r="A761" i="16"/>
  <c r="A10" i="16"/>
  <c r="A759" i="16"/>
  <c r="A768" i="16"/>
  <c r="A700" i="17"/>
  <c r="A712" i="17"/>
  <c r="A769" i="16"/>
  <c r="A762" i="16"/>
  <c r="A693" i="17"/>
  <c r="A753" i="16"/>
  <c r="A745" i="16"/>
  <c r="A764" i="16"/>
  <c r="A710" i="17"/>
  <c r="A756" i="16"/>
  <c r="A754" i="16"/>
  <c r="A691" i="17"/>
  <c r="A706" i="17"/>
  <c r="A755" i="16"/>
  <c r="A694" i="17"/>
  <c r="A709" i="17"/>
  <c r="A701" i="17"/>
  <c r="A703" i="17"/>
  <c r="A702" i="17"/>
  <c r="A687" i="17"/>
  <c r="B688" i="17" s="1"/>
  <c r="B689" i="17" s="1"/>
  <c r="B690" i="17" s="1"/>
  <c r="A707" i="17"/>
  <c r="A752" i="16"/>
  <c r="A708" i="17"/>
  <c r="A787" i="17"/>
  <c r="A699" i="17"/>
  <c r="A757" i="16"/>
  <c r="A711" i="17"/>
  <c r="A685" i="17"/>
  <c r="A696" i="17"/>
  <c r="A744" i="16"/>
  <c r="A758" i="16"/>
  <c r="A692" i="17"/>
  <c r="A760" i="16"/>
  <c r="B761" i="16" s="1"/>
  <c r="A704" i="17"/>
  <c r="A765" i="16"/>
  <c r="A743" i="16"/>
  <c r="A686" i="17"/>
  <c r="A766" i="16"/>
  <c r="A801" i="17"/>
  <c r="A746" i="16"/>
  <c r="A698" i="17"/>
  <c r="A751" i="16"/>
  <c r="A763" i="16"/>
  <c r="A705" i="17"/>
  <c r="A695" i="17"/>
  <c r="A697" i="17"/>
  <c r="A715" i="17"/>
  <c r="A730" i="17"/>
  <c r="A731" i="17"/>
  <c r="A732" i="17"/>
  <c r="A736" i="17"/>
  <c r="A777" i="16"/>
  <c r="A775" i="16"/>
  <c r="A804" i="16"/>
  <c r="A922" i="16"/>
  <c r="A870" i="16"/>
  <c r="B871" i="16" s="1"/>
  <c r="A802" i="16"/>
  <c r="A729" i="17"/>
  <c r="A772" i="16"/>
  <c r="A852" i="16"/>
  <c r="A823" i="16"/>
  <c r="B824" i="16" s="1"/>
  <c r="A921" i="16"/>
  <c r="A717" i="17"/>
  <c r="A801" i="16"/>
  <c r="A778" i="16"/>
  <c r="A774" i="16"/>
  <c r="A735" i="17"/>
  <c r="A853" i="16"/>
  <c r="A714" i="17"/>
  <c r="A865" i="16"/>
  <c r="A805" i="16"/>
  <c r="A819" i="16"/>
  <c r="A770" i="16"/>
  <c r="A734" i="17"/>
  <c r="A821" i="16"/>
  <c r="A773" i="16"/>
  <c r="A728" i="17"/>
  <c r="A800" i="16"/>
  <c r="A713" i="17"/>
  <c r="A776" i="16"/>
  <c r="A718" i="17"/>
  <c r="A875" i="16"/>
  <c r="A851" i="16"/>
  <c r="A863" i="16"/>
  <c r="A860" i="16"/>
  <c r="A850" i="16"/>
  <c r="A862" i="16"/>
  <c r="A803" i="16"/>
  <c r="A799" i="16"/>
  <c r="A869" i="16"/>
  <c r="A864" i="16"/>
  <c r="A771" i="16"/>
  <c r="A733" i="17"/>
  <c r="A822" i="16"/>
  <c r="A820" i="16"/>
  <c r="A861" i="16"/>
  <c r="A716" i="17"/>
  <c r="A803" i="17"/>
  <c r="A935" i="16"/>
  <c r="A955" i="16"/>
  <c r="A1002" i="16"/>
  <c r="A1020" i="16"/>
  <c r="A767" i="17"/>
  <c r="A1023" i="16"/>
  <c r="A806" i="17"/>
  <c r="A936" i="16"/>
  <c r="A1017" i="16"/>
  <c r="A1022" i="16"/>
  <c r="A988" i="16"/>
  <c r="A788" i="17"/>
  <c r="B789" i="17" s="1"/>
  <c r="A956" i="16"/>
  <c r="A783" i="17"/>
  <c r="A976" i="16"/>
  <c r="B977" i="16" s="1"/>
  <c r="B978" i="16" s="1"/>
  <c r="B979" i="16" s="1"/>
  <c r="A808" i="17"/>
  <c r="B809" i="17" s="1"/>
  <c r="B810" i="17" s="1"/>
  <c r="B811" i="17" s="1"/>
  <c r="B812" i="17" s="1"/>
  <c r="A785" i="17"/>
  <c r="A799" i="17"/>
  <c r="A739" i="17"/>
  <c r="B740" i="17" s="1"/>
  <c r="A818" i="17"/>
  <c r="A1019" i="16"/>
  <c r="A997" i="16"/>
  <c r="B998" i="16" s="1"/>
  <c r="A804" i="17"/>
  <c r="A989" i="16"/>
  <c r="A784" i="17"/>
  <c r="A990" i="16"/>
  <c r="A991" i="16"/>
  <c r="B992" i="16" s="1"/>
  <c r="B993" i="16" s="1"/>
  <c r="B994" i="16" s="1"/>
  <c r="B995" i="16" s="1"/>
  <c r="B996" i="16" s="1"/>
  <c r="A737" i="17"/>
  <c r="A1004" i="16"/>
  <c r="B1005" i="16" s="1"/>
  <c r="B1006" i="16" s="1"/>
  <c r="B1007" i="16" s="1"/>
  <c r="B1008" i="16" s="1"/>
  <c r="B1009" i="16" s="1"/>
  <c r="B1010" i="16" s="1"/>
  <c r="A957" i="16"/>
  <c r="B958" i="16" s="1"/>
  <c r="A934" i="16"/>
  <c r="A973" i="16"/>
  <c r="A769" i="17"/>
  <c r="A820" i="17"/>
  <c r="B821" i="17" s="1"/>
  <c r="B822" i="17" s="1"/>
  <c r="B823" i="17" s="1"/>
  <c r="A1018" i="16"/>
  <c r="A1024" i="16"/>
  <c r="A805" i="17"/>
  <c r="A684" i="17"/>
  <c r="B685" i="17" s="1"/>
  <c r="A1025" i="16"/>
  <c r="A798" i="17"/>
  <c r="A975" i="16"/>
  <c r="A1000" i="16"/>
  <c r="A680" i="17"/>
  <c r="A800" i="17"/>
  <c r="A954" i="16"/>
  <c r="A786" i="17"/>
  <c r="A802" i="17"/>
  <c r="A768" i="17"/>
  <c r="A974" i="16"/>
  <c r="A1021" i="16"/>
  <c r="A987" i="16"/>
  <c r="A1001" i="16"/>
  <c r="A683" i="17"/>
  <c r="A1003" i="16"/>
  <c r="A807" i="17"/>
  <c r="A682" i="17"/>
  <c r="A999" i="16"/>
  <c r="A819" i="17"/>
  <c r="A738" i="17"/>
  <c r="A937" i="16"/>
  <c r="B938" i="16" s="1"/>
  <c r="A724" i="16"/>
  <c r="A673" i="17"/>
  <c r="A669" i="17"/>
  <c r="A738" i="16"/>
  <c r="A727" i="16"/>
  <c r="A728" i="16"/>
  <c r="A705" i="16"/>
  <c r="A650" i="17"/>
  <c r="A737" i="16"/>
  <c r="A668" i="17"/>
  <c r="A735" i="16"/>
  <c r="A676" i="17"/>
  <c r="A723" i="16"/>
  <c r="A722" i="16"/>
  <c r="A664" i="17"/>
  <c r="A663" i="17"/>
  <c r="A740" i="16"/>
  <c r="A730" i="16"/>
  <c r="A736" i="16"/>
  <c r="A675" i="17"/>
  <c r="A734" i="16"/>
  <c r="A1088" i="16"/>
  <c r="A677" i="17"/>
  <c r="A662" i="17"/>
  <c r="A1091" i="16"/>
  <c r="A725" i="16"/>
  <c r="A681" i="17"/>
  <c r="A1089" i="16"/>
  <c r="B1090" i="16" s="1"/>
  <c r="A732" i="16"/>
  <c r="A710" i="16"/>
  <c r="B711" i="16" s="1"/>
  <c r="A739" i="16"/>
  <c r="A667" i="17"/>
  <c r="A933" i="16"/>
  <c r="A708" i="16"/>
  <c r="A709" i="16"/>
  <c r="A674" i="17"/>
  <c r="A726" i="16"/>
  <c r="A679" i="17"/>
  <c r="A731" i="16"/>
  <c r="A671" i="17"/>
  <c r="A672" i="17"/>
  <c r="A660" i="17"/>
  <c r="A661" i="17"/>
  <c r="A666" i="17"/>
  <c r="A932" i="16"/>
  <c r="A707" i="16"/>
  <c r="A652" i="17"/>
  <c r="A653" i="17"/>
  <c r="A678" i="17"/>
  <c r="A670" i="17"/>
  <c r="A665" i="17"/>
  <c r="A742" i="16"/>
  <c r="A706" i="16"/>
  <c r="A651" i="17"/>
  <c r="A729" i="16"/>
  <c r="A741" i="16"/>
  <c r="A733" i="16"/>
  <c r="A625" i="17"/>
  <c r="A623" i="17"/>
  <c r="A621" i="17"/>
  <c r="A687" i="16"/>
  <c r="A683" i="16"/>
  <c r="A626" i="17"/>
  <c r="A619" i="17"/>
  <c r="A629" i="17"/>
  <c r="A688" i="16"/>
  <c r="A682" i="16"/>
  <c r="A685" i="16"/>
  <c r="A628" i="17"/>
  <c r="A677" i="16"/>
  <c r="B678" i="16" s="1"/>
  <c r="B679" i="16" s="1"/>
  <c r="A680" i="16"/>
  <c r="A615" i="17"/>
  <c r="B616" i="17" s="1"/>
  <c r="A624" i="17"/>
  <c r="A614" i="17"/>
  <c r="A681" i="16"/>
  <c r="A627" i="17"/>
  <c r="A686" i="16"/>
  <c r="A622" i="17"/>
  <c r="A620" i="17"/>
  <c r="A684" i="16"/>
  <c r="B685" i="16" s="1"/>
  <c r="A632" i="17"/>
  <c r="A635" i="17"/>
  <c r="A631" i="17"/>
  <c r="A630" i="17"/>
  <c r="A689" i="16"/>
  <c r="A690" i="16"/>
  <c r="A634" i="17"/>
  <c r="A633" i="17"/>
  <c r="A691" i="16"/>
  <c r="A598" i="17"/>
  <c r="A597" i="17"/>
  <c r="A670" i="16"/>
  <c r="A595" i="17"/>
  <c r="A676" i="16"/>
  <c r="A698" i="16"/>
  <c r="A609" i="17"/>
  <c r="B610" i="17" s="1"/>
  <c r="B611" i="17" s="1"/>
  <c r="A696" i="16"/>
  <c r="A672" i="16"/>
  <c r="A694" i="16"/>
  <c r="A600" i="17"/>
  <c r="A596" i="17"/>
  <c r="A664" i="16"/>
  <c r="A603" i="17"/>
  <c r="A582" i="17"/>
  <c r="B582" i="17" s="1"/>
  <c r="A692" i="16"/>
  <c r="A605" i="17"/>
  <c r="A669" i="16"/>
  <c r="A608" i="17"/>
  <c r="A599" i="17"/>
  <c r="A607" i="17"/>
  <c r="A667" i="16"/>
  <c r="A671" i="16"/>
  <c r="A665" i="16"/>
  <c r="A697" i="16"/>
  <c r="A673" i="16"/>
  <c r="A604" i="17"/>
  <c r="A602" i="17"/>
  <c r="A693" i="16"/>
  <c r="A695" i="16"/>
  <c r="A601" i="17"/>
  <c r="A666" i="16"/>
  <c r="A668" i="16"/>
  <c r="A606" i="17"/>
  <c r="A584" i="17"/>
  <c r="A558" i="17"/>
  <c r="A656" i="16"/>
  <c r="A639" i="17"/>
  <c r="A637" i="17"/>
  <c r="A572" i="17"/>
  <c r="A638" i="16"/>
  <c r="A590" i="17"/>
  <c r="A638" i="17"/>
  <c r="A699" i="16"/>
  <c r="B700" i="16" s="1"/>
  <c r="A650" i="16"/>
  <c r="A562" i="17"/>
  <c r="A561" i="17"/>
  <c r="A627" i="16"/>
  <c r="A628" i="16"/>
  <c r="A703" i="16"/>
  <c r="A640" i="17"/>
  <c r="A625" i="16"/>
  <c r="A662" i="16"/>
  <c r="A637" i="16"/>
  <c r="A564" i="17"/>
  <c r="A652" i="16"/>
  <c r="A589" i="17"/>
  <c r="A648" i="17"/>
  <c r="A585" i="17"/>
  <c r="A554" i="17"/>
  <c r="A636" i="17"/>
  <c r="A583" i="17"/>
  <c r="A587" i="17"/>
  <c r="A658" i="16"/>
  <c r="A624" i="16"/>
  <c r="A651" i="16"/>
  <c r="A586" i="17"/>
  <c r="A640" i="16"/>
  <c r="A622" i="16"/>
  <c r="A593" i="17"/>
  <c r="A636" i="16"/>
  <c r="A630" i="16"/>
  <c r="A591" i="17"/>
  <c r="A557" i="17"/>
  <c r="A571" i="17"/>
  <c r="A641" i="17"/>
  <c r="A566" i="17"/>
  <c r="A594" i="17"/>
  <c r="A631" i="16"/>
  <c r="A649" i="17"/>
  <c r="A555" i="17"/>
  <c r="A663" i="16"/>
  <c r="A592" i="17"/>
  <c r="A553" i="17"/>
  <c r="A620" i="16"/>
  <c r="A556" i="17"/>
  <c r="A657" i="16"/>
  <c r="A653" i="16"/>
  <c r="A659" i="16"/>
  <c r="A552" i="17"/>
  <c r="A654" i="16"/>
  <c r="A573" i="17"/>
  <c r="B574" i="17" s="1"/>
  <c r="B575" i="17" s="1"/>
  <c r="B576" i="17" s="1"/>
  <c r="B577" i="17" s="1"/>
  <c r="A642" i="17"/>
  <c r="B643" i="17" s="1"/>
  <c r="A629" i="16"/>
  <c r="A655" i="16"/>
  <c r="A619" i="16"/>
  <c r="A565" i="17"/>
  <c r="A661" i="16"/>
  <c r="A588" i="17"/>
  <c r="A621" i="16"/>
  <c r="A660" i="16"/>
  <c r="A613" i="17"/>
  <c r="A563" i="17"/>
  <c r="B564" i="17" s="1"/>
  <c r="A626" i="16"/>
  <c r="A639" i="16"/>
  <c r="A623" i="16"/>
  <c r="A314" i="16"/>
  <c r="A569" i="17"/>
  <c r="A475" i="17"/>
  <c r="A498" i="17"/>
  <c r="A563" i="16"/>
  <c r="A514" i="17"/>
  <c r="A152" i="18"/>
  <c r="B153" i="18" s="1"/>
  <c r="A457" i="17"/>
  <c r="A562" i="16"/>
  <c r="A513" i="17"/>
  <c r="A456" i="17"/>
  <c r="A561" i="16"/>
  <c r="A512" i="17"/>
  <c r="A590" i="16"/>
  <c r="B591" i="16" s="1"/>
  <c r="A497" i="17"/>
  <c r="A276" i="17"/>
  <c r="A533" i="17"/>
  <c r="A540" i="16"/>
  <c r="A532" i="17"/>
  <c r="A499" i="17"/>
  <c r="B500" i="17" s="1"/>
  <c r="A570" i="17"/>
  <c r="A511" i="17"/>
  <c r="A632" i="16"/>
  <c r="A271" i="17"/>
  <c r="A273" i="17"/>
  <c r="A516" i="17"/>
  <c r="A313" i="16"/>
  <c r="A274" i="17"/>
  <c r="A477" i="17"/>
  <c r="A275" i="17"/>
  <c r="A478" i="17"/>
  <c r="A539" i="16"/>
  <c r="A554" i="16"/>
  <c r="A493" i="17"/>
  <c r="A560" i="16"/>
  <c r="A552" i="16"/>
  <c r="A492" i="17"/>
  <c r="A272" i="17"/>
  <c r="A551" i="16"/>
  <c r="A491" i="17"/>
  <c r="A589" i="16"/>
  <c r="A476" i="17"/>
  <c r="A550" i="16"/>
  <c r="A588" i="16"/>
  <c r="A704" i="16"/>
  <c r="A568" i="17"/>
  <c r="A549" i="16"/>
  <c r="A479" i="17"/>
  <c r="A537" i="16"/>
  <c r="A587" i="16"/>
  <c r="A635" i="16"/>
  <c r="A567" i="17"/>
  <c r="A316" i="16"/>
  <c r="B317" i="16" s="1"/>
  <c r="A516" i="16"/>
  <c r="A565" i="16"/>
  <c r="B566" i="16" s="1"/>
  <c r="A634" i="16"/>
  <c r="A560" i="17"/>
  <c r="A315" i="16"/>
  <c r="A517" i="17"/>
  <c r="A515" i="16"/>
  <c r="A564" i="16"/>
  <c r="A515" i="17"/>
  <c r="A633" i="16"/>
  <c r="A538" i="16"/>
  <c r="A509" i="16"/>
  <c r="A450" i="17"/>
  <c r="A232" i="16"/>
  <c r="A478" i="16"/>
  <c r="A453" i="17"/>
  <c r="A190" i="17"/>
  <c r="A230" i="16"/>
  <c r="A451" i="17"/>
  <c r="A510" i="16"/>
  <c r="A481" i="16"/>
  <c r="A508" i="16"/>
  <c r="A511" i="16"/>
  <c r="A114" i="18"/>
  <c r="A231" i="16"/>
  <c r="A229" i="16"/>
  <c r="A248" i="18"/>
  <c r="A479" i="16"/>
  <c r="A189" i="17"/>
  <c r="A477" i="16"/>
  <c r="A452" i="17"/>
  <c r="A47" i="16"/>
  <c r="A506" i="16"/>
  <c r="A480" i="16"/>
  <c r="A507" i="16"/>
  <c r="A116" i="18"/>
  <c r="B117" i="18" s="1"/>
  <c r="A434" i="17"/>
  <c r="B435" i="17" s="1"/>
  <c r="A115" i="18"/>
  <c r="A249" i="18"/>
  <c r="A188" i="17"/>
  <c r="A191" i="17"/>
  <c r="B192" i="17" s="1"/>
  <c r="A79" i="17"/>
  <c r="A404" i="17"/>
  <c r="A17" i="16"/>
  <c r="A400" i="17"/>
  <c r="A403" i="17"/>
  <c r="A48" i="16"/>
  <c r="A388" i="17"/>
  <c r="A411" i="17"/>
  <c r="A410" i="17"/>
  <c r="A408" i="17"/>
  <c r="A407" i="17"/>
  <c r="A406" i="17"/>
  <c r="A401" i="17"/>
  <c r="A389" i="17"/>
  <c r="A412" i="17"/>
  <c r="B413" i="17" s="1"/>
  <c r="A405" i="17"/>
  <c r="A409" i="17"/>
  <c r="A402" i="17"/>
  <c r="A399" i="17"/>
  <c r="A15" i="16"/>
  <c r="A387" i="17"/>
  <c r="A76" i="17"/>
  <c r="A56" i="16"/>
  <c r="A3" i="11"/>
  <c r="A114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11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391" i="16"/>
  <c r="A366" i="17"/>
  <c r="A78" i="17"/>
  <c r="A55" i="16"/>
  <c r="A175" i="17"/>
  <c r="A38" i="18"/>
  <c r="A54" i="16"/>
  <c r="A549" i="17"/>
  <c r="A598" i="16"/>
  <c r="A455" i="16"/>
  <c r="A393" i="16"/>
  <c r="A413" i="16"/>
  <c r="A218" i="18"/>
  <c r="A359" i="17"/>
  <c r="A151" i="18"/>
  <c r="A135" i="18"/>
  <c r="A457" i="16"/>
  <c r="A414" i="16"/>
  <c r="A185" i="18"/>
  <c r="A344" i="17"/>
  <c r="A392" i="16"/>
  <c r="A514" i="16"/>
  <c r="A230" i="18"/>
  <c r="A358" i="17"/>
  <c r="A417" i="16"/>
  <c r="A231" i="18"/>
  <c r="A341" i="17"/>
  <c r="A141" i="18"/>
  <c r="B142" i="18" s="1"/>
  <c r="A103" i="18"/>
  <c r="A324" i="17"/>
  <c r="A207" i="18"/>
  <c r="A339" i="17"/>
  <c r="A381" i="17"/>
  <c r="A217" i="18"/>
  <c r="A410" i="16"/>
  <c r="A208" i="18"/>
  <c r="A340" i="17"/>
  <c r="A209" i="18"/>
  <c r="A475" i="16"/>
  <c r="A334" i="17"/>
  <c r="A81" i="16"/>
  <c r="A225" i="16"/>
  <c r="A104" i="18"/>
  <c r="A51" i="18"/>
  <c r="A73" i="17"/>
  <c r="A219" i="18"/>
  <c r="A320" i="17"/>
  <c r="A461" i="16"/>
  <c r="A195" i="18"/>
  <c r="A416" i="16"/>
  <c r="A474" i="16"/>
  <c r="A331" i="17"/>
  <c r="A453" i="16"/>
  <c r="A455" i="17"/>
  <c r="A386" i="16"/>
  <c r="A111" i="16"/>
  <c r="A82" i="18"/>
  <c r="A52" i="18"/>
  <c r="A418" i="16"/>
  <c r="A332" i="17"/>
  <c r="A412" i="16"/>
  <c r="A441" i="16"/>
  <c r="A396" i="16"/>
  <c r="A442" i="16"/>
  <c r="A365" i="17"/>
  <c r="A328" i="16"/>
  <c r="B329" i="16" s="1"/>
  <c r="A64" i="18"/>
  <c r="A176" i="17"/>
  <c r="A202" i="16"/>
  <c r="A378" i="16"/>
  <c r="A450" i="16"/>
  <c r="A384" i="16"/>
  <c r="A247" i="18"/>
  <c r="A452" i="16"/>
  <c r="A550" i="17"/>
  <c r="A323" i="17"/>
  <c r="A449" i="16"/>
  <c r="A390" i="16"/>
  <c r="A362" i="17"/>
  <c r="A551" i="17"/>
  <c r="A454" i="17"/>
  <c r="A343" i="17"/>
  <c r="A380" i="17"/>
  <c r="A71" i="17"/>
  <c r="A239" i="16"/>
  <c r="A83" i="16"/>
  <c r="A432" i="17"/>
  <c r="A454" i="16"/>
  <c r="A363" i="17"/>
  <c r="A329" i="17"/>
  <c r="A360" i="17"/>
  <c r="A389" i="16"/>
  <c r="A186" i="18"/>
  <c r="B187" i="18" s="1"/>
  <c r="A333" i="17"/>
  <c r="A342" i="17"/>
  <c r="A431" i="17"/>
  <c r="A368" i="17"/>
  <c r="A191" i="18"/>
  <c r="A421" i="16"/>
  <c r="A338" i="17"/>
  <c r="A513" i="16"/>
  <c r="A128" i="16"/>
  <c r="A105" i="18"/>
  <c r="A226" i="16"/>
  <c r="A201" i="16"/>
  <c r="A397" i="16"/>
  <c r="A559" i="17"/>
  <c r="A336" i="17"/>
  <c r="A330" i="17"/>
  <c r="A367" i="17"/>
  <c r="A361" i="17"/>
  <c r="A387" i="16"/>
  <c r="A385" i="16"/>
  <c r="A337" i="17"/>
  <c r="A512" i="16"/>
  <c r="A227" i="18"/>
  <c r="A398" i="16"/>
  <c r="B399" i="16" s="1"/>
  <c r="B400" i="16" s="1"/>
  <c r="A460" i="16"/>
  <c r="A240" i="16"/>
  <c r="A74" i="17"/>
  <c r="A216" i="18"/>
  <c r="A192" i="18"/>
  <c r="A448" i="16"/>
  <c r="A458" i="16"/>
  <c r="A395" i="16"/>
  <c r="A451" i="16"/>
  <c r="A364" i="17"/>
  <c r="A459" i="16"/>
  <c r="A210" i="18"/>
  <c r="A51" i="17"/>
  <c r="A57" i="16"/>
  <c r="A242" i="16"/>
  <c r="A46" i="16"/>
  <c r="A77" i="17"/>
  <c r="A10" i="17"/>
  <c r="A415" i="16"/>
  <c r="A409" i="16"/>
  <c r="A430" i="17"/>
  <c r="A226" i="18"/>
  <c r="A433" i="17"/>
  <c r="A215" i="18"/>
  <c r="A534" i="17"/>
  <c r="B535" i="17" s="1"/>
  <c r="A439" i="16"/>
  <c r="A194" i="18"/>
  <c r="A121" i="18"/>
  <c r="A241" i="16"/>
  <c r="A75" i="17"/>
  <c r="A175" i="18"/>
  <c r="A229" i="18"/>
  <c r="A476" i="16"/>
  <c r="A422" i="16"/>
  <c r="B423" i="16" s="1"/>
  <c r="A419" i="16"/>
  <c r="A420" i="16"/>
  <c r="A547" i="17"/>
  <c r="A193" i="18"/>
  <c r="A456" i="16"/>
  <c r="A597" i="16"/>
  <c r="A548" i="17"/>
  <c r="A411" i="16"/>
  <c r="A328" i="17"/>
  <c r="A599" i="16"/>
  <c r="A440" i="16"/>
  <c r="A600" i="16"/>
  <c r="A196" i="18"/>
  <c r="A184" i="18"/>
  <c r="A335" i="17"/>
  <c r="A394" i="16"/>
  <c r="A81" i="18"/>
  <c r="A202" i="17"/>
  <c r="A49" i="17"/>
  <c r="A140" i="16"/>
  <c r="A26" i="18"/>
  <c r="A126" i="17"/>
  <c r="A201" i="17"/>
  <c r="A78" i="18"/>
  <c r="A162" i="16"/>
  <c r="B163" i="16" s="1"/>
  <c r="B164" i="16" s="1"/>
  <c r="B165" i="16" s="1"/>
  <c r="A79" i="18"/>
  <c r="A11" i="18"/>
  <c r="A80" i="18"/>
  <c r="A283" i="16"/>
  <c r="A244" i="17"/>
  <c r="A74" i="18"/>
  <c r="A181" i="17"/>
  <c r="A179" i="18"/>
  <c r="A85" i="16"/>
  <c r="A200" i="16"/>
  <c r="A159" i="17"/>
  <c r="A84" i="16"/>
  <c r="A65" i="18"/>
  <c r="A131" i="17"/>
  <c r="A199" i="16"/>
  <c r="A284" i="16"/>
  <c r="A245" i="17"/>
  <c r="A200" i="17"/>
  <c r="A197" i="16"/>
  <c r="A110" i="18"/>
  <c r="A222" i="16"/>
  <c r="A286" i="16"/>
  <c r="A287" i="16"/>
  <c r="A9" i="16"/>
  <c r="A10" i="18"/>
  <c r="A129" i="16"/>
  <c r="A134" i="17"/>
  <c r="A220" i="16"/>
  <c r="A136" i="16"/>
  <c r="A51" i="16"/>
  <c r="A208" i="16"/>
  <c r="A76" i="18"/>
  <c r="A240" i="17"/>
  <c r="A43" i="17"/>
  <c r="A132" i="17"/>
  <c r="A143" i="17"/>
  <c r="A223" i="16"/>
  <c r="A141" i="16"/>
  <c r="A285" i="16"/>
  <c r="A18" i="16"/>
  <c r="A14" i="16"/>
  <c r="A173" i="18"/>
  <c r="A198" i="16"/>
  <c r="A111" i="18"/>
  <c r="A156" i="18"/>
  <c r="B157" i="18" s="1"/>
  <c r="A157" i="16"/>
  <c r="A159" i="16"/>
  <c r="A242" i="17"/>
  <c r="A106" i="18"/>
  <c r="B107" i="18" s="1"/>
  <c r="A161" i="16"/>
  <c r="A75" i="18"/>
  <c r="A288" i="16"/>
  <c r="A140" i="18"/>
  <c r="A125" i="17"/>
  <c r="A134" i="16"/>
  <c r="A9" i="18"/>
  <c r="A66" i="18"/>
  <c r="A211" i="16"/>
  <c r="B212" i="16" s="1"/>
  <c r="A221" i="16"/>
  <c r="A183" i="17"/>
  <c r="A241" i="17"/>
  <c r="A7" i="17"/>
  <c r="B7" i="17" s="1"/>
  <c r="A53" i="16"/>
  <c r="A158" i="16"/>
  <c r="A142" i="17"/>
  <c r="A168" i="18"/>
  <c r="A8" i="16"/>
  <c r="A243" i="17"/>
  <c r="A46" i="17"/>
  <c r="A139" i="16"/>
  <c r="A209" i="16"/>
  <c r="A160" i="16"/>
  <c r="A144" i="17"/>
  <c r="A363" i="16"/>
  <c r="A69" i="17"/>
  <c r="A6" i="16"/>
  <c r="A110" i="16"/>
  <c r="A111" i="17"/>
  <c r="A97" i="18"/>
  <c r="A205" i="17"/>
  <c r="A95" i="18"/>
  <c r="A112" i="18"/>
  <c r="A156" i="17"/>
  <c r="A185" i="17"/>
  <c r="A183" i="16"/>
  <c r="B184" i="16" s="1"/>
  <c r="B185" i="16" s="1"/>
  <c r="A381" i="16"/>
  <c r="B382" i="16" s="1"/>
  <c r="A276" i="16"/>
  <c r="A39" i="18"/>
  <c r="A36" i="18"/>
  <c r="A115" i="17"/>
  <c r="B116" i="17" s="1"/>
  <c r="A244" i="16"/>
  <c r="A207" i="16"/>
  <c r="A380" i="16"/>
  <c r="A281" i="16"/>
  <c r="A208" i="17"/>
  <c r="A376" i="16"/>
  <c r="A174" i="18"/>
  <c r="A22" i="18"/>
  <c r="A385" i="17"/>
  <c r="A183" i="18"/>
  <c r="A122" i="18"/>
  <c r="A248" i="16"/>
  <c r="A2" i="17"/>
  <c r="A77" i="18"/>
  <c r="A182" i="17"/>
  <c r="A205" i="16"/>
  <c r="A137" i="16"/>
  <c r="A383" i="17"/>
  <c r="A3" i="17"/>
  <c r="A113" i="16"/>
  <c r="A110" i="17"/>
  <c r="A108" i="16"/>
  <c r="A166" i="18"/>
  <c r="B167" i="18" s="1"/>
  <c r="A184" i="17"/>
  <c r="A154" i="17"/>
  <c r="A618" i="16"/>
  <c r="A249" i="16"/>
  <c r="A124" i="18"/>
  <c r="A72" i="17"/>
  <c r="A80" i="16"/>
  <c r="A187" i="17"/>
  <c r="B188" i="17" s="1"/>
  <c r="A157" i="17"/>
  <c r="A318" i="17"/>
  <c r="A4" i="16"/>
  <c r="A82" i="16"/>
  <c r="A206" i="17"/>
  <c r="A96" i="18"/>
  <c r="A204" i="17"/>
  <c r="A369" i="16"/>
  <c r="B370" i="16" s="1"/>
  <c r="A2" i="16"/>
  <c r="A113" i="17"/>
  <c r="A243" i="16"/>
  <c r="A182" i="16"/>
  <c r="A135" i="16"/>
  <c r="A273" i="16"/>
  <c r="A37" i="18"/>
  <c r="A3" i="16"/>
  <c r="A303" i="17"/>
  <c r="B304" i="17" s="1"/>
  <c r="A377" i="16"/>
  <c r="A113" i="18"/>
  <c r="A245" i="16"/>
  <c r="A155" i="17"/>
  <c r="A4" i="17"/>
  <c r="A112" i="16"/>
  <c r="A109" i="16"/>
  <c r="A2" i="14"/>
  <c r="A68" i="17"/>
  <c r="A164" i="18"/>
  <c r="A310" i="17"/>
  <c r="A177" i="17"/>
  <c r="B178" i="17" s="1"/>
  <c r="A145" i="17"/>
  <c r="B146" i="17" s="1"/>
  <c r="A70" i="17"/>
  <c r="A114" i="17"/>
  <c r="A169" i="18"/>
  <c r="A247" i="16"/>
  <c r="A180" i="18"/>
  <c r="B181" i="18" s="1"/>
  <c r="A107" i="16"/>
  <c r="A203" i="17"/>
  <c r="A23" i="18"/>
  <c r="A186" i="17"/>
  <c r="A181" i="16"/>
  <c r="A344" i="16"/>
  <c r="A228" i="16"/>
  <c r="A227" i="16"/>
  <c r="A5" i="16"/>
  <c r="A246" i="16"/>
  <c r="A207" i="17"/>
  <c r="B208" i="17" s="1"/>
  <c r="A125" i="18"/>
  <c r="B126" i="18" s="1"/>
  <c r="A123" i="18"/>
  <c r="A368" i="16"/>
  <c r="A112" i="17"/>
  <c r="A230" i="17"/>
  <c r="A365" i="16"/>
  <c r="A231" i="17"/>
  <c r="A347" i="16"/>
  <c r="A258" i="16"/>
  <c r="A299" i="17"/>
  <c r="A270" i="17"/>
  <c r="A278" i="16"/>
  <c r="A136" i="18"/>
  <c r="A275" i="16"/>
  <c r="A309" i="16"/>
  <c r="A282" i="16"/>
  <c r="A288" i="17"/>
  <c r="B289" i="17" s="1"/>
  <c r="A233" i="17"/>
  <c r="A311" i="17"/>
  <c r="A238" i="17"/>
  <c r="A255" i="16"/>
  <c r="A384" i="17"/>
  <c r="A301" i="17"/>
  <c r="A355" i="16"/>
  <c r="A269" i="17"/>
  <c r="A302" i="17"/>
  <c r="A345" i="16"/>
  <c r="A310" i="16"/>
  <c r="A209" i="17"/>
  <c r="A335" i="16"/>
  <c r="A267" i="17"/>
  <c r="A272" i="16"/>
  <c r="A292" i="17"/>
  <c r="A274" i="16"/>
  <c r="A216" i="17"/>
  <c r="A379" i="16"/>
  <c r="A213" i="17"/>
  <c r="A353" i="16"/>
  <c r="A211" i="17"/>
  <c r="A224" i="16"/>
  <c r="A382" i="17"/>
  <c r="A235" i="17"/>
  <c r="A298" i="17"/>
  <c r="A212" i="17"/>
  <c r="A137" i="18"/>
  <c r="A293" i="17"/>
  <c r="A259" i="16"/>
  <c r="B260" i="16" s="1"/>
  <c r="A153" i="17"/>
  <c r="A133" i="17"/>
  <c r="A319" i="17"/>
  <c r="A226" i="17"/>
  <c r="A214" i="17"/>
  <c r="A236" i="17"/>
  <c r="A336" i="16"/>
  <c r="A268" i="17"/>
  <c r="A334" i="16"/>
  <c r="A279" i="16"/>
  <c r="A251" i="16"/>
  <c r="A265" i="17"/>
  <c r="A364" i="16"/>
  <c r="A253" i="16"/>
  <c r="A138" i="18"/>
  <c r="A266" i="17"/>
  <c r="A367" i="16"/>
  <c r="A277" i="16"/>
  <c r="A354" i="16"/>
  <c r="A239" i="17"/>
  <c r="A257" i="16"/>
  <c r="A152" i="17"/>
  <c r="A429" i="17"/>
  <c r="A601" i="16"/>
  <c r="A252" i="16"/>
  <c r="A346" i="16"/>
  <c r="A234" i="17"/>
  <c r="A256" i="16"/>
  <c r="A139" i="18"/>
  <c r="A357" i="16"/>
  <c r="A227" i="17"/>
  <c r="A158" i="17"/>
  <c r="A138" i="16"/>
  <c r="A312" i="17"/>
  <c r="A313" i="17"/>
  <c r="B314" i="17" s="1"/>
  <c r="B315" i="17" s="1"/>
  <c r="A254" i="16"/>
  <c r="A228" i="17"/>
  <c r="A300" i="17"/>
  <c r="A232" i="17"/>
  <c r="A280" i="16"/>
  <c r="A229" i="17"/>
  <c r="A210" i="17"/>
  <c r="A366" i="16"/>
  <c r="A206" i="16"/>
  <c r="A386" i="17"/>
  <c r="A332" i="16"/>
  <c r="A294" i="17"/>
  <c r="B295" i="17" s="1"/>
  <c r="A337" i="16"/>
  <c r="B338" i="16" s="1"/>
  <c r="A250" i="16"/>
  <c r="A356" i="16"/>
  <c r="A237" i="17"/>
  <c r="A333" i="16"/>
  <c r="A215" i="17"/>
  <c r="B566" i="18" l="1"/>
  <c r="B185" i="18"/>
  <c r="B560" i="18"/>
  <c r="B554" i="18"/>
  <c r="B565" i="18"/>
  <c r="B550" i="18"/>
  <c r="B551" i="18" s="1"/>
  <c r="AM550" i="18"/>
  <c r="C550" i="18" s="1"/>
  <c r="B538" i="18"/>
  <c r="B67" i="18"/>
  <c r="B543" i="18"/>
  <c r="B509" i="18"/>
  <c r="B515" i="18"/>
  <c r="B53" i="18"/>
  <c r="B488" i="18"/>
  <c r="B384" i="18"/>
  <c r="B232" i="18"/>
  <c r="B101" i="18"/>
  <c r="B165" i="18"/>
  <c r="B40" i="18"/>
  <c r="B220" i="18"/>
  <c r="B466" i="18"/>
  <c r="B83" i="18"/>
  <c r="B170" i="18"/>
  <c r="B578" i="17"/>
  <c r="B579" i="17" s="1"/>
  <c r="B580" i="17" s="1"/>
  <c r="B581" i="17" s="1"/>
  <c r="B1048" i="17"/>
  <c r="B1049" i="17" s="1"/>
  <c r="B1050" i="17" s="1"/>
  <c r="B1051" i="17" s="1"/>
  <c r="B987" i="17"/>
  <c r="B988" i="17" s="1"/>
  <c r="B989" i="17" s="1"/>
  <c r="B990" i="17" s="1"/>
  <c r="B369" i="17"/>
  <c r="B150" i="17"/>
  <c r="B923" i="17"/>
  <c r="B924" i="17" s="1"/>
  <c r="B925" i="17" s="1"/>
  <c r="B926" i="17" s="1"/>
  <c r="B927" i="17" s="1"/>
  <c r="B928" i="17" s="1"/>
  <c r="B897" i="17"/>
  <c r="B898" i="17" s="1"/>
  <c r="B1034" i="17"/>
  <c r="B1077" i="17"/>
  <c r="B1117" i="17"/>
  <c r="B1118" i="17" s="1"/>
  <c r="B983" i="17"/>
  <c r="B423" i="17"/>
  <c r="B424" i="17" s="1"/>
  <c r="B425" i="17" s="1"/>
  <c r="B1121" i="17"/>
  <c r="B876" i="16"/>
  <c r="B877" i="16" s="1"/>
  <c r="B878" i="16" s="1"/>
  <c r="B1061" i="16"/>
  <c r="B1062" i="16" s="1"/>
  <c r="B1063" i="16" s="1"/>
  <c r="B1064" i="16" s="1"/>
  <c r="B1065" i="16" s="1"/>
  <c r="B1066" i="16" s="1"/>
  <c r="B1067" i="16" s="1"/>
  <c r="B1068" i="16" s="1"/>
  <c r="B1144" i="16"/>
  <c r="B1145" i="16" s="1"/>
  <c r="B1146" i="16" s="1"/>
  <c r="B1147" i="16" s="1"/>
  <c r="B1148" i="16" s="1"/>
  <c r="B712" i="16"/>
  <c r="B713" i="16" s="1"/>
  <c r="B714" i="16" s="1"/>
  <c r="B715" i="16" s="1"/>
  <c r="B716" i="16" s="1"/>
  <c r="B1057" i="16"/>
  <c r="B1058" i="16" s="1"/>
  <c r="B1059" i="16" s="1"/>
  <c r="B1060" i="16" s="1"/>
  <c r="B192" i="16"/>
  <c r="B193" i="16" s="1"/>
  <c r="B194" i="16" s="1"/>
  <c r="B195" i="16" s="1"/>
  <c r="B196" i="16" s="1"/>
  <c r="B734" i="16"/>
  <c r="B1105" i="16"/>
  <c r="B43" i="16"/>
  <c r="B982" i="16"/>
  <c r="B779" i="16"/>
  <c r="B780" i="16" s="1"/>
  <c r="B781" i="16" s="1"/>
  <c r="B265" i="16"/>
  <c r="B266" i="16" s="1"/>
  <c r="B267" i="16" s="1"/>
  <c r="B942" i="16"/>
  <c r="B943" i="16" s="1"/>
  <c r="B944" i="16" s="1"/>
  <c r="B401" i="16"/>
  <c r="B402" i="16" s="1"/>
  <c r="B747" i="16"/>
  <c r="B148" i="16"/>
  <c r="B787" i="16"/>
  <c r="B788" i="16" s="1"/>
  <c r="B58" i="16"/>
  <c r="B641" i="16"/>
  <c r="B642" i="16" s="1"/>
  <c r="B643" i="16" s="1"/>
  <c r="B644" i="16" s="1"/>
  <c r="B645" i="16" s="1"/>
  <c r="B582" i="16"/>
  <c r="B811" i="16"/>
  <c r="B151" i="16"/>
  <c r="B152" i="16" s="1"/>
  <c r="B331" i="16"/>
  <c r="B500" i="16"/>
  <c r="B501" i="16" s="1"/>
  <c r="B502" i="16" s="1"/>
  <c r="B503" i="16" s="1"/>
  <c r="B504" i="16" s="1"/>
  <c r="B505" i="16" s="1"/>
  <c r="B177" i="15"/>
  <c r="B76" i="14"/>
  <c r="B1405" i="14"/>
  <c r="B1406" i="14" s="1"/>
  <c r="B1736" i="14"/>
  <c r="B1737" i="14" s="1"/>
  <c r="B1738" i="14" s="1"/>
  <c r="B1739" i="14" s="1"/>
  <c r="B1597" i="14"/>
  <c r="B1598" i="14" s="1"/>
  <c r="B1599" i="14" s="1"/>
  <c r="B258" i="14"/>
  <c r="B259" i="14" s="1"/>
  <c r="B260" i="14" s="1"/>
  <c r="B261" i="14" s="1"/>
  <c r="B262" i="14" s="1"/>
  <c r="B263" i="14" s="1"/>
  <c r="B264" i="14" s="1"/>
  <c r="B1483" i="14"/>
  <c r="B302" i="14"/>
  <c r="B1629" i="14"/>
  <c r="B506" i="14"/>
  <c r="B788" i="14"/>
  <c r="B789" i="14" s="1"/>
  <c r="B790" i="14" s="1"/>
  <c r="B791" i="14" s="1"/>
  <c r="B792" i="14" s="1"/>
  <c r="B793" i="14" s="1"/>
  <c r="B103" i="14"/>
  <c r="B104" i="14" s="1"/>
  <c r="B105" i="14" s="1"/>
  <c r="B106" i="14" s="1"/>
  <c r="B107" i="14" s="1"/>
  <c r="B1473" i="14"/>
  <c r="B777" i="14"/>
  <c r="B1707" i="14"/>
  <c r="B1708" i="14" s="1"/>
  <c r="B1709" i="14" s="1"/>
  <c r="B1710" i="14" s="1"/>
  <c r="B1711" i="14" s="1"/>
  <c r="B913" i="14"/>
  <c r="B627" i="14"/>
  <c r="B628" i="14" s="1"/>
  <c r="B368" i="14"/>
  <c r="B369" i="14" s="1"/>
  <c r="B471" i="14"/>
  <c r="B472" i="14" s="1"/>
  <c r="B473" i="14" s="1"/>
  <c r="B1427" i="14"/>
  <c r="B1428" i="14" s="1"/>
  <c r="B1429" i="14" s="1"/>
  <c r="B1430" i="14" s="1"/>
  <c r="B293" i="11"/>
  <c r="B334" i="11"/>
  <c r="B8" i="11"/>
  <c r="B307" i="11"/>
  <c r="B321" i="11"/>
  <c r="B317" i="11"/>
  <c r="B15" i="11"/>
  <c r="B335" i="11"/>
  <c r="B1044" i="16"/>
  <c r="B1045" i="16" s="1"/>
  <c r="B1046" i="16" s="1"/>
  <c r="B1047" i="16" s="1"/>
  <c r="B1048" i="16" s="1"/>
  <c r="B1049" i="16" s="1"/>
  <c r="B1050" i="16" s="1"/>
  <c r="B1051" i="16" s="1"/>
  <c r="B1052" i="16" s="1"/>
  <c r="B305" i="11"/>
  <c r="B744" i="15"/>
  <c r="B962" i="17"/>
  <c r="B342" i="11"/>
  <c r="B759" i="15"/>
  <c r="B329" i="11"/>
  <c r="B815" i="15"/>
  <c r="B816" i="15" s="1"/>
  <c r="B817" i="15" s="1"/>
  <c r="B818" i="15" s="1"/>
  <c r="B819" i="15" s="1"/>
  <c r="B820" i="15" s="1"/>
  <c r="B396" i="15"/>
  <c r="B852" i="15"/>
  <c r="B1073" i="16"/>
  <c r="B1074" i="16" s="1"/>
  <c r="B1075" i="16" s="1"/>
  <c r="B1076" i="16" s="1"/>
  <c r="B1077" i="16" s="1"/>
  <c r="B891" i="14"/>
  <c r="B908" i="16"/>
  <c r="B909" i="16" s="1"/>
  <c r="B910" i="16" s="1"/>
  <c r="B911" i="16" s="1"/>
  <c r="B603" i="15"/>
  <c r="B497" i="18"/>
  <c r="B997" i="14"/>
  <c r="B998" i="14" s="1"/>
  <c r="B999" i="14" s="1"/>
  <c r="B1000" i="14" s="1"/>
  <c r="B1001" i="14" s="1"/>
  <c r="B1522" i="14"/>
  <c r="B1096" i="17"/>
  <c r="B1097" i="17" s="1"/>
  <c r="B1098" i="17" s="1"/>
  <c r="B1099" i="17" s="1"/>
  <c r="B1100" i="17" s="1"/>
  <c r="B1101" i="17" s="1"/>
  <c r="B314" i="11"/>
  <c r="B519" i="15"/>
  <c r="B1117" i="16"/>
  <c r="B330" i="11"/>
  <c r="B767" i="15"/>
  <c r="B768" i="15" s="1"/>
  <c r="B995" i="17"/>
  <c r="B1582" i="14"/>
  <c r="B1583" i="14" s="1"/>
  <c r="B1584" i="14" s="1"/>
  <c r="B1585" i="14" s="1"/>
  <c r="B1586" i="14" s="1"/>
  <c r="B1587" i="14" s="1"/>
  <c r="B699" i="14"/>
  <c r="B700" i="14" s="1"/>
  <c r="B701" i="14" s="1"/>
  <c r="B702" i="14" s="1"/>
  <c r="B703" i="14" s="1"/>
  <c r="B704" i="14" s="1"/>
  <c r="B1697" i="14"/>
  <c r="B547" i="18"/>
  <c r="B1114" i="16"/>
  <c r="B304" i="11"/>
  <c r="B120" i="11"/>
  <c r="B323" i="11"/>
  <c r="B324" i="11" s="1"/>
  <c r="B792" i="15"/>
  <c r="B793" i="15" s="1"/>
  <c r="B840" i="15"/>
  <c r="B1549" i="14"/>
  <c r="B480" i="18"/>
  <c r="B1128" i="16"/>
  <c r="B1129" i="16" s="1"/>
  <c r="B1130" i="16" s="1"/>
  <c r="B1131" i="16" s="1"/>
  <c r="B1132" i="16" s="1"/>
  <c r="B1133" i="16" s="1"/>
  <c r="B1134" i="16" s="1"/>
  <c r="B319" i="11"/>
  <c r="B332" i="11"/>
  <c r="B769" i="15"/>
  <c r="B1098" i="16"/>
  <c r="B1099" i="16" s="1"/>
  <c r="B1031" i="17"/>
  <c r="B457" i="18"/>
  <c r="B289" i="11"/>
  <c r="B290" i="11" s="1"/>
  <c r="B320" i="11"/>
  <c r="B296" i="11"/>
  <c r="B749" i="15"/>
  <c r="B750" i="15" s="1"/>
  <c r="B189" i="17"/>
  <c r="B190" i="17" s="1"/>
  <c r="B191" i="17" s="1"/>
  <c r="B1020" i="17"/>
  <c r="B1021" i="17" s="1"/>
  <c r="B1022" i="17" s="1"/>
  <c r="B1023" i="17" s="1"/>
  <c r="B1024" i="17" s="1"/>
  <c r="B1025" i="17" s="1"/>
  <c r="B1026" i="17" s="1"/>
  <c r="B1027" i="17" s="1"/>
  <c r="B501" i="18"/>
  <c r="B512" i="18"/>
  <c r="B1637" i="14"/>
  <c r="B1643" i="14"/>
  <c r="B1644" i="14" s="1"/>
  <c r="B1645" i="14" s="1"/>
  <c r="B1646" i="14" s="1"/>
  <c r="B1647" i="14" s="1"/>
  <c r="B310" i="11"/>
  <c r="B327" i="11"/>
  <c r="B1011" i="17"/>
  <c r="B1209" i="16"/>
  <c r="B1210" i="16" s="1"/>
  <c r="B1211" i="16" s="1"/>
  <c r="B1212" i="16" s="1"/>
  <c r="B1213" i="16" s="1"/>
  <c r="B1214" i="16" s="1"/>
  <c r="B514" i="18"/>
  <c r="B338" i="11"/>
  <c r="B348" i="11"/>
  <c r="B1388" i="14"/>
  <c r="B1389" i="14" s="1"/>
  <c r="B1390" i="14" s="1"/>
  <c r="B1391" i="14" s="1"/>
  <c r="B517" i="18"/>
  <c r="B999" i="16"/>
  <c r="B1201" i="16"/>
  <c r="B1544" i="14"/>
  <c r="B1545" i="14" s="1"/>
  <c r="B1546" i="14" s="1"/>
  <c r="B1547" i="14" s="1"/>
  <c r="B1548" i="14" s="1"/>
  <c r="B282" i="11"/>
  <c r="B1094" i="16"/>
  <c r="B1095" i="16" s="1"/>
  <c r="B1454" i="14"/>
  <c r="B1455" i="14" s="1"/>
  <c r="B1456" i="14" s="1"/>
  <c r="B1457" i="14" s="1"/>
  <c r="B1458" i="14" s="1"/>
  <c r="B1459" i="14" s="1"/>
  <c r="B1460" i="14" s="1"/>
  <c r="B1461" i="14" s="1"/>
  <c r="B468" i="18"/>
  <c r="B1434" i="14"/>
  <c r="B1435" i="14" s="1"/>
  <c r="B1436" i="14" s="1"/>
  <c r="B1437" i="14" s="1"/>
  <c r="B1438" i="14" s="1"/>
  <c r="B340" i="11"/>
  <c r="B1712" i="14"/>
  <c r="B1111" i="17"/>
  <c r="B973" i="16"/>
  <c r="B974" i="16" s="1"/>
  <c r="B975" i="16" s="1"/>
  <c r="B976" i="16" s="1"/>
  <c r="B1091" i="16"/>
  <c r="B1092" i="16" s="1"/>
  <c r="B787" i="15"/>
  <c r="B807" i="15"/>
  <c r="B832" i="15"/>
  <c r="B833" i="15" s="1"/>
  <c r="B780" i="15"/>
  <c r="B1002" i="16"/>
  <c r="B1003" i="16" s="1"/>
  <c r="B1004" i="16" s="1"/>
  <c r="B1577" i="14"/>
  <c r="B1578" i="14" s="1"/>
  <c r="B1579" i="14" s="1"/>
  <c r="B1580" i="14" s="1"/>
  <c r="B1581" i="14" s="1"/>
  <c r="B1175" i="16"/>
  <c r="B1176" i="16" s="1"/>
  <c r="B1177" i="16" s="1"/>
  <c r="B1178" i="16" s="1"/>
  <c r="B1179" i="16" s="1"/>
  <c r="B1180" i="16" s="1"/>
  <c r="B1181" i="16" s="1"/>
  <c r="B1182" i="16" s="1"/>
  <c r="B476" i="18"/>
  <c r="B1074" i="17"/>
  <c r="B1075" i="17" s="1"/>
  <c r="B1076" i="17" s="1"/>
  <c r="B1066" i="17"/>
  <c r="B1067" i="17" s="1"/>
  <c r="B1068" i="17" s="1"/>
  <c r="B1069" i="17" s="1"/>
  <c r="B295" i="11"/>
  <c r="B346" i="11"/>
  <c r="B1685" i="14"/>
  <c r="B1088" i="17"/>
  <c r="B1089" i="17" s="1"/>
  <c r="B492" i="18"/>
  <c r="B1013" i="17"/>
  <c r="B1014" i="17" s="1"/>
  <c r="B1015" i="17" s="1"/>
  <c r="B1016" i="17" s="1"/>
  <c r="B1017" i="17" s="1"/>
  <c r="B1018" i="17" s="1"/>
  <c r="B1019" i="17" s="1"/>
  <c r="B1558" i="14"/>
  <c r="B1559" i="14" s="1"/>
  <c r="B1560" i="14" s="1"/>
  <c r="B1561" i="14" s="1"/>
  <c r="B1562" i="14" s="1"/>
  <c r="B1563" i="14" s="1"/>
  <c r="B1564" i="14" s="1"/>
  <c r="B1565" i="14" s="1"/>
  <c r="B309" i="11"/>
  <c r="B864" i="15"/>
  <c r="B849" i="15"/>
  <c r="B869" i="15"/>
  <c r="B821" i="15"/>
  <c r="B822" i="15" s="1"/>
  <c r="B823" i="15" s="1"/>
  <c r="B824" i="15" s="1"/>
  <c r="B825" i="15" s="1"/>
  <c r="B826" i="15" s="1"/>
  <c r="B827" i="15" s="1"/>
  <c r="B735" i="15"/>
  <c r="B736" i="15" s="1"/>
  <c r="B978" i="17"/>
  <c r="B979" i="17" s="1"/>
  <c r="B980" i="17" s="1"/>
  <c r="B1149" i="16"/>
  <c r="B1150" i="16" s="1"/>
  <c r="B1151" i="16" s="1"/>
  <c r="B1152" i="16" s="1"/>
  <c r="B1153" i="16" s="1"/>
  <c r="B1154" i="16" s="1"/>
  <c r="B1589" i="14"/>
  <c r="B1590" i="14" s="1"/>
  <c r="B1591" i="14" s="1"/>
  <c r="B1592" i="14" s="1"/>
  <c r="B1593" i="14" s="1"/>
  <c r="B1203" i="16"/>
  <c r="B1204" i="16" s="1"/>
  <c r="B1205" i="16" s="1"/>
  <c r="B1206" i="16" s="1"/>
  <c r="B1207" i="16" s="1"/>
  <c r="B298" i="11"/>
  <c r="B955" i="17"/>
  <c r="B956" i="17" s="1"/>
  <c r="B957" i="17" s="1"/>
  <c r="B958" i="17" s="1"/>
  <c r="B959" i="17" s="1"/>
  <c r="B960" i="17" s="1"/>
  <c r="B961" i="17" s="1"/>
  <c r="B473" i="18"/>
  <c r="B945" i="17"/>
  <c r="B946" i="17" s="1"/>
  <c r="B947" i="17" s="1"/>
  <c r="B948" i="17" s="1"/>
  <c r="B541" i="18"/>
  <c r="B1084" i="16"/>
  <c r="B455" i="18"/>
  <c r="B1566" i="14"/>
  <c r="B1567" i="14" s="1"/>
  <c r="B1568" i="14" s="1"/>
  <c r="B1569" i="14" s="1"/>
  <c r="B1570" i="14" s="1"/>
  <c r="B1069" i="16"/>
  <c r="B1070" i="16" s="1"/>
  <c r="B1071" i="16" s="1"/>
  <c r="B1072" i="16" s="1"/>
  <c r="B842" i="15"/>
  <c r="B801" i="15"/>
  <c r="B802" i="15" s="1"/>
  <c r="B803" i="15" s="1"/>
  <c r="B804" i="15" s="1"/>
  <c r="B805" i="15" s="1"/>
  <c r="B806" i="15" s="1"/>
  <c r="B761" i="15"/>
  <c r="B762" i="15" s="1"/>
  <c r="B1026" i="16"/>
  <c r="B1027" i="16" s="1"/>
  <c r="B1028" i="16" s="1"/>
  <c r="B1029" i="16" s="1"/>
  <c r="B1030" i="16" s="1"/>
  <c r="B1031" i="16" s="1"/>
  <c r="B1032" i="16" s="1"/>
  <c r="B1033" i="16" s="1"/>
  <c r="B1034" i="16" s="1"/>
  <c r="B1713" i="14"/>
  <c r="B1445" i="14"/>
  <c r="B1446" i="14" s="1"/>
  <c r="B1447" i="14" s="1"/>
  <c r="B1448" i="14" s="1"/>
  <c r="B1449" i="14" s="1"/>
  <c r="B1450" i="14" s="1"/>
  <c r="B1451" i="14" s="1"/>
  <c r="B1452" i="14" s="1"/>
  <c r="B965" i="16"/>
  <c r="B966" i="16" s="1"/>
  <c r="B967" i="16" s="1"/>
  <c r="B1666" i="14"/>
  <c r="B1667" i="14" s="1"/>
  <c r="B1668" i="14" s="1"/>
  <c r="B1669" i="14" s="1"/>
  <c r="B1670" i="14" s="1"/>
  <c r="B1671" i="14" s="1"/>
  <c r="B519" i="18"/>
  <c r="B1648" i="14"/>
  <c r="B1649" i="14" s="1"/>
  <c r="B1650" i="14" s="1"/>
  <c r="B1651" i="14" s="1"/>
  <c r="B1652" i="14" s="1"/>
  <c r="B1113" i="17"/>
  <c r="B1114" i="17" s="1"/>
  <c r="B1115" i="17" s="1"/>
  <c r="B1052" i="17"/>
  <c r="B1053" i="17" s="1"/>
  <c r="B1054" i="17" s="1"/>
  <c r="B1055" i="17" s="1"/>
  <c r="B1056" i="17" s="1"/>
  <c r="B1057" i="17" s="1"/>
  <c r="B1058" i="17" s="1"/>
  <c r="B306" i="11"/>
  <c r="B333" i="11"/>
  <c r="B1680" i="14"/>
  <c r="B1681" i="14" s="1"/>
  <c r="B1682" i="14" s="1"/>
  <c r="B1683" i="14" s="1"/>
  <c r="B1684" i="14" s="1"/>
  <c r="B1193" i="16"/>
  <c r="B1194" i="16" s="1"/>
  <c r="B1195" i="16" s="1"/>
  <c r="B1196" i="16" s="1"/>
  <c r="B1197" i="16" s="1"/>
  <c r="B1198" i="16" s="1"/>
  <c r="B1199" i="16" s="1"/>
  <c r="B1200" i="16" s="1"/>
  <c r="B1004" i="17"/>
  <c r="B1005" i="17" s="1"/>
  <c r="B1006" i="17" s="1"/>
  <c r="B1007" i="17" s="1"/>
  <c r="B1538" i="14"/>
  <c r="B1539" i="14" s="1"/>
  <c r="B1540" i="14" s="1"/>
  <c r="B1541" i="14" s="1"/>
  <c r="B1542" i="14" s="1"/>
  <c r="B1543" i="14" s="1"/>
  <c r="B487" i="18"/>
  <c r="B757" i="15"/>
  <c r="B758" i="15" s="1"/>
  <c r="B784" i="15"/>
  <c r="B785" i="15" s="1"/>
  <c r="B753" i="15"/>
  <c r="B754" i="15" s="1"/>
  <c r="B751" i="15"/>
  <c r="B752" i="15" s="1"/>
  <c r="B954" i="16"/>
  <c r="B955" i="16" s="1"/>
  <c r="B956" i="16" s="1"/>
  <c r="B957" i="16" s="1"/>
  <c r="B1032" i="17"/>
  <c r="B1033" i="17" s="1"/>
  <c r="B1550" i="14"/>
  <c r="B1551" i="14" s="1"/>
  <c r="B1552" i="14" s="1"/>
  <c r="B1553" i="14" s="1"/>
  <c r="B1554" i="14" s="1"/>
  <c r="B1555" i="14" s="1"/>
  <c r="B1556" i="14" s="1"/>
  <c r="B447" i="18"/>
  <c r="B1638" i="14"/>
  <c r="B1639" i="14" s="1"/>
  <c r="B1640" i="14" s="1"/>
  <c r="B1641" i="14" s="1"/>
  <c r="B1642" i="14" s="1"/>
  <c r="B545" i="18"/>
  <c r="B1505" i="14"/>
  <c r="B1506" i="14" s="1"/>
  <c r="B1507" i="14" s="1"/>
  <c r="B1508" i="14" s="1"/>
  <c r="B1509" i="14" s="1"/>
  <c r="B894" i="17"/>
  <c r="B895" i="17" s="1"/>
  <c r="B1017" i="16"/>
  <c r="B1018" i="16" s="1"/>
  <c r="B1019" i="16" s="1"/>
  <c r="B1020" i="16" s="1"/>
  <c r="B1021" i="16" s="1"/>
  <c r="B1022" i="16" s="1"/>
  <c r="B1023" i="16" s="1"/>
  <c r="B1024" i="16" s="1"/>
  <c r="B1025" i="16" s="1"/>
  <c r="B1169" i="16"/>
  <c r="B1170" i="16" s="1"/>
  <c r="B1171" i="16" s="1"/>
  <c r="B313" i="11"/>
  <c r="B316" i="11"/>
  <c r="B733" i="15"/>
  <c r="B734" i="15" s="1"/>
  <c r="B775" i="15"/>
  <c r="B834" i="15"/>
  <c r="B835" i="15" s="1"/>
  <c r="B836" i="15" s="1"/>
  <c r="B837" i="15" s="1"/>
  <c r="B838" i="15" s="1"/>
  <c r="B839" i="15" s="1"/>
  <c r="B1383" i="14"/>
  <c r="B1384" i="14" s="1"/>
  <c r="B1385" i="14" s="1"/>
  <c r="B1386" i="14" s="1"/>
  <c r="AM443" i="18"/>
  <c r="B1467" i="14"/>
  <c r="B1468" i="14" s="1"/>
  <c r="B1469" i="14" s="1"/>
  <c r="B1470" i="14" s="1"/>
  <c r="B1471" i="14" s="1"/>
  <c r="B1472" i="14" s="1"/>
  <c r="B1523" i="14"/>
  <c r="B1524" i="14" s="1"/>
  <c r="B1525" i="14" s="1"/>
  <c r="B1526" i="14" s="1"/>
  <c r="B1527" i="14" s="1"/>
  <c r="B1528" i="14" s="1"/>
  <c r="B1097" i="16"/>
  <c r="B1571" i="14"/>
  <c r="B1572" i="14" s="1"/>
  <c r="B1573" i="14" s="1"/>
  <c r="B1574" i="14" s="1"/>
  <c r="B1575" i="14" s="1"/>
  <c r="B1686" i="14"/>
  <c r="B1687" i="14" s="1"/>
  <c r="B1688" i="14" s="1"/>
  <c r="B1689" i="14" s="1"/>
  <c r="B1690" i="14" s="1"/>
  <c r="B953" i="17"/>
  <c r="B1083" i="17"/>
  <c r="B1084" i="17" s="1"/>
  <c r="B1085" i="17" s="1"/>
  <c r="B1086" i="17" s="1"/>
  <c r="B534" i="18"/>
  <c r="B493" i="18"/>
  <c r="B1728" i="14"/>
  <c r="B1729" i="14" s="1"/>
  <c r="B1730" i="14" s="1"/>
  <c r="B1731" i="14" s="1"/>
  <c r="B1732" i="14" s="1"/>
  <c r="B1733" i="14" s="1"/>
  <c r="B1613" i="14"/>
  <c r="B1614" i="14" s="1"/>
  <c r="B1615" i="14" s="1"/>
  <c r="B1616" i="14" s="1"/>
  <c r="B1617" i="14" s="1"/>
  <c r="B1618" i="14" s="1"/>
  <c r="B322" i="11"/>
  <c r="B326" i="11"/>
  <c r="B945" i="16"/>
  <c r="B1012" i="16"/>
  <c r="B1013" i="16" s="1"/>
  <c r="B1014" i="16" s="1"/>
  <c r="B1015" i="16" s="1"/>
  <c r="B1016" i="16" s="1"/>
  <c r="B464" i="18"/>
  <c r="B1516" i="14"/>
  <c r="B1517" i="14" s="1"/>
  <c r="B1518" i="14" s="1"/>
  <c r="B1519" i="14" s="1"/>
  <c r="B1520" i="14" s="1"/>
  <c r="B1521" i="14" s="1"/>
  <c r="B782" i="15"/>
  <c r="B783" i="15" s="1"/>
  <c r="B1698" i="14"/>
  <c r="B1699" i="14" s="1"/>
  <c r="B1700" i="14" s="1"/>
  <c r="B1701" i="14" s="1"/>
  <c r="B1659" i="14"/>
  <c r="B1660" i="14" s="1"/>
  <c r="B1661" i="14" s="1"/>
  <c r="B1662" i="14" s="1"/>
  <c r="B1663" i="14" s="1"/>
  <c r="B1664" i="14" s="1"/>
  <c r="B1692" i="14"/>
  <c r="B1693" i="14" s="1"/>
  <c r="B1694" i="14" s="1"/>
  <c r="B1695" i="14" s="1"/>
  <c r="B1696" i="14" s="1"/>
  <c r="B959" i="16"/>
  <c r="B960" i="16" s="1"/>
  <c r="B961" i="16" s="1"/>
  <c r="B962" i="16" s="1"/>
  <c r="B469" i="18"/>
  <c r="B522" i="18"/>
  <c r="B536" i="18"/>
  <c r="B449" i="18"/>
  <c r="B1115" i="16"/>
  <c r="B1624" i="14"/>
  <c r="B1625" i="14" s="1"/>
  <c r="B1626" i="14" s="1"/>
  <c r="B1627" i="14" s="1"/>
  <c r="B1628" i="14" s="1"/>
  <c r="B1630" i="14"/>
  <c r="B1631" i="14" s="1"/>
  <c r="B1632" i="14" s="1"/>
  <c r="B1633" i="14" s="1"/>
  <c r="B1634" i="14" s="1"/>
  <c r="B1635" i="14" s="1"/>
  <c r="B1636" i="14" s="1"/>
  <c r="B516" i="18"/>
  <c r="B1070" i="17"/>
  <c r="B1071" i="17" s="1"/>
  <c r="B1072" i="17" s="1"/>
  <c r="B1073" i="17" s="1"/>
  <c r="B1038" i="17"/>
  <c r="B1039" i="17" s="1"/>
  <c r="B1040" i="17" s="1"/>
  <c r="B1166" i="16"/>
  <c r="B1167" i="16" s="1"/>
  <c r="B1168" i="16" s="1"/>
  <c r="B1673" i="14"/>
  <c r="B1674" i="14" s="1"/>
  <c r="B1675" i="14" s="1"/>
  <c r="B1676" i="14" s="1"/>
  <c r="B1677" i="14" s="1"/>
  <c r="B1678" i="14" s="1"/>
  <c r="B336" i="11"/>
  <c r="B337" i="11" s="1"/>
  <c r="B299" i="11"/>
  <c r="B300" i="11" s="1"/>
  <c r="B291" i="11"/>
  <c r="B292" i="11" s="1"/>
  <c r="B462" i="18"/>
  <c r="B1421" i="14"/>
  <c r="B1422" i="14" s="1"/>
  <c r="B1423" i="14" s="1"/>
  <c r="B1424" i="14" s="1"/>
  <c r="B1425" i="14" s="1"/>
  <c r="B1426" i="14" s="1"/>
  <c r="B1044" i="17"/>
  <c r="B1045" i="17" s="1"/>
  <c r="B1046" i="17" s="1"/>
  <c r="B1047" i="17" s="1"/>
  <c r="B303" i="11"/>
  <c r="B987" i="16"/>
  <c r="B988" i="16" s="1"/>
  <c r="B989" i="16" s="1"/>
  <c r="B990" i="16" s="1"/>
  <c r="B991" i="16" s="1"/>
  <c r="B1090" i="17"/>
  <c r="B1091" i="17" s="1"/>
  <c r="B1092" i="17" s="1"/>
  <c r="B1093" i="17" s="1"/>
  <c r="B1094" i="17" s="1"/>
  <c r="B1095" i="17" s="1"/>
  <c r="B770" i="15"/>
  <c r="B755" i="15"/>
  <c r="B856" i="15"/>
  <c r="B857" i="15" s="1"/>
  <c r="B1089" i="16"/>
  <c r="B1028" i="17"/>
  <c r="B1029" i="17" s="1"/>
  <c r="B1030" i="17" s="1"/>
  <c r="B1036" i="16"/>
  <c r="B1037" i="16" s="1"/>
  <c r="B1038" i="16" s="1"/>
  <c r="B1039" i="16" s="1"/>
  <c r="B1040" i="16" s="1"/>
  <c r="B1041" i="16" s="1"/>
  <c r="B1042" i="16" s="1"/>
  <c r="B1043" i="16" s="1"/>
  <c r="B1414" i="14"/>
  <c r="B1415" i="14" s="1"/>
  <c r="B1416" i="14" s="1"/>
  <c r="B1417" i="14" s="1"/>
  <c r="B1418" i="14" s="1"/>
  <c r="B1419" i="14" s="1"/>
  <c r="B1743" i="14"/>
  <c r="B1744" i="14" s="1"/>
  <c r="B1745" i="14" s="1"/>
  <c r="B950" i="17"/>
  <c r="B951" i="17" s="1"/>
  <c r="B952" i="17" s="1"/>
  <c r="B986" i="17"/>
  <c r="B1035" i="17"/>
  <c r="B1036" i="17" s="1"/>
  <c r="B471" i="18"/>
  <c r="B1184" i="16"/>
  <c r="B1185" i="16" s="1"/>
  <c r="B1186" i="16" s="1"/>
  <c r="B1187" i="16" s="1"/>
  <c r="B1188" i="16" s="1"/>
  <c r="B1189" i="16" s="1"/>
  <c r="B1190" i="16" s="1"/>
  <c r="B1191" i="16" s="1"/>
  <c r="B1135" i="16"/>
  <c r="B1136" i="16" s="1"/>
  <c r="B1137" i="16" s="1"/>
  <c r="B1138" i="16" s="1"/>
  <c r="B1139" i="16" s="1"/>
  <c r="B1140" i="16" s="1"/>
  <c r="B1141" i="16" s="1"/>
  <c r="B1653" i="14"/>
  <c r="B1654" i="14" s="1"/>
  <c r="B1655" i="14" s="1"/>
  <c r="B1656" i="14" s="1"/>
  <c r="B1657" i="14" s="1"/>
  <c r="B1658" i="14" s="1"/>
  <c r="B1118" i="16"/>
  <c r="B1119" i="16" s="1"/>
  <c r="B1120" i="16" s="1"/>
  <c r="B1121" i="16" s="1"/>
  <c r="B1122" i="16" s="1"/>
  <c r="B1103" i="16"/>
  <c r="B1619" i="14"/>
  <c r="B1620" i="14" s="1"/>
  <c r="B1621" i="14" s="1"/>
  <c r="B1622" i="14" s="1"/>
  <c r="B1623" i="14" s="1"/>
  <c r="B283" i="11"/>
  <c r="B284" i="11" s="1"/>
  <c r="B328" i="11"/>
  <c r="B1431" i="14"/>
  <c r="B1432" i="14" s="1"/>
  <c r="B1433" i="14" s="1"/>
  <c r="B507" i="18"/>
  <c r="B1462" i="14"/>
  <c r="B1463" i="14" s="1"/>
  <c r="B1464" i="14" s="1"/>
  <c r="B1465" i="14" s="1"/>
  <c r="B1466" i="14" s="1"/>
  <c r="B972" i="17"/>
  <c r="B973" i="17" s="1"/>
  <c r="B974" i="17" s="1"/>
  <c r="B929" i="17"/>
  <c r="B930" i="17" s="1"/>
  <c r="B931" i="17" s="1"/>
  <c r="B932" i="17" s="1"/>
  <c r="B991" i="17"/>
  <c r="B992" i="17" s="1"/>
  <c r="B993" i="17" s="1"/>
  <c r="B994" i="17" s="1"/>
  <c r="B763" i="15"/>
  <c r="B764" i="15" s="1"/>
  <c r="B790" i="15"/>
  <c r="B791" i="15" s="1"/>
  <c r="B808" i="15"/>
  <c r="B809" i="15" s="1"/>
  <c r="B810" i="15" s="1"/>
  <c r="B811" i="15" s="1"/>
  <c r="B812" i="15" s="1"/>
  <c r="B813" i="15" s="1"/>
  <c r="B814" i="15" s="1"/>
  <c r="B873" i="15"/>
  <c r="B874" i="15" s="1"/>
  <c r="B829" i="15"/>
  <c r="B860" i="15"/>
  <c r="B861" i="15" s="1"/>
  <c r="B760" i="15"/>
  <c r="B858" i="15"/>
  <c r="B859" i="15" s="1"/>
  <c r="AM442" i="18"/>
  <c r="C442" i="18" s="1"/>
  <c r="B1714" i="14"/>
  <c r="B1715" i="14" s="1"/>
  <c r="B1716" i="14" s="1"/>
  <c r="B1717" i="14" s="1"/>
  <c r="B1718" i="14" s="1"/>
  <c r="B1719" i="14" s="1"/>
  <c r="B1000" i="16"/>
  <c r="B1001" i="16" s="1"/>
  <c r="B1085" i="16"/>
  <c r="B1086" i="16" s="1"/>
  <c r="B1087" i="16" s="1"/>
  <c r="B1088" i="16" s="1"/>
  <c r="B524" i="18"/>
  <c r="B1064" i="17"/>
  <c r="B1065" i="17" s="1"/>
  <c r="B1474" i="14"/>
  <c r="B1475" i="14" s="1"/>
  <c r="B1476" i="14" s="1"/>
  <c r="B1477" i="14" s="1"/>
  <c r="B1079" i="16"/>
  <c r="B1080" i="16" s="1"/>
  <c r="B301" i="11"/>
  <c r="B341" i="11"/>
  <c r="B1606" i="14"/>
  <c r="B1607" i="14" s="1"/>
  <c r="B1608" i="14" s="1"/>
  <c r="B1609" i="14" s="1"/>
  <c r="B1610" i="14" s="1"/>
  <c r="B1611" i="14" s="1"/>
  <c r="B1106" i="16"/>
  <c r="B1107" i="16" s="1"/>
  <c r="B1108" i="16" s="1"/>
  <c r="B1484" i="14"/>
  <c r="B1485" i="14" s="1"/>
  <c r="B1486" i="14" s="1"/>
  <c r="B1487" i="14" s="1"/>
  <c r="B1488" i="14" s="1"/>
  <c r="B533" i="18"/>
  <c r="B496" i="18"/>
  <c r="B830" i="15"/>
  <c r="B831" i="15" s="1"/>
  <c r="B853" i="15"/>
  <c r="B765" i="15"/>
  <c r="B766" i="15" s="1"/>
  <c r="B745" i="15"/>
  <c r="B746" i="15" s="1"/>
  <c r="B1489" i="14"/>
  <c r="B1490" i="14" s="1"/>
  <c r="B1491" i="14" s="1"/>
  <c r="B1492" i="14" s="1"/>
  <c r="B1493" i="14" s="1"/>
  <c r="B963" i="17"/>
  <c r="B964" i="17" s="1"/>
  <c r="B965" i="17" s="1"/>
  <c r="B975" i="17"/>
  <c r="B976" i="17" s="1"/>
  <c r="B977" i="17" s="1"/>
  <c r="B1078" i="17"/>
  <c r="B1079" i="17" s="1"/>
  <c r="B498" i="18"/>
  <c r="B500" i="18"/>
  <c r="B1059" i="17"/>
  <c r="B1060" i="17" s="1"/>
  <c r="B1061" i="17" s="1"/>
  <c r="B1721" i="14"/>
  <c r="B1722" i="14" s="1"/>
  <c r="B1723" i="14" s="1"/>
  <c r="B1724" i="14" s="1"/>
  <c r="B1725" i="14" s="1"/>
  <c r="B1726" i="14" s="1"/>
  <c r="B1727" i="14" s="1"/>
  <c r="B1112" i="16"/>
  <c r="B1113" i="16" s="1"/>
  <c r="B318" i="11"/>
  <c r="B294" i="11"/>
  <c r="B1008" i="17"/>
  <c r="B1009" i="17" s="1"/>
  <c r="B1010" i="17" s="1"/>
  <c r="B288" i="11"/>
  <c r="B1407" i="14"/>
  <c r="B1408" i="14" s="1"/>
  <c r="B1409" i="14" s="1"/>
  <c r="B1410" i="14" s="1"/>
  <c r="B1411" i="14" s="1"/>
  <c r="B1412" i="14" s="1"/>
  <c r="B776" i="15"/>
  <c r="B739" i="15"/>
  <c r="B740" i="15" s="1"/>
  <c r="B847" i="15"/>
  <c r="B771" i="15"/>
  <c r="B772" i="15" s="1"/>
  <c r="B794" i="15"/>
  <c r="B795" i="15" s="1"/>
  <c r="B796" i="15" s="1"/>
  <c r="B797" i="15" s="1"/>
  <c r="B798" i="15" s="1"/>
  <c r="B799" i="15" s="1"/>
  <c r="B899" i="17"/>
  <c r="B900" i="17" s="1"/>
  <c r="B901" i="17" s="1"/>
  <c r="B902" i="17" s="1"/>
  <c r="B903" i="17" s="1"/>
  <c r="B904" i="17" s="1"/>
  <c r="B905" i="17" s="1"/>
  <c r="B906" i="17" s="1"/>
  <c r="B907" i="17"/>
  <c r="B908" i="17" s="1"/>
  <c r="B909" i="17" s="1"/>
  <c r="B910" i="17" s="1"/>
  <c r="B911" i="17" s="1"/>
  <c r="B912" i="17" s="1"/>
  <c r="B913" i="17" s="1"/>
  <c r="B996" i="17"/>
  <c r="B997" i="17" s="1"/>
  <c r="B998" i="17" s="1"/>
  <c r="B1102" i="17"/>
  <c r="B1103" i="17" s="1"/>
  <c r="B1104" i="17" s="1"/>
  <c r="B1495" i="14"/>
  <c r="B1496" i="14" s="1"/>
  <c r="B1497" i="14" s="1"/>
  <c r="B1498" i="14" s="1"/>
  <c r="B997" i="16"/>
  <c r="B1500" i="14"/>
  <c r="B1501" i="14" s="1"/>
  <c r="B1502" i="14" s="1"/>
  <c r="B1503" i="14" s="1"/>
  <c r="B478" i="18"/>
  <c r="B465" i="18"/>
  <c r="B1106" i="17"/>
  <c r="B1107" i="17" s="1"/>
  <c r="B1063" i="17"/>
  <c r="B1123" i="16"/>
  <c r="B1124" i="16" s="1"/>
  <c r="B1125" i="16" s="1"/>
  <c r="B1126" i="16" s="1"/>
  <c r="B1127" i="16" s="1"/>
  <c r="B1600" i="14"/>
  <c r="B1601" i="14" s="1"/>
  <c r="B1602" i="14" s="1"/>
  <c r="B1603" i="14" s="1"/>
  <c r="B1604" i="14" s="1"/>
  <c r="B1605" i="14" s="1"/>
  <c r="B1530" i="14"/>
  <c r="B1531" i="14" s="1"/>
  <c r="B1532" i="14" s="1"/>
  <c r="B1533" i="14" s="1"/>
  <c r="B1534" i="14" s="1"/>
  <c r="B1535" i="14" s="1"/>
  <c r="B1536" i="14" s="1"/>
  <c r="B915" i="17"/>
  <c r="B916" i="17" s="1"/>
  <c r="B917" i="17" s="1"/>
  <c r="B918" i="17" s="1"/>
  <c r="B919" i="17" s="1"/>
  <c r="B920" i="17" s="1"/>
  <c r="B921" i="17" s="1"/>
  <c r="B511" i="18"/>
  <c r="B285" i="11"/>
  <c r="B331" i="11"/>
  <c r="B343" i="11"/>
  <c r="B938" i="17"/>
  <c r="B939" i="17" s="1"/>
  <c r="B940" i="17" s="1"/>
  <c r="B345" i="11"/>
  <c r="B1082" i="16"/>
  <c r="B1083" i="16" s="1"/>
  <c r="B747" i="15"/>
  <c r="B748" i="15" s="1"/>
  <c r="B843" i="15"/>
  <c r="B844" i="15" s="1"/>
  <c r="B778" i="15"/>
  <c r="B865" i="15"/>
  <c r="B871" i="15"/>
  <c r="B789" i="15"/>
  <c r="B24" i="18"/>
  <c r="AM441" i="18"/>
  <c r="C441" i="18" s="1"/>
  <c r="B27" i="18"/>
  <c r="B98" i="18"/>
  <c r="B273" i="18"/>
  <c r="B47" i="18"/>
  <c r="B128" i="17"/>
  <c r="B390" i="17"/>
  <c r="B391" i="17" s="1"/>
  <c r="B480" i="17"/>
  <c r="B481" i="17" s="1"/>
  <c r="B482" i="17" s="1"/>
  <c r="B483" i="17" s="1"/>
  <c r="B484" i="17" s="1"/>
  <c r="B485" i="17" s="1"/>
  <c r="B518" i="17"/>
  <c r="B519" i="17" s="1"/>
  <c r="B290" i="17"/>
  <c r="B92" i="17"/>
  <c r="B93" i="17" s="1"/>
  <c r="B94" i="17" s="1"/>
  <c r="B95" i="17" s="1"/>
  <c r="B96" i="17" s="1"/>
  <c r="B97" i="17" s="1"/>
  <c r="B98" i="17" s="1"/>
  <c r="B106" i="15"/>
  <c r="B123" i="15"/>
  <c r="B124" i="15" s="1"/>
  <c r="B162" i="15"/>
  <c r="B163" i="15" s="1"/>
  <c r="B164" i="15" s="1"/>
  <c r="B55" i="15"/>
  <c r="B243" i="15"/>
  <c r="B244" i="15" s="1"/>
  <c r="B71" i="15"/>
  <c r="B72" i="15" s="1"/>
  <c r="B73" i="15" s="1"/>
  <c r="B74" i="15" s="1"/>
  <c r="B75" i="15" s="1"/>
  <c r="B76" i="15" s="1"/>
  <c r="B77" i="15" s="1"/>
  <c r="B78" i="15" s="1"/>
  <c r="B174" i="14"/>
  <c r="B175" i="14" s="1"/>
  <c r="B176" i="14" s="1"/>
  <c r="B177" i="14" s="1"/>
  <c r="B178" i="14" s="1"/>
  <c r="B1122" i="14"/>
  <c r="B1123" i="14" s="1"/>
  <c r="B1124" i="14" s="1"/>
  <c r="B1125" i="14" s="1"/>
  <c r="B1126" i="14" s="1"/>
  <c r="B1021" i="14"/>
  <c r="B136" i="14"/>
  <c r="B114" i="11"/>
  <c r="B115" i="11" s="1"/>
  <c r="B35" i="11"/>
  <c r="B44" i="11"/>
  <c r="B923" i="16"/>
  <c r="B299" i="16"/>
  <c r="B300" i="16" s="1"/>
  <c r="B544" i="17"/>
  <c r="B387" i="18"/>
  <c r="B743" i="16"/>
  <c r="B744" i="16" s="1"/>
  <c r="B745" i="16" s="1"/>
  <c r="B746" i="16" s="1"/>
  <c r="B380" i="14"/>
  <c r="B381" i="14" s="1"/>
  <c r="B382" i="14" s="1"/>
  <c r="B383" i="14" s="1"/>
  <c r="B384" i="14" s="1"/>
  <c r="B385" i="14" s="1"/>
  <c r="B1084" i="14"/>
  <c r="B741" i="14"/>
  <c r="B290" i="15"/>
  <c r="B144" i="18"/>
  <c r="B434" i="18"/>
  <c r="B171" i="15"/>
  <c r="B172" i="15" s="1"/>
  <c r="B85" i="15"/>
  <c r="B86" i="15" s="1"/>
  <c r="B156" i="11"/>
  <c r="B33" i="18"/>
  <c r="B443" i="16"/>
  <c r="B766" i="14"/>
  <c r="B575" i="16"/>
  <c r="B576" i="16" s="1"/>
  <c r="B577" i="16" s="1"/>
  <c r="B578" i="16" s="1"/>
  <c r="B579" i="16" s="1"/>
  <c r="B838" i="17"/>
  <c r="B169" i="16"/>
  <c r="B170" i="16" s="1"/>
  <c r="B112" i="15"/>
  <c r="B467" i="17"/>
  <c r="B76" i="11"/>
  <c r="B77" i="11" s="1"/>
  <c r="B52" i="11"/>
  <c r="B283" i="16"/>
  <c r="B284" i="16" s="1"/>
  <c r="B285" i="16" s="1"/>
  <c r="B135" i="17"/>
  <c r="B136" i="17" s="1"/>
  <c r="B325" i="14"/>
  <c r="B326" i="14" s="1"/>
  <c r="B327" i="14" s="1"/>
  <c r="B328" i="14" s="1"/>
  <c r="B329" i="14" s="1"/>
  <c r="B330" i="14" s="1"/>
  <c r="B331" i="14" s="1"/>
  <c r="B1073" i="14"/>
  <c r="B1074" i="14" s="1"/>
  <c r="B1075" i="14" s="1"/>
  <c r="B231" i="15"/>
  <c r="B232" i="15" s="1"/>
  <c r="B753" i="14"/>
  <c r="B754" i="14" s="1"/>
  <c r="B755" i="14" s="1"/>
  <c r="B756" i="14" s="1"/>
  <c r="B845" i="16"/>
  <c r="B846" i="16" s="1"/>
  <c r="B847" i="16" s="1"/>
  <c r="B848" i="16" s="1"/>
  <c r="B849" i="16" s="1"/>
  <c r="B930" i="16"/>
  <c r="B931" i="16" s="1"/>
  <c r="B1162" i="14"/>
  <c r="B1163" i="14" s="1"/>
  <c r="B1164" i="14" s="1"/>
  <c r="B1165" i="14" s="1"/>
  <c r="B1166" i="14" s="1"/>
  <c r="B113" i="14"/>
  <c r="B1172" i="14"/>
  <c r="B1173" i="14" s="1"/>
  <c r="B1174" i="14" s="1"/>
  <c r="B1101" i="14"/>
  <c r="B1102" i="14" s="1"/>
  <c r="B1103" i="14" s="1"/>
  <c r="B1104" i="14" s="1"/>
  <c r="B1105" i="14" s="1"/>
  <c r="B835" i="14"/>
  <c r="B1177" i="14"/>
  <c r="B1178" i="14" s="1"/>
  <c r="B1179" i="14" s="1"/>
  <c r="B1180" i="14" s="1"/>
  <c r="B1181" i="14" s="1"/>
  <c r="B81" i="15"/>
  <c r="B82" i="15" s="1"/>
  <c r="B149" i="16"/>
  <c r="B150" i="16" s="1"/>
  <c r="B722" i="17"/>
  <c r="B723" i="17" s="1"/>
  <c r="B724" i="17" s="1"/>
  <c r="B411" i="14"/>
  <c r="B412" i="14" s="1"/>
  <c r="B413" i="14" s="1"/>
  <c r="B28" i="18"/>
  <c r="B271" i="18"/>
  <c r="B263" i="18"/>
  <c r="B508" i="17"/>
  <c r="B397" i="18"/>
  <c r="B69" i="11"/>
  <c r="B70" i="11" s="1"/>
  <c r="B107" i="11"/>
  <c r="B415" i="18"/>
  <c r="B861" i="17"/>
  <c r="B269" i="11"/>
  <c r="B431" i="15"/>
  <c r="B432" i="15" s="1"/>
  <c r="B455" i="15"/>
  <c r="B456" i="15" s="1"/>
  <c r="B457" i="15" s="1"/>
  <c r="B458" i="15" s="1"/>
  <c r="B459" i="15" s="1"/>
  <c r="B460" i="15" s="1"/>
  <c r="B564" i="15"/>
  <c r="B478" i="15"/>
  <c r="B716" i="15"/>
  <c r="B717" i="15" s="1"/>
  <c r="B718" i="15" s="1"/>
  <c r="B719" i="15" s="1"/>
  <c r="B720" i="15" s="1"/>
  <c r="B721" i="15" s="1"/>
  <c r="B722" i="15" s="1"/>
  <c r="B32" i="15"/>
  <c r="B197" i="18"/>
  <c r="B98" i="14"/>
  <c r="B462" i="17"/>
  <c r="B463" i="17" s="1"/>
  <c r="B464" i="17" s="1"/>
  <c r="B465" i="17" s="1"/>
  <c r="B466" i="17" s="1"/>
  <c r="B486" i="17"/>
  <c r="B487" i="17" s="1"/>
  <c r="B488" i="17" s="1"/>
  <c r="B489" i="17" s="1"/>
  <c r="B490" i="17" s="1"/>
  <c r="B250" i="15"/>
  <c r="B749" i="14"/>
  <c r="B750" i="14" s="1"/>
  <c r="B751" i="14" s="1"/>
  <c r="B235" i="16"/>
  <c r="B881" i="17"/>
  <c r="B882" i="17" s="1"/>
  <c r="B883" i="17" s="1"/>
  <c r="B717" i="14"/>
  <c r="B281" i="15"/>
  <c r="B630" i="16"/>
  <c r="B890" i="17"/>
  <c r="B891" i="17" s="1"/>
  <c r="B892" i="17" s="1"/>
  <c r="B378" i="18"/>
  <c r="B617" i="17"/>
  <c r="B356" i="14"/>
  <c r="B357" i="14" s="1"/>
  <c r="B358" i="14" s="1"/>
  <c r="B359" i="14" s="1"/>
  <c r="B360" i="14" s="1"/>
  <c r="B361" i="14" s="1"/>
  <c r="B262" i="15"/>
  <c r="B360" i="18"/>
  <c r="B320" i="18"/>
  <c r="B1375" i="14"/>
  <c r="B1376" i="14" s="1"/>
  <c r="B1377" i="14" s="1"/>
  <c r="B1378" i="14" s="1"/>
  <c r="B1379" i="14" s="1"/>
  <c r="B1380" i="14" s="1"/>
  <c r="B1381" i="14" s="1"/>
  <c r="B61" i="17"/>
  <c r="B62" i="17" s="1"/>
  <c r="B63" i="17" s="1"/>
  <c r="B64" i="17" s="1"/>
  <c r="B138" i="11"/>
  <c r="B113" i="11"/>
  <c r="B46" i="11"/>
  <c r="B268" i="16"/>
  <c r="B269" i="16" s="1"/>
  <c r="B270" i="16" s="1"/>
  <c r="B271" i="16" s="1"/>
  <c r="B276" i="11"/>
  <c r="B114" i="15"/>
  <c r="B423" i="15"/>
  <c r="B43" i="17"/>
  <c r="B1034" i="14"/>
  <c r="B1035" i="14" s="1"/>
  <c r="B1036" i="14" s="1"/>
  <c r="B1037" i="14" s="1"/>
  <c r="B1038" i="14" s="1"/>
  <c r="B446" i="16"/>
  <c r="B86" i="18"/>
  <c r="B211" i="15"/>
  <c r="B212" i="15" s="1"/>
  <c r="B213" i="15" s="1"/>
  <c r="B214" i="15" s="1"/>
  <c r="B215" i="15" s="1"/>
  <c r="B216" i="15" s="1"/>
  <c r="B298" i="18"/>
  <c r="B153" i="16"/>
  <c r="B154" i="16" s="1"/>
  <c r="B155" i="16" s="1"/>
  <c r="B156" i="16" s="1"/>
  <c r="B132" i="16"/>
  <c r="B1212" i="14"/>
  <c r="B851" i="17"/>
  <c r="B896" i="16"/>
  <c r="B316" i="17"/>
  <c r="B127" i="17"/>
  <c r="B233" i="16"/>
  <c r="B234" i="16" s="1"/>
  <c r="B595" i="14"/>
  <c r="B1127" i="14"/>
  <c r="B97" i="16"/>
  <c r="B313" i="18"/>
  <c r="B220" i="14"/>
  <c r="B221" i="14" s="1"/>
  <c r="B222" i="14" s="1"/>
  <c r="B223" i="14" s="1"/>
  <c r="B224" i="14" s="1"/>
  <c r="B601" i="14"/>
  <c r="B602" i="14" s="1"/>
  <c r="B1157" i="14"/>
  <c r="B474" i="14"/>
  <c r="B127" i="11"/>
  <c r="B128" i="11" s="1"/>
  <c r="B1267" i="14"/>
  <c r="B1268" i="14" s="1"/>
  <c r="B1269" i="14" s="1"/>
  <c r="B1270" i="14" s="1"/>
  <c r="B1271" i="14" s="1"/>
  <c r="B429" i="15"/>
  <c r="B90" i="16"/>
  <c r="B91" i="16" s="1"/>
  <c r="B176" i="18"/>
  <c r="B806" i="16"/>
  <c r="B807" i="16" s="1"/>
  <c r="B959" i="14"/>
  <c r="B1344" i="14"/>
  <c r="B1345" i="14" s="1"/>
  <c r="B1346" i="14" s="1"/>
  <c r="B1347" i="14" s="1"/>
  <c r="B1348" i="14" s="1"/>
  <c r="B1349" i="14" s="1"/>
  <c r="B1350" i="14" s="1"/>
  <c r="B1351" i="14" s="1"/>
  <c r="B595" i="16"/>
  <c r="B596" i="16" s="1"/>
  <c r="B545" i="16"/>
  <c r="B546" i="16" s="1"/>
  <c r="B547" i="16" s="1"/>
  <c r="B548" i="16" s="1"/>
  <c r="B467" i="16"/>
  <c r="B468" i="16" s="1"/>
  <c r="B469" i="16" s="1"/>
  <c r="B178" i="15"/>
  <c r="B284" i="17"/>
  <c r="B285" i="17" s="1"/>
  <c r="B236" i="15"/>
  <c r="B434" i="16"/>
  <c r="B42" i="17"/>
  <c r="B480" i="15"/>
  <c r="B481" i="15" s="1"/>
  <c r="B826" i="14"/>
  <c r="B827" i="14" s="1"/>
  <c r="B828" i="14" s="1"/>
  <c r="B211" i="18"/>
  <c r="B166" i="16"/>
  <c r="B167" i="16" s="1"/>
  <c r="B348" i="16"/>
  <c r="B349" i="16" s="1"/>
  <c r="B350" i="16" s="1"/>
  <c r="B351" i="16" s="1"/>
  <c r="B352" i="16" s="1"/>
  <c r="B941" i="14"/>
  <c r="B942" i="14" s="1"/>
  <c r="B943" i="14" s="1"/>
  <c r="B944" i="14" s="1"/>
  <c r="B945" i="14" s="1"/>
  <c r="B204" i="15"/>
  <c r="B62" i="14"/>
  <c r="B63" i="15"/>
  <c r="B64" i="15" s="1"/>
  <c r="B65" i="15" s="1"/>
  <c r="B66" i="15" s="1"/>
  <c r="B67" i="15" s="1"/>
  <c r="B68" i="15" s="1"/>
  <c r="B69" i="15" s="1"/>
  <c r="B70" i="15" s="1"/>
  <c r="B211" i="11"/>
  <c r="B212" i="11" s="1"/>
  <c r="B902" i="14"/>
  <c r="B78" i="16"/>
  <c r="B669" i="15"/>
  <c r="B670" i="15" s="1"/>
  <c r="B684" i="15"/>
  <c r="B332" i="15"/>
  <c r="B12" i="18"/>
  <c r="B277" i="17"/>
  <c r="B278" i="17" s="1"/>
  <c r="B279" i="17" s="1"/>
  <c r="B280" i="17" s="1"/>
  <c r="B281" i="17" s="1"/>
  <c r="B674" i="16"/>
  <c r="B899" i="14"/>
  <c r="B900" i="14" s="1"/>
  <c r="B901" i="14" s="1"/>
  <c r="B1229" i="14"/>
  <c r="B1230" i="14" s="1"/>
  <c r="B1231" i="14" s="1"/>
  <c r="B1232" i="14" s="1"/>
  <c r="B541" i="14"/>
  <c r="B542" i="14" s="1"/>
  <c r="B543" i="14" s="1"/>
  <c r="B544" i="14" s="1"/>
  <c r="B259" i="15"/>
  <c r="B873" i="16"/>
  <c r="B874" i="16" s="1"/>
  <c r="B67" i="14"/>
  <c r="B241" i="18"/>
  <c r="B73" i="16"/>
  <c r="B74" i="16" s="1"/>
  <c r="B75" i="16" s="1"/>
  <c r="B190" i="11"/>
  <c r="B217" i="15"/>
  <c r="B218" i="15" s="1"/>
  <c r="B219" i="15" s="1"/>
  <c r="B220" i="15" s="1"/>
  <c r="B221" i="15" s="1"/>
  <c r="B222" i="15" s="1"/>
  <c r="B223" i="15" s="1"/>
  <c r="B224" i="15" s="1"/>
  <c r="B8" i="18"/>
  <c r="B403" i="15"/>
  <c r="B404" i="15" s="1"/>
  <c r="B723" i="15"/>
  <c r="B346" i="15"/>
  <c r="B545" i="17"/>
  <c r="B546" i="17" s="1"/>
  <c r="B447" i="17"/>
  <c r="B243" i="11"/>
  <c r="B191" i="11"/>
  <c r="B104" i="16"/>
  <c r="B105" i="16" s="1"/>
  <c r="B106" i="16" s="1"/>
  <c r="B277" i="16"/>
  <c r="B278" i="16" s="1"/>
  <c r="B279" i="16" s="1"/>
  <c r="B280" i="16" s="1"/>
  <c r="B281" i="16" s="1"/>
  <c r="B282" i="16" s="1"/>
  <c r="B321" i="17"/>
  <c r="B672" i="17"/>
  <c r="B673" i="17" s="1"/>
  <c r="B674" i="17" s="1"/>
  <c r="B808" i="16"/>
  <c r="B809" i="16" s="1"/>
  <c r="B810" i="16" s="1"/>
  <c r="B287" i="18"/>
  <c r="B140" i="17"/>
  <c r="B141" i="17" s="1"/>
  <c r="B92" i="11"/>
  <c r="B108" i="14"/>
  <c r="B109" i="14" s="1"/>
  <c r="B110" i="14" s="1"/>
  <c r="B111" i="14" s="1"/>
  <c r="B112" i="14" s="1"/>
  <c r="B280" i="11"/>
  <c r="B259" i="11"/>
  <c r="B130" i="17"/>
  <c r="B36" i="14"/>
  <c r="B37" i="14" s="1"/>
  <c r="B38" i="14" s="1"/>
  <c r="B39" i="14" s="1"/>
  <c r="B40" i="14" s="1"/>
  <c r="B828" i="17"/>
  <c r="B829" i="17" s="1"/>
  <c r="B830" i="17" s="1"/>
  <c r="B748" i="16"/>
  <c r="B749" i="16" s="1"/>
  <c r="B750" i="16" s="1"/>
  <c r="B889" i="16"/>
  <c r="B558" i="15"/>
  <c r="B727" i="16"/>
  <c r="B728" i="16" s="1"/>
  <c r="B789" i="16"/>
  <c r="B247" i="11"/>
  <c r="B248" i="11" s="1"/>
  <c r="B419" i="18"/>
  <c r="B425" i="18"/>
  <c r="B597" i="15"/>
  <c r="B598" i="15" s="1"/>
  <c r="B583" i="16"/>
  <c r="B584" i="16" s="1"/>
  <c r="B286" i="14"/>
  <c r="B287" i="14" s="1"/>
  <c r="B288" i="14" s="1"/>
  <c r="B289" i="14" s="1"/>
  <c r="B290" i="14" s="1"/>
  <c r="B291" i="14" s="1"/>
  <c r="B792" i="17"/>
  <c r="B1284" i="14"/>
  <c r="B375" i="17"/>
  <c r="B177" i="11"/>
  <c r="B178" i="11" s="1"/>
  <c r="B18" i="11"/>
  <c r="B825" i="16"/>
  <c r="B826" i="16" s="1"/>
  <c r="B100" i="15"/>
  <c r="B718" i="16"/>
  <c r="B719" i="16" s="1"/>
  <c r="B720" i="16" s="1"/>
  <c r="B721" i="16" s="1"/>
  <c r="B525" i="16"/>
  <c r="B526" i="16" s="1"/>
  <c r="B527" i="16" s="1"/>
  <c r="B367" i="18"/>
  <c r="B73" i="11"/>
  <c r="B412" i="18"/>
  <c r="B390" i="18"/>
  <c r="B414" i="18"/>
  <c r="B867" i="17"/>
  <c r="B571" i="15"/>
  <c r="B555" i="16"/>
  <c r="B629" i="14"/>
  <c r="B630" i="14" s="1"/>
  <c r="B251" i="11"/>
  <c r="B1262" i="14"/>
  <c r="B1272" i="14"/>
  <c r="B1359" i="14"/>
  <c r="B1360" i="14" s="1"/>
  <c r="B1361" i="14" s="1"/>
  <c r="B60" i="18"/>
  <c r="B15" i="15"/>
  <c r="B16" i="15" s="1"/>
  <c r="B266" i="11"/>
  <c r="B120" i="16"/>
  <c r="B121" i="16" s="1"/>
  <c r="B122" i="16" s="1"/>
  <c r="B286" i="17"/>
  <c r="B119" i="11"/>
  <c r="B433" i="15"/>
  <c r="B434" i="15" s="1"/>
  <c r="B572" i="15"/>
  <c r="B573" i="15" s="1"/>
  <c r="B373" i="15"/>
  <c r="B374" i="15" s="1"/>
  <c r="B434" i="14"/>
  <c r="B435" i="14" s="1"/>
  <c r="B436" i="14" s="1"/>
  <c r="B437" i="14" s="1"/>
  <c r="B394" i="17"/>
  <c r="B395" i="17" s="1"/>
  <c r="B396" i="17" s="1"/>
  <c r="B397" i="17" s="1"/>
  <c r="B398" i="17" s="1"/>
  <c r="B486" i="16"/>
  <c r="B487" i="16" s="1"/>
  <c r="B488" i="16" s="1"/>
  <c r="B489" i="16" s="1"/>
  <c r="B490" i="16" s="1"/>
  <c r="B491" i="16" s="1"/>
  <c r="B240" i="11"/>
  <c r="B241" i="11" s="1"/>
  <c r="B172" i="11"/>
  <c r="B134" i="11"/>
  <c r="B65" i="11"/>
  <c r="B79" i="16"/>
  <c r="B179" i="17"/>
  <c r="B180" i="17" s="1"/>
  <c r="B403" i="17"/>
  <c r="B819" i="14"/>
  <c r="B820" i="14" s="1"/>
  <c r="B821" i="14" s="1"/>
  <c r="B822" i="14" s="1"/>
  <c r="B823" i="14" s="1"/>
  <c r="B987" i="14"/>
  <c r="B988" i="14" s="1"/>
  <c r="B989" i="14" s="1"/>
  <c r="B990" i="14" s="1"/>
  <c r="B991" i="14" s="1"/>
  <c r="B138" i="17"/>
  <c r="B139" i="17" s="1"/>
  <c r="B290" i="18"/>
  <c r="B776" i="17"/>
  <c r="B777" i="17" s="1"/>
  <c r="B778" i="17" s="1"/>
  <c r="B198" i="11"/>
  <c r="B884" i="16"/>
  <c r="B885" i="16" s="1"/>
  <c r="B525" i="15"/>
  <c r="B526" i="15" s="1"/>
  <c r="B646" i="15"/>
  <c r="B295" i="15"/>
  <c r="B296" i="15" s="1"/>
  <c r="B892" i="16"/>
  <c r="B893" i="16" s="1"/>
  <c r="B894" i="16" s="1"/>
  <c r="B895" i="16" s="1"/>
  <c r="B533" i="15"/>
  <c r="B557" i="15"/>
  <c r="B580" i="15"/>
  <c r="B864" i="16"/>
  <c r="B865" i="16" s="1"/>
  <c r="B866" i="16" s="1"/>
  <c r="B197" i="15"/>
  <c r="B198" i="15" s="1"/>
  <c r="B199" i="15" s="1"/>
  <c r="B200" i="15" s="1"/>
  <c r="B201" i="15" s="1"/>
  <c r="B202" i="15" s="1"/>
  <c r="B203" i="15" s="1"/>
  <c r="B160" i="11"/>
  <c r="B161" i="11" s="1"/>
  <c r="B831" i="17"/>
  <c r="B907" i="16"/>
  <c r="B271" i="15"/>
  <c r="B263" i="11"/>
  <c r="B902" i="16"/>
  <c r="B23" i="11"/>
  <c r="B223" i="11"/>
  <c r="B224" i="11" s="1"/>
  <c r="B454" i="16"/>
  <c r="B458" i="16"/>
  <c r="B625" i="16"/>
  <c r="B626" i="16" s="1"/>
  <c r="B627" i="16" s="1"/>
  <c r="B628" i="16" s="1"/>
  <c r="B629" i="16" s="1"/>
  <c r="B483" i="14"/>
  <c r="B484" i="14" s="1"/>
  <c r="B485" i="14" s="1"/>
  <c r="B843" i="14"/>
  <c r="B844" i="14" s="1"/>
  <c r="B845" i="14" s="1"/>
  <c r="B846" i="14" s="1"/>
  <c r="B847" i="14" s="1"/>
  <c r="B62" i="16"/>
  <c r="B63" i="16" s="1"/>
  <c r="B64" i="16" s="1"/>
  <c r="B65" i="16" s="1"/>
  <c r="B66" i="16" s="1"/>
  <c r="B67" i="16" s="1"/>
  <c r="B825" i="17"/>
  <c r="B826" i="17" s="1"/>
  <c r="B276" i="18"/>
  <c r="B118" i="11"/>
  <c r="B144" i="11"/>
  <c r="B196" i="11"/>
  <c r="B197" i="11" s="1"/>
  <c r="B292" i="15"/>
  <c r="B517" i="16"/>
  <c r="B518" i="16" s="1"/>
  <c r="B519" i="16" s="1"/>
  <c r="B520" i="16" s="1"/>
  <c r="B471" i="17"/>
  <c r="B33" i="11"/>
  <c r="B34" i="11" s="1"/>
  <c r="B77" i="14"/>
  <c r="B167" i="14"/>
  <c r="B168" i="14" s="1"/>
  <c r="B169" i="14" s="1"/>
  <c r="B170" i="14" s="1"/>
  <c r="B171" i="14" s="1"/>
  <c r="B172" i="14" s="1"/>
  <c r="B173" i="14" s="1"/>
  <c r="B711" i="14"/>
  <c r="B712" i="14" s="1"/>
  <c r="B713" i="14" s="1"/>
  <c r="B714" i="14" s="1"/>
  <c r="B715" i="14" s="1"/>
  <c r="B89" i="11"/>
  <c r="B576" i="15"/>
  <c r="B577" i="15" s="1"/>
  <c r="B490" i="15"/>
  <c r="B491" i="15" s="1"/>
  <c r="B514" i="15"/>
  <c r="B117" i="17"/>
  <c r="B118" i="17" s="1"/>
  <c r="B737" i="16"/>
  <c r="B738" i="16" s="1"/>
  <c r="B739" i="16" s="1"/>
  <c r="B740" i="16" s="1"/>
  <c r="B741" i="16" s="1"/>
  <c r="B719" i="17"/>
  <c r="B720" i="17" s="1"/>
  <c r="B721" i="17" s="1"/>
  <c r="B260" i="15"/>
  <c r="B332" i="14"/>
  <c r="B333" i="14" s="1"/>
  <c r="B334" i="14" s="1"/>
  <c r="B335" i="14" s="1"/>
  <c r="B336" i="14" s="1"/>
  <c r="B337" i="14" s="1"/>
  <c r="B338" i="14" s="1"/>
  <c r="B569" i="14"/>
  <c r="B570" i="14" s="1"/>
  <c r="B571" i="14" s="1"/>
  <c r="B95" i="11"/>
  <c r="B132" i="11"/>
  <c r="B92" i="15"/>
  <c r="B93" i="15" s="1"/>
  <c r="B664" i="15"/>
  <c r="B348" i="15"/>
  <c r="B419" i="15"/>
  <c r="B246" i="17"/>
  <c r="B247" i="17" s="1"/>
  <c r="B248" i="17" s="1"/>
  <c r="B249" i="17" s="1"/>
  <c r="B250" i="17" s="1"/>
  <c r="B251" i="17" s="1"/>
  <c r="B717" i="16"/>
  <c r="B765" i="16"/>
  <c r="B131" i="16"/>
  <c r="B104" i="15"/>
  <c r="B105" i="15" s="1"/>
  <c r="B374" i="14"/>
  <c r="B282" i="18"/>
  <c r="B324" i="16"/>
  <c r="B325" i="16" s="1"/>
  <c r="B326" i="16" s="1"/>
  <c r="B327" i="16" s="1"/>
  <c r="B837" i="16"/>
  <c r="B838" i="16" s="1"/>
  <c r="B839" i="16" s="1"/>
  <c r="B840" i="16" s="1"/>
  <c r="B841" i="16" s="1"/>
  <c r="B842" i="16" s="1"/>
  <c r="B843" i="16" s="1"/>
  <c r="B844" i="16" s="1"/>
  <c r="B609" i="14"/>
  <c r="B190" i="14"/>
  <c r="B191" i="14" s="1"/>
  <c r="B192" i="14" s="1"/>
  <c r="B193" i="14" s="1"/>
  <c r="B194" i="14" s="1"/>
  <c r="B195" i="14" s="1"/>
  <c r="B196" i="14" s="1"/>
  <c r="B197" i="14" s="1"/>
  <c r="B411" i="15"/>
  <c r="B358" i="16"/>
  <c r="B359" i="16" s="1"/>
  <c r="B360" i="16" s="1"/>
  <c r="B361" i="16" s="1"/>
  <c r="B362" i="16" s="1"/>
  <c r="B592" i="16"/>
  <c r="B593" i="16" s="1"/>
  <c r="B1054" i="14"/>
  <c r="B1055" i="14" s="1"/>
  <c r="B1056" i="14" s="1"/>
  <c r="B1057" i="14" s="1"/>
  <c r="B1058" i="14" s="1"/>
  <c r="B1147" i="14"/>
  <c r="B1148" i="14" s="1"/>
  <c r="B1149" i="14" s="1"/>
  <c r="B1150" i="14" s="1"/>
  <c r="B1151" i="14" s="1"/>
  <c r="B374" i="18"/>
  <c r="B254" i="11"/>
  <c r="B223" i="17"/>
  <c r="B44" i="16"/>
  <c r="B45" i="16" s="1"/>
  <c r="B209" i="14"/>
  <c r="B183" i="15"/>
  <c r="B184" i="15" s="1"/>
  <c r="B185" i="15" s="1"/>
  <c r="B186" i="15" s="1"/>
  <c r="B187" i="15" s="1"/>
  <c r="B188" i="15" s="1"/>
  <c r="B189" i="15" s="1"/>
  <c r="B190" i="15" s="1"/>
  <c r="B233" i="15"/>
  <c r="B234" i="15" s="1"/>
  <c r="B331" i="18"/>
  <c r="B342" i="18"/>
  <c r="B352" i="17"/>
  <c r="B353" i="17" s="1"/>
  <c r="B354" i="17" s="1"/>
  <c r="B355" i="17" s="1"/>
  <c r="B356" i="17" s="1"/>
  <c r="B357" i="17" s="1"/>
  <c r="B334" i="17"/>
  <c r="B1337" i="14"/>
  <c r="B1338" i="14" s="1"/>
  <c r="B1339" i="14" s="1"/>
  <c r="B1340" i="14" s="1"/>
  <c r="B1341" i="14" s="1"/>
  <c r="B1342" i="14" s="1"/>
  <c r="B1343" i="14" s="1"/>
  <c r="B58" i="17"/>
  <c r="B59" i="17" s="1"/>
  <c r="B60" i="17" s="1"/>
  <c r="B438" i="14"/>
  <c r="B439" i="14" s="1"/>
  <c r="B440" i="14" s="1"/>
  <c r="B441" i="14" s="1"/>
  <c r="B442" i="14" s="1"/>
  <c r="B792" i="16"/>
  <c r="B793" i="16" s="1"/>
  <c r="B794" i="16" s="1"/>
  <c r="B795" i="16" s="1"/>
  <c r="B796" i="16" s="1"/>
  <c r="B797" i="16" s="1"/>
  <c r="B798" i="16" s="1"/>
  <c r="B251" i="15"/>
  <c r="B252" i="15" s="1"/>
  <c r="B1303" i="14"/>
  <c r="B918" i="16"/>
  <c r="B919" i="16" s="1"/>
  <c r="B920" i="16" s="1"/>
  <c r="B124" i="18"/>
  <c r="B478" i="16"/>
  <c r="B686" i="17"/>
  <c r="B687" i="17" s="1"/>
  <c r="B892" i="14"/>
  <c r="B893" i="14" s="1"/>
  <c r="B894" i="14" s="1"/>
  <c r="B895" i="14" s="1"/>
  <c r="B933" i="14"/>
  <c r="B934" i="14" s="1"/>
  <c r="B935" i="14" s="1"/>
  <c r="B936" i="14" s="1"/>
  <c r="B937" i="14" s="1"/>
  <c r="B938" i="14" s="1"/>
  <c r="B939" i="14" s="1"/>
  <c r="B940" i="14" s="1"/>
  <c r="B110" i="15"/>
  <c r="B414" i="14"/>
  <c r="B415" i="14" s="1"/>
  <c r="B416" i="14" s="1"/>
  <c r="B509" i="17"/>
  <c r="B510" i="17" s="1"/>
  <c r="B227" i="16"/>
  <c r="B770" i="16"/>
  <c r="B771" i="16" s="1"/>
  <c r="B772" i="16" s="1"/>
  <c r="B773" i="16" s="1"/>
  <c r="B774" i="16" s="1"/>
  <c r="B238" i="18"/>
  <c r="B616" i="16"/>
  <c r="B617" i="16" s="1"/>
  <c r="B382" i="18"/>
  <c r="B372" i="18"/>
  <c r="B130" i="11"/>
  <c r="B131" i="11" s="1"/>
  <c r="B201" i="11"/>
  <c r="B202" i="11" s="1"/>
  <c r="B43" i="11"/>
  <c r="B256" i="11"/>
  <c r="B1279" i="14"/>
  <c r="B712" i="15"/>
  <c r="B713" i="15" s="1"/>
  <c r="B714" i="15" s="1"/>
  <c r="B715" i="15" s="1"/>
  <c r="B334" i="15"/>
  <c r="B147" i="17"/>
  <c r="B286" i="16"/>
  <c r="B287" i="16" s="1"/>
  <c r="B288" i="16" s="1"/>
  <c r="B556" i="16"/>
  <c r="B557" i="16" s="1"/>
  <c r="B558" i="16" s="1"/>
  <c r="B559" i="16" s="1"/>
  <c r="B758" i="16"/>
  <c r="B713" i="17"/>
  <c r="B1089" i="14"/>
  <c r="B693" i="14"/>
  <c r="B880" i="14"/>
  <c r="B881" i="14" s="1"/>
  <c r="B882" i="14" s="1"/>
  <c r="B883" i="14" s="1"/>
  <c r="B884" i="14" s="1"/>
  <c r="B885" i="14" s="1"/>
  <c r="B119" i="15"/>
  <c r="B120" i="15" s="1"/>
  <c r="B308" i="18"/>
  <c r="B310" i="18"/>
  <c r="B99" i="11"/>
  <c r="B89" i="15"/>
  <c r="B90" i="15" s="1"/>
  <c r="B91" i="15" s="1"/>
  <c r="B162" i="11"/>
  <c r="B268" i="11"/>
  <c r="B692" i="15"/>
  <c r="B240" i="17"/>
  <c r="B126" i="17"/>
  <c r="B174" i="18"/>
  <c r="B193" i="18"/>
  <c r="B681" i="17"/>
  <c r="B734" i="17"/>
  <c r="B735" i="17" s="1"/>
  <c r="B736" i="17" s="1"/>
  <c r="B737" i="17" s="1"/>
  <c r="B738" i="17" s="1"/>
  <c r="B762" i="16"/>
  <c r="B763" i="16" s="1"/>
  <c r="B764" i="16" s="1"/>
  <c r="B362" i="14"/>
  <c r="B270" i="14"/>
  <c r="B271" i="14" s="1"/>
  <c r="B93" i="14"/>
  <c r="B94" i="14" s="1"/>
  <c r="B95" i="14" s="1"/>
  <c r="B96" i="14" s="1"/>
  <c r="B97" i="14" s="1"/>
  <c r="B46" i="14"/>
  <c r="B47" i="14" s="1"/>
  <c r="B48" i="14" s="1"/>
  <c r="B49" i="14" s="1"/>
  <c r="B50" i="14" s="1"/>
  <c r="B398" i="14"/>
  <c r="B319" i="14"/>
  <c r="B320" i="14" s="1"/>
  <c r="B321" i="14" s="1"/>
  <c r="B322" i="14" s="1"/>
  <c r="B323" i="14" s="1"/>
  <c r="B324" i="14" s="1"/>
  <c r="B175" i="17"/>
  <c r="B176" i="17" s="1"/>
  <c r="B177" i="17" s="1"/>
  <c r="B318" i="17"/>
  <c r="B229" i="18"/>
  <c r="B619" i="17"/>
  <c r="B620" i="17" s="1"/>
  <c r="B621" i="17" s="1"/>
  <c r="B622" i="17" s="1"/>
  <c r="B21" i="11"/>
  <c r="B666" i="14"/>
  <c r="B667" i="14" s="1"/>
  <c r="B668" i="14" s="1"/>
  <c r="B669" i="14" s="1"/>
  <c r="B670" i="14" s="1"/>
  <c r="B251" i="18"/>
  <c r="B339" i="18"/>
  <c r="B327" i="18"/>
  <c r="B394" i="18"/>
  <c r="B75" i="11"/>
  <c r="B104" i="11"/>
  <c r="B187" i="11"/>
  <c r="B38" i="11"/>
  <c r="B165" i="11"/>
  <c r="B242" i="11"/>
  <c r="B842" i="17"/>
  <c r="B843" i="17" s="1"/>
  <c r="B844" i="17" s="1"/>
  <c r="B845" i="17" s="1"/>
  <c r="B846" i="17" s="1"/>
  <c r="B847" i="17" s="1"/>
  <c r="B180" i="16"/>
  <c r="B659" i="15"/>
  <c r="B660" i="15" s="1"/>
  <c r="B661" i="15" s="1"/>
  <c r="B662" i="15" s="1"/>
  <c r="B663" i="15" s="1"/>
  <c r="B160" i="16"/>
  <c r="B161" i="16" s="1"/>
  <c r="B162" i="16" s="1"/>
  <c r="B111" i="16"/>
  <c r="B112" i="16" s="1"/>
  <c r="B113" i="16" s="1"/>
  <c r="B114" i="16" s="1"/>
  <c r="B203" i="17"/>
  <c r="B217" i="18"/>
  <c r="B636" i="16"/>
  <c r="B637" i="16" s="1"/>
  <c r="B638" i="16" s="1"/>
  <c r="B639" i="16" s="1"/>
  <c r="B640" i="16" s="1"/>
  <c r="B592" i="17"/>
  <c r="B593" i="17" s="1"/>
  <c r="B594" i="17" s="1"/>
  <c r="B595" i="17" s="1"/>
  <c r="B623" i="17"/>
  <c r="B689" i="16"/>
  <c r="B690" i="16" s="1"/>
  <c r="B691" i="16" s="1"/>
  <c r="B692" i="16" s="1"/>
  <c r="B693" i="16" s="1"/>
  <c r="B766" i="16"/>
  <c r="B767" i="16" s="1"/>
  <c r="B768" i="16" s="1"/>
  <c r="B769" i="16" s="1"/>
  <c r="B1197" i="14"/>
  <c r="B1198" i="14" s="1"/>
  <c r="B551" i="14"/>
  <c r="B552" i="14" s="1"/>
  <c r="B553" i="14" s="1"/>
  <c r="B554" i="14" s="1"/>
  <c r="B555" i="14" s="1"/>
  <c r="B556" i="14" s="1"/>
  <c r="B26" i="18"/>
  <c r="B227" i="15"/>
  <c r="B229" i="15"/>
  <c r="B230" i="15" s="1"/>
  <c r="B253" i="18"/>
  <c r="B270" i="18"/>
  <c r="B329" i="18"/>
  <c r="B325" i="18"/>
  <c r="B613" i="17"/>
  <c r="B614" i="17" s="1"/>
  <c r="B615" i="17" s="1"/>
  <c r="B422" i="18"/>
  <c r="B123" i="18"/>
  <c r="B38" i="18"/>
  <c r="B350" i="14"/>
  <c r="B351" i="14" s="1"/>
  <c r="B352" i="14" s="1"/>
  <c r="B353" i="14" s="1"/>
  <c r="B354" i="14" s="1"/>
  <c r="B355" i="14" s="1"/>
  <c r="B113" i="17"/>
  <c r="B114" i="17" s="1"/>
  <c r="B319" i="17"/>
  <c r="B54" i="16"/>
  <c r="B55" i="16" s="1"/>
  <c r="B56" i="16" s="1"/>
  <c r="B57" i="16" s="1"/>
  <c r="B560" i="17"/>
  <c r="B419" i="16"/>
  <c r="B420" i="16" s="1"/>
  <c r="B421" i="16" s="1"/>
  <c r="B422" i="16" s="1"/>
  <c r="B586" i="17"/>
  <c r="B587" i="17" s="1"/>
  <c r="B588" i="17" s="1"/>
  <c r="B589" i="17" s="1"/>
  <c r="B590" i="17" s="1"/>
  <c r="B591" i="17" s="1"/>
  <c r="B672" i="16"/>
  <c r="B673" i="16" s="1"/>
  <c r="B801" i="16"/>
  <c r="B802" i="16" s="1"/>
  <c r="B803" i="16" s="1"/>
  <c r="B804" i="16" s="1"/>
  <c r="B805" i="16" s="1"/>
  <c r="B86" i="17"/>
  <c r="B87" i="17" s="1"/>
  <c r="B88" i="17" s="1"/>
  <c r="B89" i="17" s="1"/>
  <c r="B90" i="17" s="1"/>
  <c r="B91" i="17" s="1"/>
  <c r="B181" i="15"/>
  <c r="B182" i="15" s="1"/>
  <c r="B127" i="15"/>
  <c r="B128" i="15" s="1"/>
  <c r="B235" i="18"/>
  <c r="B309" i="18"/>
  <c r="B355" i="18"/>
  <c r="B364" i="16"/>
  <c r="B365" i="16" s="1"/>
  <c r="B366" i="16" s="1"/>
  <c r="B367" i="16" s="1"/>
  <c r="B368" i="16" s="1"/>
  <c r="B369" i="16" s="1"/>
  <c r="B46" i="17"/>
  <c r="B47" i="17" s="1"/>
  <c r="B48" i="17" s="1"/>
  <c r="B607" i="17"/>
  <c r="B608" i="17" s="1"/>
  <c r="B609" i="17" s="1"/>
  <c r="B668" i="16"/>
  <c r="B669" i="16" s="1"/>
  <c r="B670" i="16" s="1"/>
  <c r="B694" i="17"/>
  <c r="B695" i="17" s="1"/>
  <c r="B696" i="17" s="1"/>
  <c r="B121" i="15"/>
  <c r="B122" i="15" s="1"/>
  <c r="B293" i="18"/>
  <c r="B340" i="18"/>
  <c r="B72" i="11"/>
  <c r="B125" i="11"/>
  <c r="B106" i="11"/>
  <c r="B229" i="11"/>
  <c r="B193" i="11"/>
  <c r="B1326" i="14"/>
  <c r="B358" i="15"/>
  <c r="B359" i="15" s="1"/>
  <c r="B360" i="15" s="1"/>
  <c r="B361" i="15" s="1"/>
  <c r="B362" i="15" s="1"/>
  <c r="B363" i="15" s="1"/>
  <c r="B364" i="15" s="1"/>
  <c r="B339" i="15"/>
  <c r="B340" i="15" s="1"/>
  <c r="B341" i="15" s="1"/>
  <c r="B342" i="15" s="1"/>
  <c r="B343" i="15" s="1"/>
  <c r="B402" i="18"/>
  <c r="B29" i="11"/>
  <c r="B30" i="11" s="1"/>
  <c r="B47" i="15"/>
  <c r="B48" i="15" s="1"/>
  <c r="B49" i="15" s="1"/>
  <c r="B50" i="15" s="1"/>
  <c r="B51" i="15" s="1"/>
  <c r="B52" i="15" s="1"/>
  <c r="B53" i="15" s="1"/>
  <c r="B54" i="15" s="1"/>
  <c r="B857" i="16"/>
  <c r="B213" i="11"/>
  <c r="B261" i="11"/>
  <c r="B1288" i="14"/>
  <c r="B154" i="11"/>
  <c r="B1039" i="14"/>
  <c r="B1040" i="14" s="1"/>
  <c r="B1041" i="14" s="1"/>
  <c r="B1042" i="14" s="1"/>
  <c r="B1043" i="14" s="1"/>
  <c r="B362" i="18"/>
  <c r="B141" i="11"/>
  <c r="B60" i="11"/>
  <c r="B61" i="11" s="1"/>
  <c r="B839" i="17"/>
  <c r="B840" i="17" s="1"/>
  <c r="B841" i="17" s="1"/>
  <c r="B112" i="18"/>
  <c r="B596" i="17"/>
  <c r="B770" i="17"/>
  <c r="B771" i="17" s="1"/>
  <c r="B772" i="17" s="1"/>
  <c r="B716" i="17"/>
  <c r="B717" i="17" s="1"/>
  <c r="B718" i="17" s="1"/>
  <c r="B311" i="18"/>
  <c r="B63" i="11"/>
  <c r="B204" i="11"/>
  <c r="B257" i="11"/>
  <c r="B258" i="11" s="1"/>
  <c r="B848" i="17"/>
  <c r="B849" i="17" s="1"/>
  <c r="B850" i="17" s="1"/>
  <c r="B1321" i="14"/>
  <c r="B1322" i="14" s="1"/>
  <c r="B1323" i="14" s="1"/>
  <c r="B1324" i="14" s="1"/>
  <c r="B1325" i="14" s="1"/>
  <c r="B688" i="15"/>
  <c r="B689" i="15" s="1"/>
  <c r="B690" i="15" s="1"/>
  <c r="B229" i="16"/>
  <c r="B230" i="16" s="1"/>
  <c r="B231" i="16" s="1"/>
  <c r="B232" i="16" s="1"/>
  <c r="B152" i="18"/>
  <c r="B50" i="16"/>
  <c r="B51" i="16" s="1"/>
  <c r="B52" i="16" s="1"/>
  <c r="B53" i="16" s="1"/>
  <c r="B658" i="16"/>
  <c r="B583" i="17"/>
  <c r="B584" i="17" s="1"/>
  <c r="B585" i="17" s="1"/>
  <c r="B671" i="16"/>
  <c r="B686" i="16"/>
  <c r="B687" i="16" s="1"/>
  <c r="B688" i="16" s="1"/>
  <c r="B742" i="16"/>
  <c r="B651" i="17"/>
  <c r="B801" i="17"/>
  <c r="B802" i="17" s="1"/>
  <c r="B803" i="17" s="1"/>
  <c r="B804" i="17" s="1"/>
  <c r="B805" i="17" s="1"/>
  <c r="B806" i="17" s="1"/>
  <c r="B807" i="17" s="1"/>
  <c r="B808" i="17" s="1"/>
  <c r="B621" i="14"/>
  <c r="B157" i="14"/>
  <c r="B158" i="14" s="1"/>
  <c r="B159" i="14" s="1"/>
  <c r="B160" i="14" s="1"/>
  <c r="B161" i="14" s="1"/>
  <c r="B162" i="14" s="1"/>
  <c r="B163" i="14" s="1"/>
  <c r="B164" i="14" s="1"/>
  <c r="B165" i="14" s="1"/>
  <c r="B1059" i="14"/>
  <c r="B1060" i="14" s="1"/>
  <c r="B1061" i="14" s="1"/>
  <c r="B1062" i="14" s="1"/>
  <c r="B1063" i="14" s="1"/>
  <c r="B1064" i="14" s="1"/>
  <c r="B1065" i="14" s="1"/>
  <c r="B1066" i="14" s="1"/>
  <c r="B1223" i="14"/>
  <c r="B1224" i="14" s="1"/>
  <c r="B1225" i="14" s="1"/>
  <c r="B1226" i="14" s="1"/>
  <c r="B1227" i="14" s="1"/>
  <c r="B587" i="14"/>
  <c r="B588" i="14" s="1"/>
  <c r="B589" i="14" s="1"/>
  <c r="B590" i="14" s="1"/>
  <c r="B591" i="14" s="1"/>
  <c r="B592" i="14" s="1"/>
  <c r="B593" i="14" s="1"/>
  <c r="B594" i="14" s="1"/>
  <c r="B687" i="14"/>
  <c r="B688" i="14" s="1"/>
  <c r="B689" i="14" s="1"/>
  <c r="B690" i="14" s="1"/>
  <c r="B691" i="14" s="1"/>
  <c r="B703" i="16"/>
  <c r="B704" i="16" s="1"/>
  <c r="B705" i="16" s="1"/>
  <c r="B706" i="16" s="1"/>
  <c r="B175" i="15"/>
  <c r="B83" i="15"/>
  <c r="B84" i="15" s="1"/>
  <c r="B18" i="15"/>
  <c r="B19" i="15" s="1"/>
  <c r="B20" i="15" s="1"/>
  <c r="B21" i="15" s="1"/>
  <c r="B22" i="15" s="1"/>
  <c r="B23" i="15" s="1"/>
  <c r="B147" i="15"/>
  <c r="B148" i="15" s="1"/>
  <c r="B149" i="15" s="1"/>
  <c r="B150" i="15" s="1"/>
  <c r="B151" i="15" s="1"/>
  <c r="B152" i="15" s="1"/>
  <c r="B513" i="14"/>
  <c r="B514" i="14" s="1"/>
  <c r="B515" i="14" s="1"/>
  <c r="B516" i="14" s="1"/>
  <c r="B517" i="14" s="1"/>
  <c r="B518" i="14" s="1"/>
  <c r="B519" i="14" s="1"/>
  <c r="B520" i="14" s="1"/>
  <c r="B222" i="18"/>
  <c r="B322" i="18"/>
  <c r="B317" i="18"/>
  <c r="B295" i="18"/>
  <c r="B354" i="18"/>
  <c r="B345" i="18"/>
  <c r="B357" i="18"/>
  <c r="B307" i="18"/>
  <c r="B869" i="16"/>
  <c r="B870" i="16" s="1"/>
  <c r="B269" i="18"/>
  <c r="B545" i="14"/>
  <c r="B546" i="14" s="1"/>
  <c r="B547" i="14" s="1"/>
  <c r="B548" i="14" s="1"/>
  <c r="B549" i="14" s="1"/>
  <c r="B550" i="14" s="1"/>
  <c r="B186" i="11"/>
  <c r="B164" i="11"/>
  <c r="B57" i="11"/>
  <c r="B96" i="11"/>
  <c r="B50" i="11"/>
  <c r="B51" i="11" s="1"/>
  <c r="B417" i="18"/>
  <c r="B110" i="11"/>
  <c r="B265" i="11"/>
  <c r="B1310" i="14"/>
  <c r="B601" i="15"/>
  <c r="B602" i="15" s="1"/>
  <c r="B703" i="15"/>
  <c r="B704" i="15" s="1"/>
  <c r="B705" i="15" s="1"/>
  <c r="B706" i="15" s="1"/>
  <c r="B707" i="15" s="1"/>
  <c r="B708" i="15"/>
  <c r="B562" i="15"/>
  <c r="B725" i="15"/>
  <c r="B232" i="11"/>
  <c r="B640" i="17"/>
  <c r="B641" i="17" s="1"/>
  <c r="B642" i="17" s="1"/>
  <c r="B305" i="17"/>
  <c r="B306" i="17" s="1"/>
  <c r="B307" i="17" s="1"/>
  <c r="B308" i="17" s="1"/>
  <c r="B309" i="17" s="1"/>
  <c r="B173" i="18"/>
  <c r="B444" i="17"/>
  <c r="B445" i="17" s="1"/>
  <c r="B446" i="17" s="1"/>
  <c r="B818" i="17"/>
  <c r="B819" i="17" s="1"/>
  <c r="B820" i="17" s="1"/>
  <c r="B41" i="14"/>
  <c r="B42" i="14" s="1"/>
  <c r="B43" i="14" s="1"/>
  <c r="B44" i="14" s="1"/>
  <c r="B45" i="14" s="1"/>
  <c r="B196" i="17"/>
  <c r="B197" i="17" s="1"/>
  <c r="B198" i="17" s="1"/>
  <c r="B199" i="17" s="1"/>
  <c r="B211" i="17"/>
  <c r="B212" i="17" s="1"/>
  <c r="B213" i="17" s="1"/>
  <c r="B184" i="18"/>
  <c r="B289" i="16"/>
  <c r="B290" i="16" s="1"/>
  <c r="B291" i="16" s="1"/>
  <c r="B292" i="16" s="1"/>
  <c r="B293" i="16" s="1"/>
  <c r="B294" i="16" s="1"/>
  <c r="B295" i="16" s="1"/>
  <c r="B195" i="18"/>
  <c r="B243" i="16"/>
  <c r="B244" i="16" s="1"/>
  <c r="B245" i="16" s="1"/>
  <c r="B246" i="16" s="1"/>
  <c r="B432" i="17"/>
  <c r="B433" i="17" s="1"/>
  <c r="B434" i="17" s="1"/>
  <c r="B462" i="16"/>
  <c r="B463" i="16" s="1"/>
  <c r="B209" i="18"/>
  <c r="B414" i="16"/>
  <c r="B415" i="16" s="1"/>
  <c r="B416" i="16" s="1"/>
  <c r="B417" i="16" s="1"/>
  <c r="B418" i="16" s="1"/>
  <c r="B406" i="17"/>
  <c r="B482" i="16"/>
  <c r="B483" i="16" s="1"/>
  <c r="B484" i="16" s="1"/>
  <c r="B485" i="16" s="1"/>
  <c r="B588" i="16"/>
  <c r="B589" i="16" s="1"/>
  <c r="B590" i="16" s="1"/>
  <c r="B570" i="17"/>
  <c r="B571" i="17" s="1"/>
  <c r="B572" i="17" s="1"/>
  <c r="B573" i="17" s="1"/>
  <c r="B631" i="16"/>
  <c r="B632" i="16" s="1"/>
  <c r="B630" i="17"/>
  <c r="B631" i="17" s="1"/>
  <c r="B632" i="17" s="1"/>
  <c r="B633" i="17" s="1"/>
  <c r="B707" i="16"/>
  <c r="B708" i="16" s="1"/>
  <c r="B709" i="16" s="1"/>
  <c r="B710" i="16" s="1"/>
  <c r="B684" i="17"/>
  <c r="B786" i="17"/>
  <c r="B787" i="17" s="1"/>
  <c r="B788" i="17" s="1"/>
  <c r="B924" i="16"/>
  <c r="B759" i="16"/>
  <c r="B760" i="16" s="1"/>
  <c r="B703" i="17"/>
  <c r="B919" i="14"/>
  <c r="B920" i="14" s="1"/>
  <c r="B921" i="14" s="1"/>
  <c r="B922" i="14" s="1"/>
  <c r="B946" i="14"/>
  <c r="B947" i="14" s="1"/>
  <c r="B948" i="14" s="1"/>
  <c r="B949" i="14" s="1"/>
  <c r="B950" i="14" s="1"/>
  <c r="B951" i="14" s="1"/>
  <c r="B952" i="14" s="1"/>
  <c r="B1049" i="14"/>
  <c r="B1050" i="14" s="1"/>
  <c r="B1051" i="14" s="1"/>
  <c r="B1052" i="14" s="1"/>
  <c r="B1053" i="14" s="1"/>
  <c r="B1008" i="14"/>
  <c r="B1009" i="14" s="1"/>
  <c r="B1010" i="14" s="1"/>
  <c r="B1011" i="14" s="1"/>
  <c r="B1012" i="14" s="1"/>
  <c r="B1013" i="14" s="1"/>
  <c r="B1014" i="14" s="1"/>
  <c r="B88" i="14"/>
  <c r="B89" i="14" s="1"/>
  <c r="B90" i="14" s="1"/>
  <c r="B91" i="14" s="1"/>
  <c r="B92" i="14" s="1"/>
  <c r="B977" i="14"/>
  <c r="B978" i="14" s="1"/>
  <c r="B979" i="14" s="1"/>
  <c r="B980" i="14" s="1"/>
  <c r="B981" i="14" s="1"/>
  <c r="B1067" i="14"/>
  <c r="B1068" i="14" s="1"/>
  <c r="B1069" i="14" s="1"/>
  <c r="B1070" i="14" s="1"/>
  <c r="B1071" i="14" s="1"/>
  <c r="B1072" i="14" s="1"/>
  <c r="B644" i="14"/>
  <c r="B645" i="14" s="1"/>
  <c r="B646" i="14" s="1"/>
  <c r="B647" i="14" s="1"/>
  <c r="B648" i="14" s="1"/>
  <c r="B649" i="14" s="1"/>
  <c r="B188" i="16"/>
  <c r="B189" i="16" s="1"/>
  <c r="B190" i="16" s="1"/>
  <c r="B191" i="16" s="1"/>
  <c r="B264" i="15"/>
  <c r="B39" i="15"/>
  <c r="B40" i="15" s="1"/>
  <c r="B41" i="15" s="1"/>
  <c r="B42" i="15" s="1"/>
  <c r="B43" i="15" s="1"/>
  <c r="B44" i="15" s="1"/>
  <c r="B45" i="15" s="1"/>
  <c r="B46" i="15" s="1"/>
  <c r="B33" i="15"/>
  <c r="B34" i="15" s="1"/>
  <c r="B35" i="15" s="1"/>
  <c r="B36" i="15" s="1"/>
  <c r="B37" i="15" s="1"/>
  <c r="B38" i="15" s="1"/>
  <c r="B24" i="15"/>
  <c r="B25" i="15" s="1"/>
  <c r="B26" i="15" s="1"/>
  <c r="B27" i="15" s="1"/>
  <c r="B28" i="15" s="1"/>
  <c r="B29" i="15" s="1"/>
  <c r="B30" i="15" s="1"/>
  <c r="B31" i="15" s="1"/>
  <c r="B836" i="14"/>
  <c r="B837" i="14" s="1"/>
  <c r="B838" i="14" s="1"/>
  <c r="B839" i="14" s="1"/>
  <c r="B840" i="14" s="1"/>
  <c r="B841" i="14" s="1"/>
  <c r="B842" i="14" s="1"/>
  <c r="B179" i="14"/>
  <c r="B180" i="14" s="1"/>
  <c r="B181" i="14" s="1"/>
  <c r="B263" i="15"/>
  <c r="B960" i="14"/>
  <c r="B961" i="14" s="1"/>
  <c r="B962" i="14" s="1"/>
  <c r="B963" i="14" s="1"/>
  <c r="B964" i="14" s="1"/>
  <c r="B205" i="15"/>
  <c r="B206" i="15" s="1"/>
  <c r="B207" i="15" s="1"/>
  <c r="B208" i="15" s="1"/>
  <c r="B209" i="15" s="1"/>
  <c r="B210" i="15" s="1"/>
  <c r="B359" i="18"/>
  <c r="B299" i="18"/>
  <c r="B371" i="18"/>
  <c r="B181" i="17"/>
  <c r="B182" i="17" s="1"/>
  <c r="B183" i="17" s="1"/>
  <c r="B151" i="17"/>
  <c r="B504" i="17"/>
  <c r="B505" i="17" s="1"/>
  <c r="B506" i="17" s="1"/>
  <c r="B507" i="17" s="1"/>
  <c r="B1233" i="14"/>
  <c r="B1234" i="14" s="1"/>
  <c r="B1235" i="14" s="1"/>
  <c r="B1236" i="14" s="1"/>
  <c r="B1237" i="14" s="1"/>
  <c r="B298" i="17"/>
  <c r="B299" i="17" s="1"/>
  <c r="B300" i="17" s="1"/>
  <c r="B301" i="17" s="1"/>
  <c r="B302" i="17" s="1"/>
  <c r="B303" i="17" s="1"/>
  <c r="B848" i="14"/>
  <c r="B849" i="14" s="1"/>
  <c r="B850" i="14" s="1"/>
  <c r="B851" i="14" s="1"/>
  <c r="B852" i="14" s="1"/>
  <c r="B782" i="14"/>
  <c r="B783" i="14" s="1"/>
  <c r="B784" i="14" s="1"/>
  <c r="B785" i="14" s="1"/>
  <c r="B786" i="14" s="1"/>
  <c r="B787" i="14" s="1"/>
  <c r="B1203" i="14"/>
  <c r="B1204" i="14" s="1"/>
  <c r="B1205" i="14" s="1"/>
  <c r="B1206" i="14" s="1"/>
  <c r="B1128" i="14"/>
  <c r="B1129" i="14" s="1"/>
  <c r="B1130" i="14" s="1"/>
  <c r="B1131" i="14" s="1"/>
  <c r="B122" i="18"/>
  <c r="B214" i="14"/>
  <c r="B215" i="14" s="1"/>
  <c r="B216" i="14" s="1"/>
  <c r="B217" i="14" s="1"/>
  <c r="B218" i="14" s="1"/>
  <c r="B219" i="14" s="1"/>
  <c r="B394" i="16"/>
  <c r="B395" i="16" s="1"/>
  <c r="B396" i="16" s="1"/>
  <c r="B397" i="16" s="1"/>
  <c r="B398" i="16" s="1"/>
  <c r="B511" i="16"/>
  <c r="B512" i="16" s="1"/>
  <c r="B513" i="16" s="1"/>
  <c r="B514" i="16" s="1"/>
  <c r="B515" i="16" s="1"/>
  <c r="B516" i="16" s="1"/>
  <c r="B634" i="17"/>
  <c r="B635" i="17" s="1"/>
  <c r="B636" i="17" s="1"/>
  <c r="B637" i="17" s="1"/>
  <c r="B638" i="17" s="1"/>
  <c r="B639" i="17" s="1"/>
  <c r="B813" i="17"/>
  <c r="B814" i="17" s="1"/>
  <c r="B815" i="17" s="1"/>
  <c r="B816" i="17" s="1"/>
  <c r="B817" i="17" s="1"/>
  <c r="B775" i="16"/>
  <c r="B776" i="16" s="1"/>
  <c r="B777" i="16" s="1"/>
  <c r="B778" i="16" s="1"/>
  <c r="B704" i="17"/>
  <c r="B705" i="17" s="1"/>
  <c r="B706" i="17" s="1"/>
  <c r="B707" i="17" s="1"/>
  <c r="B708" i="17" s="1"/>
  <c r="B709" i="17" s="1"/>
  <c r="B210" i="14"/>
  <c r="B211" i="14" s="1"/>
  <c r="B212" i="14" s="1"/>
  <c r="B213" i="14" s="1"/>
  <c r="B992" i="14"/>
  <c r="B993" i="14" s="1"/>
  <c r="B994" i="14" s="1"/>
  <c r="B995" i="14" s="1"/>
  <c r="B996" i="14" s="1"/>
  <c r="B582" i="14"/>
  <c r="B583" i="14" s="1"/>
  <c r="B584" i="14" s="1"/>
  <c r="B585" i="14" s="1"/>
  <c r="B586" i="14" s="1"/>
  <c r="B873" i="14"/>
  <c r="B874" i="14" s="1"/>
  <c r="B875" i="14" s="1"/>
  <c r="B876" i="14" s="1"/>
  <c r="B877" i="14" s="1"/>
  <c r="B878" i="14" s="1"/>
  <c r="B879" i="14" s="1"/>
  <c r="B832" i="16"/>
  <c r="B833" i="16" s="1"/>
  <c r="B834" i="16" s="1"/>
  <c r="B835" i="16" s="1"/>
  <c r="B836" i="16" s="1"/>
  <c r="B276" i="14"/>
  <c r="B277" i="14" s="1"/>
  <c r="B278" i="14" s="1"/>
  <c r="B279" i="14" s="1"/>
  <c r="B249" i="14"/>
  <c r="B250" i="14" s="1"/>
  <c r="B251" i="14" s="1"/>
  <c r="B252" i="14" s="1"/>
  <c r="B253" i="14" s="1"/>
  <c r="B254" i="14" s="1"/>
  <c r="B255" i="14" s="1"/>
  <c r="B256" i="14" s="1"/>
  <c r="B876" i="17"/>
  <c r="B751" i="17"/>
  <c r="B752" i="17" s="1"/>
  <c r="B1152" i="14"/>
  <c r="B1153" i="14" s="1"/>
  <c r="B1154" i="14" s="1"/>
  <c r="B1155" i="14" s="1"/>
  <c r="B1156" i="14" s="1"/>
  <c r="B536" i="17"/>
  <c r="B537" i="17" s="1"/>
  <c r="B69" i="18"/>
  <c r="B680" i="16"/>
  <c r="B681" i="16" s="1"/>
  <c r="B682" i="16" s="1"/>
  <c r="B683" i="16" s="1"/>
  <c r="B684" i="16" s="1"/>
  <c r="B392" i="14"/>
  <c r="B393" i="14" s="1"/>
  <c r="B394" i="14" s="1"/>
  <c r="B395" i="14" s="1"/>
  <c r="B396" i="14" s="1"/>
  <c r="B397" i="14" s="1"/>
  <c r="B429" i="17"/>
  <c r="B416" i="17"/>
  <c r="B417" i="17" s="1"/>
  <c r="B418" i="17" s="1"/>
  <c r="B419" i="17" s="1"/>
  <c r="B420" i="17" s="1"/>
  <c r="B110" i="18"/>
  <c r="B939" i="16"/>
  <c r="B940" i="16" s="1"/>
  <c r="B941" i="16" s="1"/>
  <c r="B315" i="18"/>
  <c r="B560" i="16"/>
  <c r="B561" i="16" s="1"/>
  <c r="B562" i="16" s="1"/>
  <c r="B563" i="16" s="1"/>
  <c r="B564" i="16" s="1"/>
  <c r="B565" i="16" s="1"/>
  <c r="B790" i="17"/>
  <c r="B791" i="17" s="1"/>
  <c r="B404" i="17"/>
  <c r="B405" i="17" s="1"/>
  <c r="B729" i="16"/>
  <c r="B730" i="16" s="1"/>
  <c r="B731" i="16" s="1"/>
  <c r="B732" i="16" s="1"/>
  <c r="B733" i="16" s="1"/>
  <c r="B218" i="18"/>
  <c r="B782" i="16"/>
  <c r="B783" i="16" s="1"/>
  <c r="B784" i="16" s="1"/>
  <c r="B785" i="16" s="1"/>
  <c r="B697" i="17"/>
  <c r="B698" i="17" s="1"/>
  <c r="B699" i="17" s="1"/>
  <c r="B700" i="17" s="1"/>
  <c r="B701" i="17" s="1"/>
  <c r="B702" i="17" s="1"/>
  <c r="B204" i="14"/>
  <c r="B205" i="14" s="1"/>
  <c r="B206" i="14" s="1"/>
  <c r="B207" i="14" s="1"/>
  <c r="B208" i="14" s="1"/>
  <c r="B51" i="14"/>
  <c r="B52" i="14" s="1"/>
  <c r="B53" i="14" s="1"/>
  <c r="B54" i="14" s="1"/>
  <c r="B55" i="14" s="1"/>
  <c r="B56" i="14" s="1"/>
  <c r="B521" i="14"/>
  <c r="B522" i="14" s="1"/>
  <c r="B523" i="14" s="1"/>
  <c r="B524" i="14" s="1"/>
  <c r="B525" i="14" s="1"/>
  <c r="B526" i="14" s="1"/>
  <c r="B914" i="14"/>
  <c r="B915" i="14" s="1"/>
  <c r="B916" i="14" s="1"/>
  <c r="B917" i="14" s="1"/>
  <c r="B886" i="14"/>
  <c r="B887" i="14" s="1"/>
  <c r="B888" i="14" s="1"/>
  <c r="B889" i="14" s="1"/>
  <c r="B890" i="14" s="1"/>
  <c r="B404" i="14"/>
  <c r="B405" i="14" s="1"/>
  <c r="B406" i="14" s="1"/>
  <c r="B407" i="14" s="1"/>
  <c r="B408" i="14" s="1"/>
  <c r="B409" i="14" s="1"/>
  <c r="B410" i="14" s="1"/>
  <c r="B1175" i="14"/>
  <c r="B1176" i="14" s="1"/>
  <c r="B1143" i="14"/>
  <c r="B1144" i="14" s="1"/>
  <c r="B1145" i="14" s="1"/>
  <c r="B1146" i="14" s="1"/>
  <c r="B863" i="14"/>
  <c r="B864" i="14" s="1"/>
  <c r="B865" i="14" s="1"/>
  <c r="B866" i="14" s="1"/>
  <c r="B867" i="14" s="1"/>
  <c r="B92" i="16"/>
  <c r="B93" i="16" s="1"/>
  <c r="B94" i="16" s="1"/>
  <c r="B239" i="15"/>
  <c r="B240" i="15" s="1"/>
  <c r="B153" i="15"/>
  <c r="B154" i="15" s="1"/>
  <c r="B155" i="15" s="1"/>
  <c r="B156" i="15" s="1"/>
  <c r="B157" i="15" s="1"/>
  <c r="B158" i="15" s="1"/>
  <c r="B159" i="15" s="1"/>
  <c r="B160" i="15" s="1"/>
  <c r="B117" i="15"/>
  <c r="B118" i="15" s="1"/>
  <c r="B877" i="17"/>
  <c r="B878" i="17" s="1"/>
  <c r="B879" i="17" s="1"/>
  <c r="B55" i="18"/>
  <c r="B11" i="11"/>
  <c r="B63" i="14"/>
  <c r="B64" i="14" s="1"/>
  <c r="B65" i="14" s="1"/>
  <c r="B66" i="14" s="1"/>
  <c r="B99" i="14"/>
  <c r="B100" i="14" s="1"/>
  <c r="B101" i="14" s="1"/>
  <c r="B102" i="14" s="1"/>
  <c r="B87" i="15"/>
  <c r="B88" i="15" s="1"/>
  <c r="B464" i="16"/>
  <c r="B465" i="16" s="1"/>
  <c r="B466" i="16" s="1"/>
  <c r="B437" i="18"/>
  <c r="B344" i="18"/>
  <c r="B306" i="18"/>
  <c r="B173" i="15"/>
  <c r="B174" i="15" s="1"/>
  <c r="B496" i="16"/>
  <c r="B497" i="16" s="1"/>
  <c r="B498" i="16" s="1"/>
  <c r="B499" i="16" s="1"/>
  <c r="B596" i="14"/>
  <c r="B597" i="14" s="1"/>
  <c r="B598" i="14" s="1"/>
  <c r="B599" i="14" s="1"/>
  <c r="B600" i="14" s="1"/>
  <c r="B675" i="16"/>
  <c r="B344" i="16"/>
  <c r="B345" i="16" s="1"/>
  <c r="B346" i="16" s="1"/>
  <c r="B347" i="16" s="1"/>
  <c r="B289" i="18"/>
  <c r="B165" i="15"/>
  <c r="B166" i="15" s="1"/>
  <c r="B1207" i="14"/>
  <c r="B1208" i="14" s="1"/>
  <c r="B1209" i="14" s="1"/>
  <c r="B1210" i="14" s="1"/>
  <c r="B1211" i="14" s="1"/>
  <c r="B618" i="16"/>
  <c r="B384" i="16"/>
  <c r="B385" i="16" s="1"/>
  <c r="B386" i="16" s="1"/>
  <c r="B387" i="16" s="1"/>
  <c r="B388" i="16" s="1"/>
  <c r="B236" i="16"/>
  <c r="B237" i="16" s="1"/>
  <c r="B238" i="16" s="1"/>
  <c r="B228" i="15"/>
  <c r="B115" i="16"/>
  <c r="B116" i="16" s="1"/>
  <c r="B117" i="16" s="1"/>
  <c r="B118" i="16" s="1"/>
  <c r="B520" i="17"/>
  <c r="B521" i="17" s="1"/>
  <c r="B522" i="17" s="1"/>
  <c r="B523" i="17" s="1"/>
  <c r="B524" i="17" s="1"/>
  <c r="B633" i="16"/>
  <c r="B634" i="16" s="1"/>
  <c r="B635" i="16" s="1"/>
  <c r="B556" i="17"/>
  <c r="B557" i="17" s="1"/>
  <c r="B558" i="17" s="1"/>
  <c r="B559" i="17" s="1"/>
  <c r="B623" i="16"/>
  <c r="B624" i="16" s="1"/>
  <c r="B710" i="17"/>
  <c r="B711" i="17" s="1"/>
  <c r="B712" i="17" s="1"/>
  <c r="B345" i="14"/>
  <c r="B346" i="14" s="1"/>
  <c r="B347" i="14" s="1"/>
  <c r="B348" i="14" s="1"/>
  <c r="B349" i="14" s="1"/>
  <c r="B1094" i="14"/>
  <c r="B1095" i="14" s="1"/>
  <c r="B1096" i="14" s="1"/>
  <c r="B1097" i="14" s="1"/>
  <c r="B1098" i="14" s="1"/>
  <c r="B1099" i="14" s="1"/>
  <c r="B1100" i="14" s="1"/>
  <c r="B644" i="17"/>
  <c r="B645" i="17" s="1"/>
  <c r="B646" i="17" s="1"/>
  <c r="B647" i="17" s="1"/>
  <c r="B438" i="17"/>
  <c r="B439" i="17" s="1"/>
  <c r="B440" i="17" s="1"/>
  <c r="B58" i="14"/>
  <c r="B59" i="14" s="1"/>
  <c r="B60" i="14" s="1"/>
  <c r="B61" i="14" s="1"/>
  <c r="B735" i="14"/>
  <c r="B736" i="14" s="1"/>
  <c r="B737" i="14" s="1"/>
  <c r="B738" i="14" s="1"/>
  <c r="B739" i="14" s="1"/>
  <c r="B740" i="14" s="1"/>
  <c r="B1022" i="14"/>
  <c r="B1023" i="14" s="1"/>
  <c r="B1024" i="14" s="1"/>
  <c r="B1025" i="14" s="1"/>
  <c r="B1026" i="14" s="1"/>
  <c r="B1027" i="14" s="1"/>
  <c r="B1243" i="14"/>
  <c r="B1244" i="14" s="1"/>
  <c r="B1245" i="14" s="1"/>
  <c r="B1246" i="14" s="1"/>
  <c r="B1247" i="14" s="1"/>
  <c r="B1248" i="14" s="1"/>
  <c r="B226" i="18"/>
  <c r="B681" i="14"/>
  <c r="B682" i="14" s="1"/>
  <c r="B683" i="14" s="1"/>
  <c r="B684" i="14" s="1"/>
  <c r="B685" i="14" s="1"/>
  <c r="B686" i="14" s="1"/>
  <c r="B279" i="18"/>
  <c r="B353" i="18"/>
  <c r="B326" i="18"/>
  <c r="B220" i="16"/>
  <c r="B221" i="16" s="1"/>
  <c r="B222" i="16" s="1"/>
  <c r="B223" i="16" s="1"/>
  <c r="B224" i="16" s="1"/>
  <c r="B225" i="16" s="1"/>
  <c r="B226" i="16" s="1"/>
  <c r="B193" i="17"/>
  <c r="B194" i="17" s="1"/>
  <c r="B195" i="17" s="1"/>
  <c r="B1371" i="14"/>
  <c r="B1372" i="14" s="1"/>
  <c r="B1373" i="14" s="1"/>
  <c r="B1374" i="14" s="1"/>
  <c r="B442" i="17"/>
  <c r="B443" i="17" s="1"/>
  <c r="B612" i="17"/>
  <c r="B296" i="17"/>
  <c r="B297" i="17" s="1"/>
  <c r="B497" i="17"/>
  <c r="B498" i="17" s="1"/>
  <c r="B499" i="17" s="1"/>
  <c r="B281" i="14"/>
  <c r="B282" i="14" s="1"/>
  <c r="B283" i="14" s="1"/>
  <c r="B284" i="14" s="1"/>
  <c r="B285" i="14" s="1"/>
  <c r="B564" i="14"/>
  <c r="B565" i="14" s="1"/>
  <c r="B566" i="14" s="1"/>
  <c r="B567" i="14" s="1"/>
  <c r="B568" i="14" s="1"/>
  <c r="B183" i="18"/>
  <c r="B532" i="16"/>
  <c r="B533" i="16" s="1"/>
  <c r="B534" i="16" s="1"/>
  <c r="B535" i="16" s="1"/>
  <c r="B536" i="16" s="1"/>
  <c r="B83" i="16"/>
  <c r="B84" i="16" s="1"/>
  <c r="B85" i="16" s="1"/>
  <c r="B46" i="16"/>
  <c r="B47" i="16" s="1"/>
  <c r="B48" i="16" s="1"/>
  <c r="B49" i="16" s="1"/>
  <c r="B652" i="17"/>
  <c r="B653" i="17" s="1"/>
  <c r="B272" i="14"/>
  <c r="B273" i="14" s="1"/>
  <c r="B274" i="14" s="1"/>
  <c r="B538" i="17"/>
  <c r="B539" i="17" s="1"/>
  <c r="B540" i="17" s="1"/>
  <c r="B666" i="17"/>
  <c r="B667" i="17" s="1"/>
  <c r="B668" i="17" s="1"/>
  <c r="B11" i="18"/>
  <c r="B80" i="17"/>
  <c r="B81" i="17" s="1"/>
  <c r="B82" i="17" s="1"/>
  <c r="B83" i="17" s="1"/>
  <c r="B84" i="17" s="1"/>
  <c r="B85" i="17" s="1"/>
  <c r="B214" i="17"/>
  <c r="B215" i="17" s="1"/>
  <c r="B216" i="17" s="1"/>
  <c r="B184" i="17"/>
  <c r="B185" i="17" s="1"/>
  <c r="B186" i="17" s="1"/>
  <c r="B187" i="17" s="1"/>
  <c r="B144" i="17"/>
  <c r="B145" i="17" s="1"/>
  <c r="B228" i="16"/>
  <c r="B52" i="18"/>
  <c r="B340" i="17"/>
  <c r="B341" i="17" s="1"/>
  <c r="B342" i="17" s="1"/>
  <c r="B343" i="17" s="1"/>
  <c r="B344" i="17" s="1"/>
  <c r="B345" i="17"/>
  <c r="B346" i="17" s="1"/>
  <c r="B347" i="17" s="1"/>
  <c r="B348" i="17" s="1"/>
  <c r="B349" i="17" s="1"/>
  <c r="B350" i="17" s="1"/>
  <c r="B351" i="17" s="1"/>
  <c r="B550" i="17"/>
  <c r="B551" i="17" s="1"/>
  <c r="B552" i="17" s="1"/>
  <c r="B553" i="17" s="1"/>
  <c r="B554" i="17" s="1"/>
  <c r="B555" i="17" s="1"/>
  <c r="B407" i="17"/>
  <c r="B408" i="17" s="1"/>
  <c r="B409" i="17" s="1"/>
  <c r="B410" i="17" s="1"/>
  <c r="B411" i="17" s="1"/>
  <c r="B412" i="17" s="1"/>
  <c r="B494" i="17"/>
  <c r="B495" i="17" s="1"/>
  <c r="B496" i="17" s="1"/>
  <c r="B512" i="17"/>
  <c r="B513" i="17" s="1"/>
  <c r="B514" i="17" s="1"/>
  <c r="B515" i="17" s="1"/>
  <c r="B516" i="17" s="1"/>
  <c r="B517" i="17" s="1"/>
  <c r="B701" i="16"/>
  <c r="B702" i="16" s="1"/>
  <c r="B600" i="17"/>
  <c r="B601" i="17" s="1"/>
  <c r="B602" i="17" s="1"/>
  <c r="B603" i="17" s="1"/>
  <c r="B604" i="17" s="1"/>
  <c r="B605" i="17" s="1"/>
  <c r="B697" i="16"/>
  <c r="B698" i="16" s="1"/>
  <c r="B699" i="16" s="1"/>
  <c r="B725" i="16"/>
  <c r="B726" i="16" s="1"/>
  <c r="B233" i="14"/>
  <c r="B234" i="14" s="1"/>
  <c r="B235" i="14" s="1"/>
  <c r="B236" i="14" s="1"/>
  <c r="B237" i="14" s="1"/>
  <c r="B238" i="14" s="1"/>
  <c r="B239" i="14" s="1"/>
  <c r="B240" i="14" s="1"/>
  <c r="B650" i="14"/>
  <c r="B651" i="14" s="1"/>
  <c r="B652" i="14" s="1"/>
  <c r="B653" i="14" s="1"/>
  <c r="B654" i="14" s="1"/>
  <c r="B655" i="14" s="1"/>
  <c r="B656" i="14" s="1"/>
  <c r="B1044" i="14"/>
  <c r="B1045" i="14" s="1"/>
  <c r="B1046" i="14" s="1"/>
  <c r="B1047" i="14" s="1"/>
  <c r="B1048" i="14" s="1"/>
  <c r="B928" i="14"/>
  <c r="B929" i="14" s="1"/>
  <c r="B930" i="14" s="1"/>
  <c r="B931" i="14" s="1"/>
  <c r="B932" i="14" s="1"/>
  <c r="B814" i="14"/>
  <c r="B815" i="14" s="1"/>
  <c r="B816" i="14" s="1"/>
  <c r="B817" i="14" s="1"/>
  <c r="B818" i="14" s="1"/>
  <c r="B729" i="14"/>
  <c r="B730" i="14" s="1"/>
  <c r="B731" i="14" s="1"/>
  <c r="B732" i="14" s="1"/>
  <c r="B733" i="14" s="1"/>
  <c r="B1238" i="14"/>
  <c r="B1239" i="14" s="1"/>
  <c r="B1240" i="14" s="1"/>
  <c r="B1241" i="14" s="1"/>
  <c r="B1242" i="14" s="1"/>
  <c r="B648" i="17"/>
  <c r="B649" i="17" s="1"/>
  <c r="B650" i="17" s="1"/>
  <c r="B567" i="16"/>
  <c r="B568" i="16" s="1"/>
  <c r="B569" i="16" s="1"/>
  <c r="B570" i="16" s="1"/>
  <c r="B571" i="16" s="1"/>
  <c r="B572" i="16" s="1"/>
  <c r="B573" i="16" s="1"/>
  <c r="B574" i="16" s="1"/>
  <c r="B176" i="15"/>
  <c r="B169" i="15"/>
  <c r="B170" i="15" s="1"/>
  <c r="B97" i="15"/>
  <c r="B98" i="15" s="1"/>
  <c r="B99" i="15" s="1"/>
  <c r="B129" i="15"/>
  <c r="B130" i="15" s="1"/>
  <c r="B607" i="16"/>
  <c r="B608" i="16" s="1"/>
  <c r="B609" i="16" s="1"/>
  <c r="B610" i="16" s="1"/>
  <c r="B611" i="16" s="1"/>
  <c r="B612" i="16" s="1"/>
  <c r="B613" i="16" s="1"/>
  <c r="B790" i="16"/>
  <c r="B791" i="16" s="1"/>
  <c r="B965" i="14"/>
  <c r="B966" i="14" s="1"/>
  <c r="B967" i="14" s="1"/>
  <c r="B968" i="14" s="1"/>
  <c r="B969" i="14" s="1"/>
  <c r="B130" i="14"/>
  <c r="B131" i="14" s="1"/>
  <c r="B132" i="14" s="1"/>
  <c r="B133" i="14" s="1"/>
  <c r="B134" i="14" s="1"/>
  <c r="B135" i="14" s="1"/>
  <c r="B220" i="17"/>
  <c r="B221" i="17" s="1"/>
  <c r="B222" i="17" s="1"/>
  <c r="B663" i="14"/>
  <c r="B664" i="14" s="1"/>
  <c r="B665" i="14" s="1"/>
  <c r="B296" i="18"/>
  <c r="B706" i="14"/>
  <c r="B707" i="14" s="1"/>
  <c r="B708" i="14" s="1"/>
  <c r="B709" i="14" s="1"/>
  <c r="B710" i="14" s="1"/>
  <c r="B795" i="14"/>
  <c r="B796" i="14" s="1"/>
  <c r="B797" i="14" s="1"/>
  <c r="B798" i="14" s="1"/>
  <c r="B799" i="14" s="1"/>
  <c r="B800" i="14" s="1"/>
  <c r="B430" i="16"/>
  <c r="B431" i="16" s="1"/>
  <c r="B432" i="16" s="1"/>
  <c r="B433" i="16" s="1"/>
  <c r="B121" i="18"/>
  <c r="B16" i="11"/>
  <c r="B130" i="16"/>
  <c r="B52" i="17"/>
  <c r="B53" i="17" s="1"/>
  <c r="B54" i="17" s="1"/>
  <c r="B335" i="17"/>
  <c r="B336" i="17" s="1"/>
  <c r="B337" i="17" s="1"/>
  <c r="B338" i="17" s="1"/>
  <c r="B339" i="17" s="1"/>
  <c r="B682" i="17"/>
  <c r="B683" i="17" s="1"/>
  <c r="B320" i="17"/>
  <c r="B186" i="16"/>
  <c r="B187" i="16" s="1"/>
  <c r="B216" i="18"/>
  <c r="B138" i="16"/>
  <c r="B139" i="16" s="1"/>
  <c r="B140" i="16" s="1"/>
  <c r="B141" i="16" s="1"/>
  <c r="B454" i="17"/>
  <c r="B455" i="17" s="1"/>
  <c r="B456" i="17" s="1"/>
  <c r="B457" i="17" s="1"/>
  <c r="B565" i="17"/>
  <c r="B566" i="17" s="1"/>
  <c r="B567" i="17" s="1"/>
  <c r="B568" i="17" s="1"/>
  <c r="B569" i="17" s="1"/>
  <c r="B618" i="17"/>
  <c r="B654" i="17"/>
  <c r="B655" i="17" s="1"/>
  <c r="B656" i="17" s="1"/>
  <c r="B675" i="17"/>
  <c r="B676" i="17" s="1"/>
  <c r="B677" i="17" s="1"/>
  <c r="B678" i="17" s="1"/>
  <c r="B679" i="17" s="1"/>
  <c r="B680" i="17" s="1"/>
  <c r="B756" i="16"/>
  <c r="B757" i="16" s="1"/>
  <c r="B714" i="17"/>
  <c r="B715" i="17" s="1"/>
  <c r="B363" i="14"/>
  <c r="B364" i="14" s="1"/>
  <c r="B365" i="14" s="1"/>
  <c r="B366" i="14" s="1"/>
  <c r="B367" i="14" s="1"/>
  <c r="B495" i="14"/>
  <c r="B496" i="14" s="1"/>
  <c r="B497" i="14" s="1"/>
  <c r="B498" i="14" s="1"/>
  <c r="B499" i="14" s="1"/>
  <c r="B500" i="14" s="1"/>
  <c r="B622" i="14"/>
  <c r="B623" i="14" s="1"/>
  <c r="B624" i="14" s="1"/>
  <c r="B625" i="14" s="1"/>
  <c r="B626" i="14" s="1"/>
  <c r="B243" i="14"/>
  <c r="B244" i="14" s="1"/>
  <c r="B245" i="14" s="1"/>
  <c r="B246" i="14" s="1"/>
  <c r="B247" i="14" s="1"/>
  <c r="B248" i="14" s="1"/>
  <c r="B775" i="17"/>
  <c r="B1002" i="14"/>
  <c r="B1003" i="14" s="1"/>
  <c r="B1004" i="14" s="1"/>
  <c r="B1005" i="14" s="1"/>
  <c r="B1006" i="14" s="1"/>
  <c r="B1007" i="14" s="1"/>
  <c r="B141" i="15"/>
  <c r="B142" i="15" s="1"/>
  <c r="B143" i="15" s="1"/>
  <c r="B144" i="15" s="1"/>
  <c r="B145" i="15" s="1"/>
  <c r="B146" i="15" s="1"/>
  <c r="B14" i="18"/>
  <c r="B168" i="18"/>
  <c r="B1016" i="14"/>
  <c r="B1017" i="14" s="1"/>
  <c r="B1018" i="14" s="1"/>
  <c r="B1019" i="14" s="1"/>
  <c r="B1020" i="14" s="1"/>
  <c r="B872" i="16"/>
  <c r="B22" i="11"/>
  <c r="B414" i="17"/>
  <c r="B415" i="17" s="1"/>
  <c r="B356" i="18"/>
  <c r="B328" i="18"/>
  <c r="B585" i="16"/>
  <c r="B586" i="16" s="1"/>
  <c r="B403" i="18"/>
  <c r="B257" i="15"/>
  <c r="B258" i="15" s="1"/>
  <c r="B489" i="14"/>
  <c r="B490" i="14" s="1"/>
  <c r="B491" i="14" s="1"/>
  <c r="B492" i="14" s="1"/>
  <c r="B493" i="14" s="1"/>
  <c r="B494" i="14" s="1"/>
  <c r="B614" i="16"/>
  <c r="B615" i="16" s="1"/>
  <c r="B165" i="17"/>
  <c r="B166" i="17" s="1"/>
  <c r="B167" i="17" s="1"/>
  <c r="B547" i="17"/>
  <c r="B548" i="17" s="1"/>
  <c r="B549" i="17" s="1"/>
  <c r="B600" i="15"/>
  <c r="B318" i="16"/>
  <c r="B319" i="16" s="1"/>
  <c r="B320" i="16" s="1"/>
  <c r="B321" i="16" s="1"/>
  <c r="B322" i="16" s="1"/>
  <c r="B854" i="16"/>
  <c r="B855" i="16" s="1"/>
  <c r="B115" i="17"/>
  <c r="B204" i="17"/>
  <c r="B205" i="17" s="1"/>
  <c r="B206" i="17" s="1"/>
  <c r="B207" i="17" s="1"/>
  <c r="B142" i="16"/>
  <c r="B143" i="16" s="1"/>
  <c r="B144" i="16" s="1"/>
  <c r="B145" i="16" s="1"/>
  <c r="B146" i="16" s="1"/>
  <c r="B147" i="16" s="1"/>
  <c r="B392" i="17"/>
  <c r="B393" i="17" s="1"/>
  <c r="B233" i="17"/>
  <c r="B234" i="17" s="1"/>
  <c r="B235" i="17" s="1"/>
  <c r="B236" i="17" s="1"/>
  <c r="B237" i="17" s="1"/>
  <c r="B238" i="17" s="1"/>
  <c r="B239" i="17" s="1"/>
  <c r="B251" i="16"/>
  <c r="B252" i="16" s="1"/>
  <c r="B253" i="16" s="1"/>
  <c r="B254" i="16" s="1"/>
  <c r="B255" i="16" s="1"/>
  <c r="B73" i="17"/>
  <c r="B74" i="17" s="1"/>
  <c r="B75" i="17" s="1"/>
  <c r="B76" i="17" s="1"/>
  <c r="B77" i="17" s="1"/>
  <c r="B78" i="17" s="1"/>
  <c r="B79" i="17" s="1"/>
  <c r="B209" i="17"/>
  <c r="B210" i="17" s="1"/>
  <c r="B133" i="17"/>
  <c r="B134" i="17" s="1"/>
  <c r="B160" i="17"/>
  <c r="B161" i="17" s="1"/>
  <c r="B162" i="17" s="1"/>
  <c r="B163" i="17" s="1"/>
  <c r="B79" i="18"/>
  <c r="B424" i="16"/>
  <c r="B425" i="16" s="1"/>
  <c r="B426" i="16" s="1"/>
  <c r="B427" i="16" s="1"/>
  <c r="B428" i="16" s="1"/>
  <c r="B429" i="16" s="1"/>
  <c r="B365" i="17"/>
  <c r="B366" i="17" s="1"/>
  <c r="B367" i="17" s="1"/>
  <c r="B368" i="17" s="1"/>
  <c r="B361" i="17"/>
  <c r="B362" i="17" s="1"/>
  <c r="B363" i="17" s="1"/>
  <c r="B364" i="17" s="1"/>
  <c r="B65" i="18"/>
  <c r="B105" i="18"/>
  <c r="B561" i="17"/>
  <c r="B562" i="17" s="1"/>
  <c r="B563" i="17" s="1"/>
  <c r="B655" i="16"/>
  <c r="B656" i="16" s="1"/>
  <c r="B657" i="16" s="1"/>
  <c r="B602" i="16"/>
  <c r="B603" i="16" s="1"/>
  <c r="B604" i="16" s="1"/>
  <c r="B605" i="16" s="1"/>
  <c r="B606" i="16" s="1"/>
  <c r="B261" i="16"/>
  <c r="B262" i="16" s="1"/>
  <c r="B263" i="16" s="1"/>
  <c r="B217" i="17"/>
  <c r="B218" i="17" s="1"/>
  <c r="B219" i="17" s="1"/>
  <c r="B271" i="17"/>
  <c r="B272" i="17" s="1"/>
  <c r="B273" i="17" s="1"/>
  <c r="B274" i="17" s="1"/>
  <c r="B275" i="17" s="1"/>
  <c r="B276" i="17" s="1"/>
  <c r="B247" i="16"/>
  <c r="B248" i="16" s="1"/>
  <c r="B249" i="16" s="1"/>
  <c r="B250" i="16" s="1"/>
  <c r="B156" i="17"/>
  <c r="B157" i="17" s="1"/>
  <c r="B158" i="17" s="1"/>
  <c r="B159" i="17" s="1"/>
  <c r="B125" i="18"/>
  <c r="B206" i="16"/>
  <c r="B207" i="16" s="1"/>
  <c r="B208" i="16" s="1"/>
  <c r="B209" i="16" s="1"/>
  <c r="B210" i="16" s="1"/>
  <c r="B211" i="16" s="1"/>
  <c r="B213" i="16"/>
  <c r="B214" i="16" s="1"/>
  <c r="B215" i="16" s="1"/>
  <c r="B216" i="16" s="1"/>
  <c r="B217" i="16" s="1"/>
  <c r="B218" i="16" s="1"/>
  <c r="B219" i="16" s="1"/>
  <c r="B44" i="17"/>
  <c r="B45" i="17" s="1"/>
  <c r="B441" i="16"/>
  <c r="B442" i="16" s="1"/>
  <c r="B129" i="16"/>
  <c r="B325" i="17"/>
  <c r="B326" i="17" s="1"/>
  <c r="B327" i="17" s="1"/>
  <c r="B249" i="18"/>
  <c r="B479" i="16"/>
  <c r="B480" i="16" s="1"/>
  <c r="B481" i="16" s="1"/>
  <c r="B501" i="17"/>
  <c r="B502" i="17" s="1"/>
  <c r="B458" i="17"/>
  <c r="B459" i="17" s="1"/>
  <c r="B460" i="17" s="1"/>
  <c r="B461" i="17" s="1"/>
  <c r="B624" i="17"/>
  <c r="B625" i="17" s="1"/>
  <c r="B626" i="17" s="1"/>
  <c r="B627" i="17" s="1"/>
  <c r="B628" i="17" s="1"/>
  <c r="B629" i="17" s="1"/>
  <c r="B827" i="16"/>
  <c r="B828" i="16" s="1"/>
  <c r="B829" i="16" s="1"/>
  <c r="B830" i="16" s="1"/>
  <c r="B831" i="16" s="1"/>
  <c r="B970" i="14"/>
  <c r="B971" i="14" s="1"/>
  <c r="B972" i="14" s="1"/>
  <c r="B973" i="14" s="1"/>
  <c r="B974" i="14" s="1"/>
  <c r="B975" i="14" s="1"/>
  <c r="B976" i="14" s="1"/>
  <c r="B1106" i="14"/>
  <c r="B1107" i="14" s="1"/>
  <c r="B1108" i="14" s="1"/>
  <c r="B1109" i="14" s="1"/>
  <c r="B1110" i="14" s="1"/>
  <c r="B1111" i="14" s="1"/>
  <c r="B868" i="14"/>
  <c r="B869" i="14" s="1"/>
  <c r="B870" i="14" s="1"/>
  <c r="B871" i="14" s="1"/>
  <c r="B872" i="14" s="1"/>
  <c r="B123" i="14"/>
  <c r="B124" i="14" s="1"/>
  <c r="B125" i="14" s="1"/>
  <c r="B126" i="14" s="1"/>
  <c r="B127" i="14" s="1"/>
  <c r="B128" i="14" s="1"/>
  <c r="B312" i="14"/>
  <c r="B313" i="14" s="1"/>
  <c r="B314" i="14" s="1"/>
  <c r="B315" i="14" s="1"/>
  <c r="B316" i="14" s="1"/>
  <c r="B317" i="14" s="1"/>
  <c r="B318" i="14" s="1"/>
  <c r="B100" i="18"/>
  <c r="B242" i="15"/>
  <c r="B255" i="15"/>
  <c r="B256" i="15" s="1"/>
  <c r="B148" i="17"/>
  <c r="B149" i="17" s="1"/>
  <c r="B694" i="14"/>
  <c r="B695" i="14" s="1"/>
  <c r="B696" i="14" s="1"/>
  <c r="B697" i="14" s="1"/>
  <c r="B698" i="14" s="1"/>
  <c r="B261" i="15"/>
  <c r="B493" i="16"/>
  <c r="B494" i="16" s="1"/>
  <c r="B495" i="16" s="1"/>
  <c r="B521" i="16"/>
  <c r="B522" i="16" s="1"/>
  <c r="B523" i="16" s="1"/>
  <c r="B524" i="16" s="1"/>
  <c r="B10" i="11"/>
  <c r="B9" i="11"/>
  <c r="B71" i="16"/>
  <c r="B474" i="16"/>
  <c r="B475" i="16" s="1"/>
  <c r="B476" i="16" s="1"/>
  <c r="B477" i="16" s="1"/>
  <c r="B855" i="14"/>
  <c r="B856" i="14" s="1"/>
  <c r="B857" i="14" s="1"/>
  <c r="B267" i="18"/>
  <c r="B294" i="18"/>
  <c r="B338" i="18"/>
  <c r="B286" i="18"/>
  <c r="B430" i="18"/>
  <c r="B528" i="16"/>
  <c r="B529" i="16" s="1"/>
  <c r="B530" i="16" s="1"/>
  <c r="B307" i="14"/>
  <c r="B308" i="14" s="1"/>
  <c r="B309" i="14" s="1"/>
  <c r="B310" i="14" s="1"/>
  <c r="B311" i="14" s="1"/>
  <c r="B801" i="14"/>
  <c r="B802" i="14" s="1"/>
  <c r="B803" i="14" s="1"/>
  <c r="B804" i="14" s="1"/>
  <c r="B805" i="14" s="1"/>
  <c r="B806" i="14" s="1"/>
  <c r="B676" i="16"/>
  <c r="B677" i="16" s="1"/>
  <c r="B1182" i="14"/>
  <c r="B1183" i="14" s="1"/>
  <c r="B1184" i="14" s="1"/>
  <c r="B1185" i="14" s="1"/>
  <c r="B1186" i="14" s="1"/>
  <c r="B741" i="17"/>
  <c r="B742" i="17" s="1"/>
  <c r="B743" i="17" s="1"/>
  <c r="B744" i="17" s="1"/>
  <c r="B745" i="17" s="1"/>
  <c r="B746" i="17" s="1"/>
  <c r="B747" i="17" s="1"/>
  <c r="B12" i="11"/>
  <c r="B49" i="17"/>
  <c r="B50" i="17" s="1"/>
  <c r="B51" i="17" s="1"/>
  <c r="B317" i="17"/>
  <c r="B385" i="17"/>
  <c r="B386" i="17" s="1"/>
  <c r="B387" i="17" s="1"/>
  <c r="B388" i="17" s="1"/>
  <c r="B389" i="17" s="1"/>
  <c r="B96" i="18"/>
  <c r="B663" i="16"/>
  <c r="B664" i="16" s="1"/>
  <c r="B665" i="16" s="1"/>
  <c r="B666" i="16" s="1"/>
  <c r="B667" i="16" s="1"/>
  <c r="B669" i="17"/>
  <c r="B670" i="17" s="1"/>
  <c r="B671" i="17" s="1"/>
  <c r="B486" i="14"/>
  <c r="B487" i="14" s="1"/>
  <c r="B488" i="14" s="1"/>
  <c r="B631" i="14"/>
  <c r="B632" i="14" s="1"/>
  <c r="B451" i="14"/>
  <c r="B452" i="14" s="1"/>
  <c r="B453" i="14" s="1"/>
  <c r="B454" i="14" s="1"/>
  <c r="B455" i="14" s="1"/>
  <c r="B456" i="14" s="1"/>
  <c r="B457" i="14" s="1"/>
  <c r="B458" i="14" s="1"/>
  <c r="B459" i="14" s="1"/>
  <c r="B370" i="14"/>
  <c r="B371" i="14" s="1"/>
  <c r="B372" i="14" s="1"/>
  <c r="B373" i="14" s="1"/>
  <c r="B924" i="14"/>
  <c r="B925" i="14" s="1"/>
  <c r="B926" i="14" s="1"/>
  <c r="B927" i="14" s="1"/>
  <c r="B1085" i="14"/>
  <c r="B1086" i="14" s="1"/>
  <c r="B1087" i="14" s="1"/>
  <c r="B1088" i="14" s="1"/>
  <c r="B399" i="14"/>
  <c r="B400" i="14" s="1"/>
  <c r="B401" i="14" s="1"/>
  <c r="B402" i="14" s="1"/>
  <c r="B403" i="14" s="1"/>
  <c r="B265" i="15"/>
  <c r="B436" i="17"/>
  <c r="B437" i="17" s="1"/>
  <c r="B363" i="16"/>
  <c r="B501" i="14"/>
  <c r="B502" i="14" s="1"/>
  <c r="B503" i="14" s="1"/>
  <c r="B504" i="14" s="1"/>
  <c r="B505" i="14" s="1"/>
  <c r="B14" i="11"/>
  <c r="B56" i="17"/>
  <c r="B57" i="17" s="1"/>
  <c r="B428" i="18"/>
  <c r="B324" i="18"/>
  <c r="B742" i="14"/>
  <c r="B743" i="14" s="1"/>
  <c r="B744" i="14" s="1"/>
  <c r="B745" i="14" s="1"/>
  <c r="B746" i="14" s="1"/>
  <c r="B404" i="18"/>
  <c r="B603" i="14"/>
  <c r="B604" i="14" s="1"/>
  <c r="B605" i="14" s="1"/>
  <c r="B606" i="14" s="1"/>
  <c r="B607" i="14" s="1"/>
  <c r="B608" i="14" s="1"/>
  <c r="B339" i="16"/>
  <c r="B340" i="16" s="1"/>
  <c r="B341" i="16" s="1"/>
  <c r="B342" i="16" s="1"/>
  <c r="B343" i="16" s="1"/>
  <c r="B541" i="17"/>
  <c r="B542" i="17" s="1"/>
  <c r="B543" i="17" s="1"/>
  <c r="B383" i="16"/>
  <c r="B468" i="17"/>
  <c r="B469" i="17" s="1"/>
  <c r="B470" i="17" s="1"/>
  <c r="B475" i="14"/>
  <c r="B476" i="14" s="1"/>
  <c r="B477" i="14" s="1"/>
  <c r="B222" i="11"/>
  <c r="B101" i="11"/>
  <c r="B170" i="11"/>
  <c r="B185" i="11"/>
  <c r="B184" i="11"/>
  <c r="B31" i="11"/>
  <c r="B32" i="11" s="1"/>
  <c r="B526" i="17"/>
  <c r="B527" i="17" s="1"/>
  <c r="B528" i="17" s="1"/>
  <c r="B529" i="17" s="1"/>
  <c r="B530" i="17" s="1"/>
  <c r="B531" i="17" s="1"/>
  <c r="B739" i="17"/>
  <c r="B1199" i="14"/>
  <c r="B1200" i="14" s="1"/>
  <c r="B1201" i="14" s="1"/>
  <c r="B140" i="18"/>
  <c r="B430" i="17"/>
  <c r="B431" i="17" s="1"/>
  <c r="B241" i="17"/>
  <c r="B242" i="17" s="1"/>
  <c r="B243" i="17" s="1"/>
  <c r="B244" i="17" s="1"/>
  <c r="B245" i="17" s="1"/>
  <c r="B86" i="16"/>
  <c r="B87" i="16" s="1"/>
  <c r="B88" i="16" s="1"/>
  <c r="B89" i="16" s="1"/>
  <c r="B694" i="16"/>
  <c r="B695" i="16" s="1"/>
  <c r="B696" i="16" s="1"/>
  <c r="B606" i="17"/>
  <c r="B138" i="18"/>
  <c r="B256" i="16"/>
  <c r="B257" i="16" s="1"/>
  <c r="B258" i="16" s="1"/>
  <c r="B259" i="16" s="1"/>
  <c r="B114" i="18"/>
  <c r="B619" i="16"/>
  <c r="B620" i="16" s="1"/>
  <c r="B621" i="16" s="1"/>
  <c r="B622" i="16" s="1"/>
  <c r="B10" i="18"/>
  <c r="B9" i="18"/>
  <c r="B459" i="16"/>
  <c r="B460" i="16" s="1"/>
  <c r="B461" i="16" s="1"/>
  <c r="B455" i="16"/>
  <c r="B456" i="16" s="1"/>
  <c r="B457" i="16" s="1"/>
  <c r="B444" i="16"/>
  <c r="B445" i="16" s="1"/>
  <c r="B541" i="16"/>
  <c r="B542" i="16" s="1"/>
  <c r="B543" i="16" s="1"/>
  <c r="B544" i="16" s="1"/>
  <c r="B659" i="16"/>
  <c r="B660" i="16" s="1"/>
  <c r="B661" i="16" s="1"/>
  <c r="B662" i="16" s="1"/>
  <c r="B597" i="17"/>
  <c r="B598" i="17" s="1"/>
  <c r="B599" i="17" s="1"/>
  <c r="B735" i="16"/>
  <c r="B736" i="16" s="1"/>
  <c r="B852" i="16"/>
  <c r="B853" i="16" s="1"/>
  <c r="B297" i="14"/>
  <c r="B298" i="14" s="1"/>
  <c r="B299" i="14" s="1"/>
  <c r="B300" i="14" s="1"/>
  <c r="B301" i="14" s="1"/>
  <c r="B557" i="14"/>
  <c r="B558" i="14" s="1"/>
  <c r="B559" i="14" s="1"/>
  <c r="B560" i="14" s="1"/>
  <c r="B561" i="14" s="1"/>
  <c r="B562" i="14" s="1"/>
  <c r="B692" i="14"/>
  <c r="B657" i="14"/>
  <c r="B658" i="14" s="1"/>
  <c r="B659" i="14" s="1"/>
  <c r="B660" i="14" s="1"/>
  <c r="B661" i="14" s="1"/>
  <c r="B1090" i="14"/>
  <c r="B1091" i="14" s="1"/>
  <c r="B1092" i="14" s="1"/>
  <c r="B1093" i="14" s="1"/>
  <c r="B1112" i="14"/>
  <c r="B1113" i="14" s="1"/>
  <c r="B1114" i="14" s="1"/>
  <c r="B1115" i="14" s="1"/>
  <c r="B1116" i="14" s="1"/>
  <c r="B428" i="14"/>
  <c r="B429" i="14" s="1"/>
  <c r="B430" i="14" s="1"/>
  <c r="B431" i="14" s="1"/>
  <c r="B432" i="14" s="1"/>
  <c r="B1117" i="14"/>
  <c r="B1118" i="14" s="1"/>
  <c r="B1119" i="14" s="1"/>
  <c r="B1120" i="14" s="1"/>
  <c r="B1121" i="14" s="1"/>
  <c r="B982" i="14"/>
  <c r="B983" i="14" s="1"/>
  <c r="B984" i="14" s="1"/>
  <c r="B985" i="14" s="1"/>
  <c r="B986" i="14" s="1"/>
  <c r="B247" i="15"/>
  <c r="B248" i="15" s="1"/>
  <c r="B111" i="15"/>
  <c r="B59" i="16"/>
  <c r="B60" i="16" s="1"/>
  <c r="B61" i="16" s="1"/>
  <c r="B507" i="14"/>
  <c r="B508" i="14" s="1"/>
  <c r="B509" i="14" s="1"/>
  <c r="B510" i="14" s="1"/>
  <c r="B511" i="14" s="1"/>
  <c r="B512" i="14" s="1"/>
  <c r="B310" i="17"/>
  <c r="B311" i="17" s="1"/>
  <c r="B312" i="17" s="1"/>
  <c r="B313" i="17" s="1"/>
  <c r="B353" i="16"/>
  <c r="B354" i="16" s="1"/>
  <c r="B355" i="16" s="1"/>
  <c r="B356" i="16" s="1"/>
  <c r="B357" i="16" s="1"/>
  <c r="B101" i="15"/>
  <c r="B102" i="15" s="1"/>
  <c r="B460" i="14"/>
  <c r="B461" i="14" s="1"/>
  <c r="B462" i="14" s="1"/>
  <c r="B463" i="14" s="1"/>
  <c r="B464" i="14" s="1"/>
  <c r="B465" i="14" s="1"/>
  <c r="B466" i="14" s="1"/>
  <c r="B467" i="14" s="1"/>
  <c r="B468" i="14" s="1"/>
  <c r="B13" i="11"/>
  <c r="B401" i="18"/>
  <c r="B262" i="18"/>
  <c r="B332" i="18"/>
  <c r="B343" i="18"/>
  <c r="B303" i="14"/>
  <c r="B304" i="14" s="1"/>
  <c r="B305" i="14" s="1"/>
  <c r="B306" i="14" s="1"/>
  <c r="B172" i="16"/>
  <c r="B173" i="16" s="1"/>
  <c r="B174" i="16" s="1"/>
  <c r="B175" i="16" s="1"/>
  <c r="B370" i="17"/>
  <c r="B371" i="17" s="1"/>
  <c r="B287" i="17"/>
  <c r="B166" i="18"/>
  <c r="B778" i="14"/>
  <c r="B779" i="14" s="1"/>
  <c r="B780" i="14" s="1"/>
  <c r="B781" i="14" s="1"/>
  <c r="B292" i="18"/>
  <c r="B328" i="17"/>
  <c r="B329" i="17" s="1"/>
  <c r="B330" i="17" s="1"/>
  <c r="B331" i="17" s="1"/>
  <c r="B332" i="17" s="1"/>
  <c r="B333" i="17" s="1"/>
  <c r="B56" i="15"/>
  <c r="B57" i="15" s="1"/>
  <c r="B58" i="15" s="1"/>
  <c r="B59" i="15" s="1"/>
  <c r="B60" i="15" s="1"/>
  <c r="B61" i="15" s="1"/>
  <c r="B291" i="17"/>
  <c r="B953" i="14"/>
  <c r="B954" i="14" s="1"/>
  <c r="B955" i="14" s="1"/>
  <c r="B956" i="14" s="1"/>
  <c r="B957" i="14" s="1"/>
  <c r="B958" i="14" s="1"/>
  <c r="B239" i="11"/>
  <c r="B171" i="11"/>
  <c r="B147" i="11"/>
  <c r="B875" i="16"/>
  <c r="B1076" i="14"/>
  <c r="B1077" i="14" s="1"/>
  <c r="B1078" i="14" s="1"/>
  <c r="B448" i="16"/>
  <c r="B449" i="16" s="1"/>
  <c r="B450" i="16" s="1"/>
  <c r="B451" i="16" s="1"/>
  <c r="B452" i="16" s="1"/>
  <c r="B453" i="16" s="1"/>
  <c r="B572" i="14"/>
  <c r="B573" i="14" s="1"/>
  <c r="B574" i="14" s="1"/>
  <c r="B328" i="16"/>
  <c r="B423" i="14"/>
  <c r="B424" i="14" s="1"/>
  <c r="B425" i="14" s="1"/>
  <c r="B426" i="14" s="1"/>
  <c r="B427" i="14" s="1"/>
  <c r="B288" i="17"/>
  <c r="B1294" i="14"/>
  <c r="B1295" i="14" s="1"/>
  <c r="B1296" i="14" s="1"/>
  <c r="B1297" i="14" s="1"/>
  <c r="B191" i="15"/>
  <c r="B192" i="15" s="1"/>
  <c r="B193" i="15" s="1"/>
  <c r="B194" i="15" s="1"/>
  <c r="B195" i="15" s="1"/>
  <c r="B196" i="15" s="1"/>
  <c r="B871" i="17"/>
  <c r="B872" i="17" s="1"/>
  <c r="B873" i="17" s="1"/>
  <c r="B152" i="17"/>
  <c r="B153" i="17" s="1"/>
  <c r="B154" i="17" s="1"/>
  <c r="B155" i="17" s="1"/>
  <c r="B199" i="14"/>
  <c r="B200" i="14" s="1"/>
  <c r="B201" i="14" s="1"/>
  <c r="B202" i="14" s="1"/>
  <c r="B203" i="14" s="1"/>
  <c r="B292" i="17"/>
  <c r="B293" i="17" s="1"/>
  <c r="B294" i="17" s="1"/>
  <c r="B37" i="11"/>
  <c r="B189" i="11"/>
  <c r="B829" i="14"/>
  <c r="B830" i="14" s="1"/>
  <c r="B831" i="14" s="1"/>
  <c r="B832" i="14" s="1"/>
  <c r="B833" i="14" s="1"/>
  <c r="B834" i="14" s="1"/>
  <c r="B722" i="16"/>
  <c r="B723" i="16" s="1"/>
  <c r="B724" i="16" s="1"/>
  <c r="B634" i="14"/>
  <c r="B635" i="14" s="1"/>
  <c r="B636" i="14" s="1"/>
  <c r="B637" i="14" s="1"/>
  <c r="B638" i="14" s="1"/>
  <c r="B768" i="14"/>
  <c r="B769" i="14" s="1"/>
  <c r="B770" i="14" s="1"/>
  <c r="B771" i="14" s="1"/>
  <c r="B587" i="16"/>
  <c r="B887" i="16"/>
  <c r="B888" i="16" s="1"/>
  <c r="B754" i="17"/>
  <c r="B755" i="17" s="1"/>
  <c r="B756" i="17" s="1"/>
  <c r="B757" i="17" s="1"/>
  <c r="B758" i="17" s="1"/>
  <c r="B672" i="14"/>
  <c r="B673" i="14" s="1"/>
  <c r="B674" i="14" s="1"/>
  <c r="B675" i="14" s="1"/>
  <c r="B151" i="18"/>
  <c r="B183" i="14"/>
  <c r="B184" i="14" s="1"/>
  <c r="B185" i="14" s="1"/>
  <c r="B186" i="14" s="1"/>
  <c r="B187" i="14" s="1"/>
  <c r="B188" i="14" s="1"/>
  <c r="B189" i="14" s="1"/>
  <c r="B226" i="11"/>
  <c r="B903" i="16"/>
  <c r="B904" i="16" s="1"/>
  <c r="B905" i="16" s="1"/>
  <c r="B906" i="16" s="1"/>
  <c r="B103" i="18"/>
  <c r="B109" i="15"/>
  <c r="B864" i="17"/>
  <c r="B865" i="17" s="1"/>
  <c r="B866" i="17" s="1"/>
  <c r="B1331" i="14"/>
  <c r="B1332" i="14" s="1"/>
  <c r="B1333" i="14" s="1"/>
  <c r="B1334" i="14" s="1"/>
  <c r="B1335" i="14" s="1"/>
  <c r="B1336" i="14" s="1"/>
  <c r="B181" i="16"/>
  <c r="B182" i="16" s="1"/>
  <c r="B183" i="16" s="1"/>
  <c r="B757" i="14"/>
  <c r="B758" i="14" s="1"/>
  <c r="B759" i="14" s="1"/>
  <c r="B760" i="14" s="1"/>
  <c r="B761" i="14" s="1"/>
  <c r="B247" i="18"/>
  <c r="B104" i="17"/>
  <c r="B105" i="17" s="1"/>
  <c r="B106" i="17" s="1"/>
  <c r="B107" i="17" s="1"/>
  <c r="B108" i="17" s="1"/>
  <c r="B109" i="17" s="1"/>
  <c r="B427" i="15"/>
  <c r="B428" i="15" s="1"/>
  <c r="B724" i="15"/>
  <c r="B726" i="15"/>
  <c r="B727" i="15" s="1"/>
  <c r="B450" i="15"/>
  <c r="B451" i="15" s="1"/>
  <c r="B452" i="15" s="1"/>
  <c r="B453" i="15" s="1"/>
  <c r="B454" i="15" s="1"/>
  <c r="B590" i="15"/>
  <c r="B591" i="15" s="1"/>
  <c r="B681" i="15"/>
  <c r="B682" i="15" s="1"/>
  <c r="B420" i="15"/>
  <c r="B620" i="15"/>
  <c r="B417" i="15"/>
  <c r="B418" i="15" s="1"/>
  <c r="B697" i="15"/>
  <c r="B698" i="15" s="1"/>
  <c r="B699" i="15" s="1"/>
  <c r="B700" i="15" s="1"/>
  <c r="B701" i="15" s="1"/>
  <c r="B702" i="15" s="1"/>
  <c r="B647" i="16"/>
  <c r="B648" i="16" s="1"/>
  <c r="B649" i="16" s="1"/>
  <c r="B200" i="17"/>
  <c r="B201" i="17" s="1"/>
  <c r="B202" i="17" s="1"/>
  <c r="B239" i="16"/>
  <c r="B240" i="16" s="1"/>
  <c r="B241" i="16" s="1"/>
  <c r="B242" i="16" s="1"/>
  <c r="B793" i="17"/>
  <c r="B794" i="17" s="1"/>
  <c r="B271" i="11"/>
  <c r="B272" i="11" s="1"/>
  <c r="B74" i="11"/>
  <c r="B173" i="11"/>
  <c r="B233" i="11"/>
  <c r="B199" i="11"/>
  <c r="B135" i="11"/>
  <c r="B136" i="11" s="1"/>
  <c r="B215" i="11"/>
  <c r="B54" i="11"/>
  <c r="B180" i="11"/>
  <c r="B214" i="11"/>
  <c r="B192" i="11"/>
  <c r="B227" i="11"/>
  <c r="B66" i="11"/>
  <c r="B67" i="11" s="1"/>
  <c r="B80" i="11"/>
  <c r="B1263" i="14"/>
  <c r="B1264" i="14" s="1"/>
  <c r="B1265" i="14" s="1"/>
  <c r="B1266" i="14" s="1"/>
  <c r="B408" i="18"/>
  <c r="B252" i="11"/>
  <c r="B751" i="16"/>
  <c r="B752" i="16" s="1"/>
  <c r="B753" i="16" s="1"/>
  <c r="B754" i="16" s="1"/>
  <c r="B755" i="16" s="1"/>
  <c r="B124" i="16"/>
  <c r="B125" i="16" s="1"/>
  <c r="B126" i="16" s="1"/>
  <c r="B127" i="16" s="1"/>
  <c r="B389" i="16"/>
  <c r="B390" i="16" s="1"/>
  <c r="B391" i="16" s="1"/>
  <c r="B392" i="16" s="1"/>
  <c r="B393" i="16" s="1"/>
  <c r="B260" i="11"/>
  <c r="B470" i="16"/>
  <c r="B471" i="16" s="1"/>
  <c r="B472" i="16" s="1"/>
  <c r="B473" i="16" s="1"/>
  <c r="B198" i="14"/>
  <c r="B1298" i="14"/>
  <c r="B1299" i="14" s="1"/>
  <c r="B1300" i="14" s="1"/>
  <c r="B1301" i="14" s="1"/>
  <c r="B1302" i="14" s="1"/>
  <c r="B420" i="18"/>
  <c r="B197" i="16"/>
  <c r="B198" i="16" s="1"/>
  <c r="B199" i="16" s="1"/>
  <c r="B200" i="16" s="1"/>
  <c r="B201" i="16" s="1"/>
  <c r="B202" i="16" s="1"/>
  <c r="B203" i="16" s="1"/>
  <c r="B204" i="16" s="1"/>
  <c r="B205" i="16" s="1"/>
  <c r="B226" i="17"/>
  <c r="B227" i="17" s="1"/>
  <c r="B228" i="17" s="1"/>
  <c r="B229" i="17" s="1"/>
  <c r="B230" i="17" s="1"/>
  <c r="B231" i="17" s="1"/>
  <c r="B232" i="17" s="1"/>
  <c r="B51" i="18"/>
  <c r="B267" i="11"/>
  <c r="B426" i="18"/>
  <c r="B868" i="17"/>
  <c r="B869" i="17" s="1"/>
  <c r="B870" i="17" s="1"/>
  <c r="B95" i="18"/>
  <c r="B244" i="11"/>
  <c r="B448" i="17"/>
  <c r="B449" i="17" s="1"/>
  <c r="B80" i="16"/>
  <c r="B81" i="16" s="1"/>
  <c r="B82" i="16" s="1"/>
  <c r="B19" i="11"/>
  <c r="B79" i="15"/>
  <c r="B80" i="15" s="1"/>
  <c r="B376" i="17"/>
  <c r="B377" i="17" s="1"/>
  <c r="B378" i="17" s="1"/>
  <c r="B379" i="17" s="1"/>
  <c r="B64" i="18"/>
  <c r="B164" i="18"/>
  <c r="B107" i="16"/>
  <c r="B108" i="16" s="1"/>
  <c r="B109" i="16" s="1"/>
  <c r="B110" i="16" s="1"/>
  <c r="B521" i="15"/>
  <c r="B522" i="15" s="1"/>
  <c r="B442" i="15"/>
  <c r="B443" i="15" s="1"/>
  <c r="B444" i="15" s="1"/>
  <c r="B466" i="15"/>
  <c r="B467" i="15" s="1"/>
  <c r="B279" i="15"/>
  <c r="B280" i="15" s="1"/>
  <c r="B569" i="15"/>
  <c r="B570" i="15" s="1"/>
  <c r="B592" i="15"/>
  <c r="B593" i="15" s="1"/>
  <c r="B594" i="15" s="1"/>
  <c r="B322" i="17"/>
  <c r="B412" i="15"/>
  <c r="B528" i="14"/>
  <c r="B529" i="14" s="1"/>
  <c r="B530" i="14" s="1"/>
  <c r="B531" i="14" s="1"/>
  <c r="B532" i="14" s="1"/>
  <c r="B533" i="14" s="1"/>
  <c r="B535" i="15"/>
  <c r="B536" i="15" s="1"/>
  <c r="B642" i="15"/>
  <c r="B643" i="15" s="1"/>
  <c r="B179" i="18"/>
  <c r="B484" i="15"/>
  <c r="B485" i="15" s="1"/>
  <c r="B858" i="14"/>
  <c r="B859" i="14" s="1"/>
  <c r="B860" i="14" s="1"/>
  <c r="B861" i="14" s="1"/>
  <c r="B862" i="14" s="1"/>
  <c r="B179" i="15"/>
  <c r="B180" i="15" s="1"/>
  <c r="B68" i="14"/>
  <c r="B69" i="14" s="1"/>
  <c r="B70" i="14" s="1"/>
  <c r="B71" i="14" s="1"/>
  <c r="B795" i="17"/>
  <c r="B796" i="17" s="1"/>
  <c r="B797" i="17" s="1"/>
  <c r="B108" i="11"/>
  <c r="B64" i="11"/>
  <c r="B255" i="11"/>
  <c r="B91" i="11"/>
  <c r="B188" i="11"/>
  <c r="B39" i="11"/>
  <c r="B151" i="11"/>
  <c r="B152" i="11" s="1"/>
  <c r="B228" i="11"/>
  <c r="B163" i="11"/>
  <c r="B218" i="11"/>
  <c r="B206" i="11"/>
  <c r="B273" i="11"/>
  <c r="B274" i="11" s="1"/>
  <c r="B532" i="17"/>
  <c r="B533" i="17" s="1"/>
  <c r="B534" i="17" s="1"/>
  <c r="B411" i="18"/>
  <c r="B1249" i="14"/>
  <c r="B1250" i="14" s="1"/>
  <c r="B1251" i="14" s="1"/>
  <c r="B1252" i="14" s="1"/>
  <c r="B1253" i="14" s="1"/>
  <c r="B1254" i="14" s="1"/>
  <c r="B1255" i="14" s="1"/>
  <c r="B1256" i="14" s="1"/>
  <c r="B447" i="16"/>
  <c r="B1158" i="14"/>
  <c r="B1159" i="14" s="1"/>
  <c r="B1160" i="14" s="1"/>
  <c r="B1161" i="14" s="1"/>
  <c r="B47" i="11"/>
  <c r="B191" i="18"/>
  <c r="B1137" i="14"/>
  <c r="B1138" i="14" s="1"/>
  <c r="B1139" i="14" s="1"/>
  <c r="B1140" i="14" s="1"/>
  <c r="B1141" i="14" s="1"/>
  <c r="B313" i="16"/>
  <c r="B314" i="16" s="1"/>
  <c r="B315" i="16" s="1"/>
  <c r="B316" i="16" s="1"/>
  <c r="B427" i="18"/>
  <c r="B932" i="16"/>
  <c r="B933" i="16" s="1"/>
  <c r="B934" i="16" s="1"/>
  <c r="B935" i="16" s="1"/>
  <c r="B936" i="16" s="1"/>
  <c r="B937" i="16" s="1"/>
  <c r="B277" i="11"/>
  <c r="B798" i="17"/>
  <c r="B799" i="17" s="1"/>
  <c r="B800" i="17" s="1"/>
  <c r="B139" i="11"/>
  <c r="B435" i="16"/>
  <c r="B436" i="16" s="1"/>
  <c r="B437" i="16" s="1"/>
  <c r="B438" i="16" s="1"/>
  <c r="B135" i="18"/>
  <c r="B44" i="18"/>
  <c r="B110" i="17"/>
  <c r="B111" i="17" s="1"/>
  <c r="B112" i="17" s="1"/>
  <c r="B409" i="15"/>
  <c r="B410" i="15" s="1"/>
  <c r="B493" i="15"/>
  <c r="B494" i="15" s="1"/>
  <c r="B495" i="15" s="1"/>
  <c r="B496" i="15" s="1"/>
  <c r="B497" i="15" s="1"/>
  <c r="B532" i="15"/>
  <c r="B517" i="15"/>
  <c r="B518" i="15" s="1"/>
  <c r="B376" i="16"/>
  <c r="B377" i="16" s="1"/>
  <c r="B378" i="16" s="1"/>
  <c r="B379" i="16" s="1"/>
  <c r="B380" i="16" s="1"/>
  <c r="B381" i="16" s="1"/>
  <c r="B278" i="15"/>
  <c r="B556" i="15"/>
  <c r="B673" i="15"/>
  <c r="B674" i="15" s="1"/>
  <c r="B675" i="15" s="1"/>
  <c r="B676" i="15" s="1"/>
  <c r="B677" i="15" s="1"/>
  <c r="B479" i="15"/>
  <c r="B565" i="15"/>
  <c r="B566" i="15" s="1"/>
  <c r="B567" i="15" s="1"/>
  <c r="B568" i="15" s="1"/>
  <c r="B685" i="15"/>
  <c r="B686" i="15" s="1"/>
  <c r="B282" i="15"/>
  <c r="B347" i="15"/>
  <c r="B527" i="15"/>
  <c r="B528" i="15" s="1"/>
  <c r="B903" i="14"/>
  <c r="B904" i="14" s="1"/>
  <c r="B905" i="14" s="1"/>
  <c r="B906" i="14" s="1"/>
  <c r="B907" i="14" s="1"/>
  <c r="B253" i="17"/>
  <c r="B254" i="17" s="1"/>
  <c r="B255" i="17" s="1"/>
  <c r="B256" i="17" s="1"/>
  <c r="B257" i="17" s="1"/>
  <c r="B258" i="17" s="1"/>
  <c r="B339" i="14"/>
  <c r="B340" i="14" s="1"/>
  <c r="B341" i="14" s="1"/>
  <c r="B342" i="14" s="1"/>
  <c r="B343" i="14" s="1"/>
  <c r="B344" i="14" s="1"/>
  <c r="B219" i="11"/>
  <c r="B105" i="11"/>
  <c r="B200" i="11"/>
  <c r="B122" i="11"/>
  <c r="B216" i="11"/>
  <c r="B55" i="11"/>
  <c r="B56" i="11" s="1"/>
  <c r="B166" i="11"/>
  <c r="B245" i="11"/>
  <c r="B181" i="11"/>
  <c r="B97" i="11"/>
  <c r="B45" i="11"/>
  <c r="B81" i="11"/>
  <c r="B82" i="11" s="1"/>
  <c r="B285" i="18"/>
  <c r="B834" i="17"/>
  <c r="B835" i="17" s="1"/>
  <c r="B836" i="17" s="1"/>
  <c r="B837" i="17" s="1"/>
  <c r="B827" i="17"/>
  <c r="B1079" i="14"/>
  <c r="B1080" i="14" s="1"/>
  <c r="B1081" i="14" s="1"/>
  <c r="B1082" i="14" s="1"/>
  <c r="B1083" i="14" s="1"/>
  <c r="B120" i="17"/>
  <c r="B121" i="17" s="1"/>
  <c r="B807" i="14"/>
  <c r="B808" i="14" s="1"/>
  <c r="B809" i="14" s="1"/>
  <c r="B810" i="14" s="1"/>
  <c r="B811" i="14" s="1"/>
  <c r="B812" i="14" s="1"/>
  <c r="B813" i="14" s="1"/>
  <c r="B1353" i="14"/>
  <c r="B1354" i="14" s="1"/>
  <c r="B1355" i="14" s="1"/>
  <c r="B1356" i="14" s="1"/>
  <c r="B1357" i="14" s="1"/>
  <c r="B1358" i="14" s="1"/>
  <c r="B1280" i="14"/>
  <c r="B1281" i="14" s="1"/>
  <c r="B1282" i="14" s="1"/>
  <c r="B225" i="14"/>
  <c r="B226" i="14" s="1"/>
  <c r="B227" i="14" s="1"/>
  <c r="B228" i="14" s="1"/>
  <c r="B229" i="14" s="1"/>
  <c r="B230" i="14" s="1"/>
  <c r="B231" i="14" s="1"/>
  <c r="B232" i="14" s="1"/>
  <c r="B74" i="18"/>
  <c r="B225" i="18"/>
  <c r="B409" i="16"/>
  <c r="B410" i="16" s="1"/>
  <c r="B411" i="16" s="1"/>
  <c r="B412" i="16" s="1"/>
  <c r="B413" i="16" s="1"/>
  <c r="B575" i="14"/>
  <c r="B576" i="14" s="1"/>
  <c r="B577" i="14" s="1"/>
  <c r="B578" i="14" s="1"/>
  <c r="B579" i="14" s="1"/>
  <c r="B580" i="14" s="1"/>
  <c r="B260" i="17"/>
  <c r="B261" i="17" s="1"/>
  <c r="B262" i="17" s="1"/>
  <c r="B263" i="17" s="1"/>
  <c r="B264" i="17" s="1"/>
  <c r="B728" i="17"/>
  <c r="B729" i="17" s="1"/>
  <c r="B730" i="17" s="1"/>
  <c r="B731" i="17" s="1"/>
  <c r="B732" i="17" s="1"/>
  <c r="B733" i="17" s="1"/>
  <c r="B852" i="17"/>
  <c r="B853" i="17" s="1"/>
  <c r="B856" i="17"/>
  <c r="B1188" i="14"/>
  <c r="B1189" i="14" s="1"/>
  <c r="B1190" i="14" s="1"/>
  <c r="B1191" i="14" s="1"/>
  <c r="B36" i="11"/>
  <c r="B1316" i="14"/>
  <c r="B1317" i="14" s="1"/>
  <c r="B1318" i="14" s="1"/>
  <c r="B1319" i="14" s="1"/>
  <c r="B1320" i="14" s="1"/>
  <c r="B862" i="17"/>
  <c r="B863" i="17" s="1"/>
  <c r="B914" i="16"/>
  <c r="B915" i="16" s="1"/>
  <c r="B916" i="16" s="1"/>
  <c r="B917" i="16" s="1"/>
  <c r="B270" i="11"/>
  <c r="B1365" i="14"/>
  <c r="B1366" i="14" s="1"/>
  <c r="B1367" i="14" s="1"/>
  <c r="B1368" i="14" s="1"/>
  <c r="B1369" i="14" s="1"/>
  <c r="B400" i="18"/>
  <c r="B115" i="15"/>
  <c r="B116" i="15" s="1"/>
  <c r="B551" i="15"/>
  <c r="B552" i="15" s="1"/>
  <c r="B397" i="15"/>
  <c r="B398" i="15" s="1"/>
  <c r="B399" i="15" s="1"/>
  <c r="B400" i="15" s="1"/>
  <c r="B285" i="15"/>
  <c r="B286" i="15" s="1"/>
  <c r="B586" i="15"/>
  <c r="B587" i="15" s="1"/>
  <c r="B465" i="15"/>
  <c r="B351" i="15"/>
  <c r="B352" i="15" s="1"/>
  <c r="B353" i="15" s="1"/>
  <c r="B354" i="15" s="1"/>
  <c r="B355" i="15" s="1"/>
  <c r="B356" i="15" s="1"/>
  <c r="B333" i="15"/>
  <c r="B268" i="15"/>
  <c r="B269" i="15" s="1"/>
  <c r="B414" i="15"/>
  <c r="B489" i="15"/>
  <c r="B482" i="15"/>
  <c r="B483" i="15" s="1"/>
  <c r="B109" i="11"/>
  <c r="B31" i="18"/>
  <c r="B98" i="16"/>
  <c r="B99" i="16" s="1"/>
  <c r="B100" i="16" s="1"/>
  <c r="B101" i="16" s="1"/>
  <c r="B102" i="16" s="1"/>
  <c r="B68" i="11"/>
  <c r="B83" i="11"/>
  <c r="B220" i="11"/>
  <c r="B221" i="11" s="1"/>
  <c r="B832" i="17"/>
  <c r="B833" i="17" s="1"/>
  <c r="B203" i="11"/>
  <c r="B215" i="18"/>
  <c r="B358" i="17"/>
  <c r="B359" i="17" s="1"/>
  <c r="B360" i="17" s="1"/>
  <c r="B237" i="15"/>
  <c r="B238" i="15" s="1"/>
  <c r="B265" i="14"/>
  <c r="B266" i="14" s="1"/>
  <c r="B267" i="14" s="1"/>
  <c r="B268" i="14" s="1"/>
  <c r="B269" i="14" s="1"/>
  <c r="B537" i="16"/>
  <c r="B538" i="16" s="1"/>
  <c r="B539" i="16" s="1"/>
  <c r="B540" i="16" s="1"/>
  <c r="B718" i="14"/>
  <c r="B719" i="14" s="1"/>
  <c r="B720" i="14" s="1"/>
  <c r="B721" i="14" s="1"/>
  <c r="B722" i="14" s="1"/>
  <c r="B723" i="14" s="1"/>
  <c r="B506" i="16"/>
  <c r="B507" i="16" s="1"/>
  <c r="B508" i="16" s="1"/>
  <c r="B509" i="16" s="1"/>
  <c r="B510" i="16" s="1"/>
  <c r="B1213" i="14"/>
  <c r="B1214" i="14" s="1"/>
  <c r="B1215" i="14" s="1"/>
  <c r="B1216" i="14" s="1"/>
  <c r="B134" i="16"/>
  <c r="B135" i="16" s="1"/>
  <c r="B136" i="16" s="1"/>
  <c r="B137" i="16" s="1"/>
  <c r="B615" i="14"/>
  <c r="B616" i="14" s="1"/>
  <c r="B617" i="14" s="1"/>
  <c r="B618" i="14" s="1"/>
  <c r="B619" i="14" s="1"/>
  <c r="B620" i="14" s="1"/>
  <c r="B94" i="11"/>
  <c r="B114" i="14"/>
  <c r="B115" i="14" s="1"/>
  <c r="B116" i="14" s="1"/>
  <c r="B117" i="14" s="1"/>
  <c r="B36" i="18"/>
  <c r="B695" i="15"/>
  <c r="B696" i="15" s="1"/>
  <c r="B667" i="15"/>
  <c r="B668" i="15" s="1"/>
  <c r="B446" i="15"/>
  <c r="B447" i="15" s="1"/>
  <c r="B448" i="15" s="1"/>
  <c r="B439" i="15"/>
  <c r="B440" i="15" s="1"/>
  <c r="B441" i="15" s="1"/>
  <c r="B469" i="15"/>
  <c r="B470" i="15" s="1"/>
  <c r="B471" i="15" s="1"/>
  <c r="B472" i="15" s="1"/>
  <c r="B473" i="15" s="1"/>
  <c r="B683" i="15"/>
  <c r="B609" i="15"/>
  <c r="B610" i="15" s="1"/>
  <c r="B611" i="15" s="1"/>
  <c r="B612" i="15" s="1"/>
  <c r="B613" i="15" s="1"/>
  <c r="B492" i="15"/>
  <c r="B578" i="15"/>
  <c r="B579" i="15" s="1"/>
  <c r="B633" i="15"/>
  <c r="B634" i="15" s="1"/>
  <c r="B635" i="15" s="1"/>
  <c r="B636" i="15" s="1"/>
  <c r="B637" i="15" s="1"/>
  <c r="B638" i="15" s="1"/>
  <c r="B639" i="15" s="1"/>
  <c r="B640" i="15" s="1"/>
  <c r="B641" i="15" s="1"/>
  <c r="B516" i="15"/>
  <c r="B767" i="17"/>
  <c r="B768" i="17" s="1"/>
  <c r="B769" i="17" s="1"/>
  <c r="B235" i="11"/>
  <c r="B123" i="11"/>
  <c r="B137" i="11"/>
  <c r="B246" i="11"/>
  <c r="B167" i="11"/>
  <c r="B168" i="11" s="1"/>
  <c r="B278" i="11"/>
  <c r="B279" i="11" s="1"/>
  <c r="B98" i="11"/>
  <c r="B111" i="11"/>
  <c r="B597" i="16"/>
  <c r="B598" i="16" s="1"/>
  <c r="B599" i="16" s="1"/>
  <c r="B600" i="16" s="1"/>
  <c r="B601" i="16" s="1"/>
  <c r="B879" i="16"/>
  <c r="B880" i="16" s="1"/>
  <c r="B881" i="16" s="1"/>
  <c r="B882" i="16" s="1"/>
  <c r="B883" i="16" s="1"/>
  <c r="B691" i="17"/>
  <c r="B692" i="17" s="1"/>
  <c r="B693" i="17" s="1"/>
  <c r="B549" i="16"/>
  <c r="B550" i="16" s="1"/>
  <c r="B551" i="16" s="1"/>
  <c r="B552" i="16" s="1"/>
  <c r="B553" i="16" s="1"/>
  <c r="B554" i="16" s="1"/>
  <c r="B890" i="16"/>
  <c r="B891" i="16" s="1"/>
  <c r="B157" i="16"/>
  <c r="B158" i="16" s="1"/>
  <c r="B159" i="16" s="1"/>
  <c r="B1289" i="14"/>
  <c r="B1290" i="14" s="1"/>
  <c r="B1291" i="14" s="1"/>
  <c r="B1292" i="14" s="1"/>
  <c r="B169" i="17"/>
  <c r="B170" i="17" s="1"/>
  <c r="B171" i="17" s="1"/>
  <c r="B238" i="11"/>
  <c r="B144" i="14"/>
  <c r="B145" i="14" s="1"/>
  <c r="B146" i="14" s="1"/>
  <c r="B147" i="14" s="1"/>
  <c r="B148" i="14" s="1"/>
  <c r="B424" i="18"/>
  <c r="B921" i="16"/>
  <c r="B922" i="16" s="1"/>
  <c r="B1217" i="14"/>
  <c r="B1218" i="14" s="1"/>
  <c r="B1219" i="14" s="1"/>
  <c r="B1220" i="14" s="1"/>
  <c r="B1221" i="14" s="1"/>
  <c r="B1222" i="14" s="1"/>
  <c r="B450" i="17"/>
  <c r="B451" i="17" s="1"/>
  <c r="B452" i="17" s="1"/>
  <c r="B453" i="17" s="1"/>
  <c r="B439" i="16"/>
  <c r="B440" i="16" s="1"/>
  <c r="B604" i="15"/>
  <c r="B534" i="15"/>
  <c r="B559" i="15"/>
  <c r="B709" i="15"/>
  <c r="B710" i="15" s="1"/>
  <c r="B711" i="15" s="1"/>
  <c r="B581" i="15"/>
  <c r="B644" i="15"/>
  <c r="B645" i="15" s="1"/>
  <c r="B607" i="15"/>
  <c r="B608" i="15" s="1"/>
  <c r="B650" i="16"/>
  <c r="B651" i="16" s="1"/>
  <c r="B652" i="16" s="1"/>
  <c r="B653" i="16" s="1"/>
  <c r="B654" i="16" s="1"/>
  <c r="B760" i="17"/>
  <c r="B761" i="17" s="1"/>
  <c r="B762" i="17" s="1"/>
  <c r="B763" i="17" s="1"/>
  <c r="B764" i="17" s="1"/>
  <c r="B765" i="17" s="1"/>
  <c r="B766" i="17" s="1"/>
  <c r="B142" i="11"/>
  <c r="B88" i="11"/>
  <c r="B126" i="11"/>
  <c r="B84" i="11"/>
  <c r="B124" i="11"/>
  <c r="B153" i="11"/>
  <c r="B182" i="11"/>
  <c r="B208" i="11"/>
  <c r="B399" i="17"/>
  <c r="B400" i="17" s="1"/>
  <c r="B401" i="17" s="1"/>
  <c r="B402" i="17" s="1"/>
  <c r="B121" i="11"/>
  <c r="B772" i="14"/>
  <c r="B773" i="14" s="1"/>
  <c r="B774" i="14" s="1"/>
  <c r="B775" i="14" s="1"/>
  <c r="B776" i="14" s="1"/>
  <c r="B491" i="17"/>
  <c r="B492" i="17" s="1"/>
  <c r="B493" i="17" s="1"/>
  <c r="B231" i="11"/>
  <c r="B418" i="14"/>
  <c r="B419" i="14" s="1"/>
  <c r="B420" i="14" s="1"/>
  <c r="B421" i="14" s="1"/>
  <c r="B422" i="14" s="1"/>
  <c r="B1133" i="14"/>
  <c r="B1134" i="14" s="1"/>
  <c r="B1135" i="14" s="1"/>
  <c r="B1136" i="14" s="1"/>
  <c r="B264" i="11"/>
  <c r="B65" i="17"/>
  <c r="B66" i="17" s="1"/>
  <c r="B67" i="17" s="1"/>
  <c r="B59" i="11"/>
  <c r="B292" i="14"/>
  <c r="B293" i="14" s="1"/>
  <c r="B294" i="14" s="1"/>
  <c r="B295" i="14" s="1"/>
  <c r="B296" i="14" s="1"/>
  <c r="B850" i="16"/>
  <c r="B851" i="16" s="1"/>
  <c r="B857" i="17"/>
  <c r="B858" i="17" s="1"/>
  <c r="B859" i="17" s="1"/>
  <c r="B860" i="17" s="1"/>
  <c r="B1327" i="14"/>
  <c r="B1328" i="14" s="1"/>
  <c r="B1329" i="14" s="1"/>
  <c r="B1330" i="14" s="1"/>
  <c r="B436" i="18"/>
  <c r="B867" i="16"/>
  <c r="B868" i="16" s="1"/>
  <c r="B83" i="14"/>
  <c r="B84" i="14" s="1"/>
  <c r="B85" i="14" s="1"/>
  <c r="B86" i="14" s="1"/>
  <c r="B87" i="14" s="1"/>
  <c r="B207" i="18"/>
  <c r="B27" i="11"/>
  <c r="B28" i="11" s="1"/>
  <c r="B312" i="15"/>
  <c r="B313" i="15" s="1"/>
  <c r="B314" i="15" s="1"/>
  <c r="B315" i="15" s="1"/>
  <c r="B316" i="15" s="1"/>
  <c r="B317" i="15" s="1"/>
  <c r="B318" i="15" s="1"/>
  <c r="B319" i="15" s="1"/>
  <c r="B320" i="15" s="1"/>
  <c r="B693" i="15"/>
  <c r="B694" i="15" s="1"/>
  <c r="B415" i="15"/>
  <c r="B416" i="15" s="1"/>
  <c r="B647" i="15"/>
  <c r="B283" i="15"/>
  <c r="B284" i="15" s="1"/>
  <c r="B462" i="15"/>
  <c r="B463" i="15" s="1"/>
  <c r="B671" i="15"/>
  <c r="B486" i="15"/>
  <c r="B487" i="15" s="1"/>
  <c r="B407" i="15"/>
  <c r="B408" i="15" s="1"/>
  <c r="B575" i="15"/>
  <c r="B405" i="15"/>
  <c r="B406" i="15" s="1"/>
  <c r="B330" i="15"/>
  <c r="B331" i="15" s="1"/>
  <c r="B678" i="15"/>
  <c r="B679" i="15" s="1"/>
  <c r="B509" i="15"/>
  <c r="B510" i="15" s="1"/>
  <c r="B511" i="15" s="1"/>
  <c r="B512" i="15" s="1"/>
  <c r="B513" i="15" s="1"/>
  <c r="B304" i="15"/>
  <c r="B305" i="15" s="1"/>
  <c r="B306" i="15" s="1"/>
  <c r="B307" i="15" s="1"/>
  <c r="B308" i="15" s="1"/>
  <c r="B309" i="15" s="1"/>
  <c r="B310" i="15" s="1"/>
  <c r="B311" i="15" s="1"/>
  <c r="B648" i="15"/>
  <c r="B649" i="15" s="1"/>
  <c r="B650" i="15" s="1"/>
  <c r="B651" i="15" s="1"/>
  <c r="B652" i="15" s="1"/>
  <c r="B71" i="11"/>
  <c r="B140" i="11"/>
  <c r="B183" i="11"/>
  <c r="B175" i="11"/>
  <c r="B112" i="11"/>
  <c r="B779" i="17"/>
  <c r="B780" i="17" s="1"/>
  <c r="B781" i="17" s="1"/>
  <c r="B782" i="17" s="1"/>
  <c r="B253" i="11"/>
  <c r="B660" i="17"/>
  <c r="B661" i="17" s="1"/>
  <c r="B662" i="17" s="1"/>
  <c r="B663" i="17" s="1"/>
  <c r="B664" i="17" s="1"/>
  <c r="B665" i="17" s="1"/>
  <c r="B352" i="18"/>
  <c r="B137" i="14"/>
  <c r="B138" i="14" s="1"/>
  <c r="B139" i="14" s="1"/>
  <c r="B140" i="14" s="1"/>
  <c r="B141" i="14" s="1"/>
  <c r="B142" i="14" s="1"/>
  <c r="B639" i="14"/>
  <c r="B640" i="14" s="1"/>
  <c r="B641" i="14" s="1"/>
  <c r="B642" i="14" s="1"/>
  <c r="B643" i="14" s="1"/>
  <c r="B150" i="11"/>
  <c r="B1285" i="14"/>
  <c r="B1286" i="14" s="1"/>
  <c r="B1287" i="14" s="1"/>
  <c r="B125" i="15"/>
  <c r="B126" i="15" s="1"/>
  <c r="B676" i="14"/>
  <c r="B677" i="14" s="1"/>
  <c r="B678" i="14" s="1"/>
  <c r="B679" i="14" s="1"/>
  <c r="B680" i="14" s="1"/>
  <c r="B245" i="15"/>
  <c r="B246" i="15" s="1"/>
  <c r="B309" i="16"/>
  <c r="B310" i="16" s="1"/>
  <c r="B311" i="16" s="1"/>
  <c r="B312" i="16" s="1"/>
  <c r="B172" i="17"/>
  <c r="B173" i="17" s="1"/>
  <c r="B174" i="17" s="1"/>
  <c r="B1192" i="14"/>
  <c r="B1193" i="14" s="1"/>
  <c r="B1194" i="14" s="1"/>
  <c r="B1195" i="14" s="1"/>
  <c r="B1196" i="14" s="1"/>
  <c r="B225" i="15"/>
  <c r="B226" i="15" s="1"/>
  <c r="B79" i="11"/>
  <c r="B128" i="16"/>
  <c r="B1311" i="14"/>
  <c r="B1312" i="14" s="1"/>
  <c r="B1313" i="14" s="1"/>
  <c r="B1314" i="14" s="1"/>
  <c r="B1315" i="14" s="1"/>
  <c r="B100" i="17"/>
  <c r="B101" i="17" s="1"/>
  <c r="B102" i="17" s="1"/>
  <c r="B135" i="15"/>
  <c r="B136" i="15" s="1"/>
  <c r="B137" i="15" s="1"/>
  <c r="B138" i="15" s="1"/>
  <c r="B139" i="15" s="1"/>
  <c r="B140" i="15" s="1"/>
  <c r="B887" i="17"/>
  <c r="B888" i="17" s="1"/>
  <c r="B889" i="17" s="1"/>
  <c r="B724" i="14"/>
  <c r="B725" i="14" s="1"/>
  <c r="B726" i="14" s="1"/>
  <c r="B727" i="14" s="1"/>
  <c r="B728" i="14" s="1"/>
  <c r="B68" i="17"/>
  <c r="B69" i="17" s="1"/>
  <c r="B70" i="17" s="1"/>
  <c r="B71" i="17" s="1"/>
  <c r="B72" i="17" s="1"/>
  <c r="B42" i="11"/>
  <c r="B117" i="11"/>
  <c r="B478" i="14"/>
  <c r="B479" i="14" s="1"/>
  <c r="B480" i="14" s="1"/>
  <c r="B481" i="14" s="1"/>
  <c r="B482" i="14" s="1"/>
  <c r="B58" i="18"/>
  <c r="B425" i="15"/>
  <c r="B426" i="15" s="1"/>
  <c r="B606" i="15"/>
  <c r="B537" i="15"/>
  <c r="B538" i="15" s="1"/>
  <c r="B539" i="15" s="1"/>
  <c r="B540" i="15" s="1"/>
  <c r="B541" i="15" s="1"/>
  <c r="B542" i="15" s="1"/>
  <c r="B543" i="15" s="1"/>
  <c r="B523" i="15"/>
  <c r="B524" i="15" s="1"/>
  <c r="B561" i="15"/>
  <c r="B424" i="15"/>
  <c r="B654" i="15"/>
  <c r="B655" i="15" s="1"/>
  <c r="B656" i="15" s="1"/>
  <c r="B657" i="15" s="1"/>
  <c r="B658" i="15" s="1"/>
  <c r="B584" i="15"/>
  <c r="B585" i="15" s="1"/>
  <c r="B305" i="18"/>
  <c r="B380" i="18"/>
  <c r="B716" i="14"/>
  <c r="B143" i="11"/>
  <c r="B158" i="11"/>
  <c r="B249" i="11"/>
  <c r="B250" i="11" s="1"/>
  <c r="B87" i="11"/>
  <c r="B155" i="11"/>
  <c r="B169" i="11"/>
  <c r="B100" i="11"/>
  <c r="B49" i="11"/>
  <c r="B195" i="11"/>
  <c r="B194" i="11"/>
  <c r="B1258" i="14"/>
  <c r="B1259" i="14" s="1"/>
  <c r="B1260" i="14" s="1"/>
  <c r="B1261" i="14" s="1"/>
  <c r="B337" i="18"/>
  <c r="B375" i="14"/>
  <c r="B376" i="14" s="1"/>
  <c r="B377" i="14" s="1"/>
  <c r="B378" i="14" s="1"/>
  <c r="B379" i="14" s="1"/>
  <c r="B265" i="18"/>
  <c r="B275" i="18"/>
  <c r="B262" i="11"/>
  <c r="B418" i="18"/>
  <c r="B142" i="17"/>
  <c r="B143" i="17" s="1"/>
  <c r="B897" i="16"/>
  <c r="B898" i="16" s="1"/>
  <c r="B899" i="16" s="1"/>
  <c r="B900" i="16" s="1"/>
  <c r="B901" i="16" s="1"/>
  <c r="B129" i="11"/>
  <c r="B202" i="18"/>
  <c r="B90" i="11"/>
  <c r="B369" i="18"/>
  <c r="B854" i="17"/>
  <c r="B855" i="17" s="1"/>
  <c r="B167" i="15"/>
  <c r="B168" i="15" s="1"/>
  <c r="B423" i="18"/>
  <c r="B224" i="17"/>
  <c r="B225" i="17" s="1"/>
  <c r="B177" i="16"/>
  <c r="B178" i="16" s="1"/>
  <c r="B179" i="16" s="1"/>
  <c r="B475" i="17"/>
  <c r="B476" i="17" s="1"/>
  <c r="B477" i="17" s="1"/>
  <c r="B478" i="17" s="1"/>
  <c r="B479" i="17" s="1"/>
  <c r="B472" i="17"/>
  <c r="B473" i="17" s="1"/>
  <c r="B474" i="17" s="1"/>
  <c r="B20" i="11"/>
  <c r="B78" i="14"/>
  <c r="B79" i="14" s="1"/>
  <c r="B80" i="14" s="1"/>
  <c r="B81" i="14" s="1"/>
  <c r="B82" i="14" s="1"/>
  <c r="B610" i="14"/>
  <c r="B611" i="14" s="1"/>
  <c r="B612" i="14" s="1"/>
  <c r="B613" i="14" s="1"/>
  <c r="B614" i="14" s="1"/>
  <c r="B132" i="18"/>
  <c r="B94" i="15"/>
  <c r="B95" i="15" s="1"/>
  <c r="B96" i="15" s="1"/>
  <c r="B253" i="15"/>
  <c r="B254" i="15" s="1"/>
  <c r="B386" i="15"/>
  <c r="B387" i="15" s="1"/>
  <c r="B388" i="15" s="1"/>
  <c r="B389" i="15" s="1"/>
  <c r="B390" i="15" s="1"/>
  <c r="B391" i="15" s="1"/>
  <c r="B392" i="15" s="1"/>
  <c r="B393" i="15" s="1"/>
  <c r="B394" i="15" s="1"/>
  <c r="B371" i="16"/>
  <c r="B372" i="16" s="1"/>
  <c r="B373" i="16" s="1"/>
  <c r="B374" i="16" s="1"/>
  <c r="B375" i="16" s="1"/>
  <c r="B421" i="15"/>
  <c r="B422" i="15" s="1"/>
  <c r="B520" i="15"/>
  <c r="B323" i="17"/>
  <c r="B324" i="17" s="1"/>
  <c r="B266" i="15"/>
  <c r="B267" i="15" s="1"/>
  <c r="B728" i="15"/>
  <c r="B729" i="15" s="1"/>
  <c r="B730" i="15" s="1"/>
  <c r="B731" i="15" s="1"/>
  <c r="B732" i="15" s="1"/>
  <c r="B529" i="15"/>
  <c r="B530" i="15" s="1"/>
  <c r="B103" i="11"/>
  <c r="B288" i="15"/>
  <c r="B468" i="15"/>
  <c r="B614" i="15"/>
  <c r="B615" i="15" s="1"/>
  <c r="B616" i="15" s="1"/>
  <c r="B617" i="15" s="1"/>
  <c r="B618" i="15" s="1"/>
  <c r="B619" i="15" s="1"/>
  <c r="B553" i="15"/>
  <c r="B554" i="15" s="1"/>
  <c r="B534" i="14"/>
  <c r="B535" i="14" s="1"/>
  <c r="B536" i="14" s="1"/>
  <c r="B537" i="14" s="1"/>
  <c r="B538" i="14" s="1"/>
  <c r="B539" i="14" s="1"/>
  <c r="B665" i="15"/>
  <c r="B666" i="15" s="1"/>
  <c r="B335" i="15"/>
  <c r="B336" i="15" s="1"/>
  <c r="B515" i="15"/>
  <c r="B293" i="15"/>
  <c r="B294" i="15" s="1"/>
  <c r="B908" i="14"/>
  <c r="B909" i="14" s="1"/>
  <c r="B910" i="14" s="1"/>
  <c r="B911" i="14" s="1"/>
  <c r="B912" i="14" s="1"/>
  <c r="B1028" i="14"/>
  <c r="B1029" i="14" s="1"/>
  <c r="B1030" i="14" s="1"/>
  <c r="B1031" i="14" s="1"/>
  <c r="B1032" i="14" s="1"/>
  <c r="B1033" i="14" s="1"/>
  <c r="B658" i="17"/>
  <c r="B659" i="17" s="1"/>
  <c r="B511" i="17"/>
  <c r="B157" i="11"/>
  <c r="B1362" i="14"/>
  <c r="B1363" i="14" s="1"/>
  <c r="B1364" i="14" s="1"/>
  <c r="B156" i="18"/>
  <c r="B86" i="11"/>
  <c r="B393" i="18"/>
  <c r="B386" i="14"/>
  <c r="B387" i="14" s="1"/>
  <c r="B388" i="14" s="1"/>
  <c r="B389" i="14" s="1"/>
  <c r="B390" i="14" s="1"/>
  <c r="B391" i="14" s="1"/>
  <c r="B149" i="14"/>
  <c r="B150" i="14" s="1"/>
  <c r="B151" i="14" s="1"/>
  <c r="B152" i="14" s="1"/>
  <c r="B153" i="14" s="1"/>
  <c r="B154" i="14" s="1"/>
  <c r="B155" i="14" s="1"/>
  <c r="B156" i="14" s="1"/>
  <c r="B125" i="17"/>
  <c r="B53" i="11"/>
  <c r="B860" i="16"/>
  <c r="B861" i="16" s="1"/>
  <c r="B862" i="16" s="1"/>
  <c r="B863" i="16" s="1"/>
  <c r="B272" i="15"/>
  <c r="B273" i="15" s="1"/>
  <c r="B274" i="15" s="1"/>
  <c r="B275" i="15"/>
  <c r="B276" i="15" s="1"/>
  <c r="B365" i="15"/>
  <c r="B366" i="15" s="1"/>
  <c r="B367" i="15" s="1"/>
  <c r="B368" i="15" s="1"/>
  <c r="B369" i="15" s="1"/>
  <c r="B370" i="15" s="1"/>
  <c r="B371" i="15" s="1"/>
  <c r="B372" i="15" s="1"/>
  <c r="B430" i="15"/>
  <c r="B297" i="15"/>
  <c r="B298" i="15" s="1"/>
  <c r="B299" i="15" s="1"/>
  <c r="B300" i="15" s="1"/>
  <c r="B301" i="15" s="1"/>
  <c r="B302" i="15" s="1"/>
  <c r="B303" i="15" s="1"/>
  <c r="B379" i="15"/>
  <c r="B380" i="15" s="1"/>
  <c r="B381" i="15" s="1"/>
  <c r="B382" i="15" s="1"/>
  <c r="B383" i="15" s="1"/>
  <c r="B384" i="15" s="1"/>
  <c r="B385" i="15" s="1"/>
  <c r="B321" i="15"/>
  <c r="B322" i="15" s="1"/>
  <c r="B323" i="15" s="1"/>
  <c r="B324" i="15" s="1"/>
  <c r="B325" i="15" s="1"/>
  <c r="B326" i="15" s="1"/>
  <c r="B327" i="15" s="1"/>
  <c r="B328" i="15" s="1"/>
  <c r="B329" i="15" s="1"/>
  <c r="B626" i="15"/>
  <c r="B627" i="15" s="1"/>
  <c r="B628" i="15" s="1"/>
  <c r="B629" i="15" s="1"/>
  <c r="B630" i="15" s="1"/>
  <c r="B631" i="15" s="1"/>
  <c r="B632" i="15" s="1"/>
  <c r="B402" i="15"/>
  <c r="B476" i="15"/>
  <c r="B477" i="15" s="1"/>
  <c r="B345" i="15"/>
  <c r="B435" i="15"/>
  <c r="B436" i="15" s="1"/>
  <c r="B179" i="11"/>
  <c r="B819" i="16"/>
  <c r="B820" i="16" s="1"/>
  <c r="B821" i="16" s="1"/>
  <c r="B822" i="16" s="1"/>
  <c r="B823" i="16" s="1"/>
  <c r="B62" i="11"/>
  <c r="B159" i="11"/>
  <c r="B133" i="11"/>
  <c r="B174" i="11"/>
  <c r="B210" i="11"/>
  <c r="B209" i="11"/>
  <c r="B122" i="17"/>
  <c r="B123" i="17" s="1"/>
  <c r="B124" i="17" s="1"/>
  <c r="B1273" i="14"/>
  <c r="B1274" i="14" s="1"/>
  <c r="B1275" i="14" s="1"/>
  <c r="B1276" i="14" s="1"/>
  <c r="B1277" i="14" s="1"/>
  <c r="B1278" i="14" s="1"/>
  <c r="B812" i="16"/>
  <c r="B813" i="16" s="1"/>
  <c r="B814" i="16" s="1"/>
  <c r="B815" i="16" s="1"/>
  <c r="B426" i="17"/>
  <c r="B427" i="17" s="1"/>
  <c r="B428" i="17" s="1"/>
  <c r="B443" i="14"/>
  <c r="B444" i="14" s="1"/>
  <c r="B445" i="14" s="1"/>
  <c r="B446" i="14" s="1"/>
  <c r="B447" i="14" s="1"/>
  <c r="B448" i="14" s="1"/>
  <c r="B449" i="14" s="1"/>
  <c r="B450" i="14" s="1"/>
  <c r="B265" i="17"/>
  <c r="B266" i="17" s="1"/>
  <c r="B267" i="17" s="1"/>
  <c r="B268" i="17" s="1"/>
  <c r="B269" i="17" s="1"/>
  <c r="B270" i="17" s="1"/>
  <c r="B799" i="16"/>
  <c r="B800" i="16" s="1"/>
  <c r="B783" i="17"/>
  <c r="B784" i="17" s="1"/>
  <c r="B785" i="17" s="1"/>
  <c r="B1304" i="14"/>
  <c r="B1305" i="14" s="1"/>
  <c r="B1306" i="14" s="1"/>
  <c r="B1307" i="14" s="1"/>
  <c r="B1308" i="14" s="1"/>
  <c r="B1309" i="14" s="1"/>
  <c r="B272" i="16"/>
  <c r="B273" i="16" s="1"/>
  <c r="B274" i="16" s="1"/>
  <c r="B275" i="16" s="1"/>
  <c r="B276" i="16" s="1"/>
  <c r="B107" i="15"/>
  <c r="B108" i="15" s="1"/>
  <c r="B912" i="16"/>
  <c r="B913" i="16" s="1"/>
  <c r="B260" i="18"/>
  <c r="B146" i="11"/>
  <c r="B22" i="18"/>
  <c r="B131" i="17"/>
  <c r="B132" i="17" s="1"/>
  <c r="B380" i="17"/>
  <c r="B381" i="17" s="1"/>
  <c r="B382" i="17" s="1"/>
  <c r="B383" i="17" s="1"/>
  <c r="B384" i="17" s="1"/>
  <c r="B332" i="16"/>
  <c r="B333" i="16" s="1"/>
  <c r="B334" i="16" s="1"/>
  <c r="B335" i="16" s="1"/>
  <c r="B336" i="16" s="1"/>
  <c r="B337" i="16" s="1"/>
  <c r="B118" i="14"/>
  <c r="B119" i="14" s="1"/>
  <c r="B120" i="14" s="1"/>
  <c r="B121" i="14" s="1"/>
  <c r="B122" i="14" s="1"/>
  <c r="B563" i="15"/>
  <c r="B691" i="15"/>
  <c r="B349" i="15"/>
  <c r="B350" i="15" s="1"/>
  <c r="B375" i="15"/>
  <c r="B376" i="15" s="1"/>
  <c r="B377" i="15" s="1"/>
  <c r="B378" i="15" s="1"/>
  <c r="B595" i="15"/>
  <c r="B596" i="15" s="1"/>
  <c r="B474" i="15"/>
  <c r="B475" i="15" s="1"/>
  <c r="B544" i="15"/>
  <c r="B545" i="15" s="1"/>
  <c r="B546" i="15" s="1"/>
  <c r="B547" i="15" s="1"/>
  <c r="B548" i="15" s="1"/>
  <c r="B549" i="15" s="1"/>
  <c r="B550" i="15" s="1"/>
  <c r="B621" i="15"/>
  <c r="B622" i="15" s="1"/>
  <c r="B623" i="15" s="1"/>
  <c r="B624" i="15" s="1"/>
  <c r="B625" i="15" s="1"/>
  <c r="B504" i="15"/>
  <c r="B505" i="15" s="1"/>
  <c r="B506" i="15" s="1"/>
  <c r="B507" i="15" s="1"/>
  <c r="B508" i="15" s="1"/>
  <c r="B498" i="15"/>
  <c r="B499" i="15" s="1"/>
  <c r="B500" i="15" s="1"/>
  <c r="B501" i="15" s="1"/>
  <c r="B502" i="15" s="1"/>
  <c r="B503" i="15" s="1"/>
  <c r="B588" i="15"/>
  <c r="B589" i="15" s="1"/>
  <c r="B1167" i="14"/>
  <c r="B1168" i="14" s="1"/>
  <c r="B1169" i="14" s="1"/>
  <c r="B1170" i="14" s="1"/>
  <c r="B1171" i="14" s="1"/>
  <c r="AM8" i="18"/>
  <c r="C8" i="18" s="1"/>
  <c r="AM379" i="18"/>
  <c r="C379" i="18" s="1"/>
  <c r="AM378" i="18"/>
  <c r="C378" i="18" s="1"/>
  <c r="AM304" i="18"/>
  <c r="AM303" i="18"/>
  <c r="C303" i="18" s="1"/>
  <c r="AM302" i="18"/>
  <c r="C302" i="18" s="1"/>
  <c r="AM34" i="18"/>
  <c r="C34" i="18" s="1"/>
  <c r="AM32" i="18"/>
  <c r="C32" i="18" s="1"/>
  <c r="AM177" i="18"/>
  <c r="C177" i="18" s="1"/>
  <c r="AM176" i="18"/>
  <c r="C176" i="18" s="1"/>
  <c r="AM178" i="18"/>
  <c r="C178" i="18" s="1"/>
  <c r="AM35" i="18"/>
  <c r="C35" i="18" s="1"/>
  <c r="AM33" i="18"/>
  <c r="C33" i="18" s="1"/>
  <c r="AM161" i="18"/>
  <c r="B161" i="18" s="1"/>
  <c r="AM162" i="18"/>
  <c r="C162" i="18" s="1"/>
  <c r="AM163" i="18"/>
  <c r="AM134" i="18"/>
  <c r="AM131" i="18"/>
  <c r="AM63" i="18"/>
  <c r="AM61" i="18"/>
  <c r="AM57" i="18"/>
  <c r="AM43" i="18"/>
  <c r="AM486" i="18"/>
  <c r="C486" i="18" s="1"/>
  <c r="AM540" i="18"/>
  <c r="C540" i="18" s="1"/>
  <c r="AM532" i="18"/>
  <c r="C532" i="18" s="1"/>
  <c r="AM228" i="18"/>
  <c r="C228" i="18" s="1"/>
  <c r="AM50" i="18"/>
  <c r="C50" i="18" s="1"/>
  <c r="AM160" i="18"/>
  <c r="C160" i="18" s="1"/>
  <c r="AM68" i="18"/>
  <c r="C68" i="18" s="1"/>
  <c r="AM172" i="18"/>
  <c r="C172" i="18" s="1"/>
  <c r="AM351" i="18"/>
  <c r="C351" i="18" s="1"/>
  <c r="AM248" i="18"/>
  <c r="C248" i="18" s="1"/>
  <c r="AM470" i="18"/>
  <c r="C470" i="18" s="1"/>
  <c r="AM323" i="18"/>
  <c r="C323" i="18" s="1"/>
  <c r="AM89" i="18"/>
  <c r="C89" i="18" s="1"/>
  <c r="AM336" i="18"/>
  <c r="C336" i="18" s="1"/>
  <c r="AM198" i="18"/>
  <c r="C198" i="18" s="1"/>
  <c r="AM520" i="18"/>
  <c r="C520" i="18" s="1"/>
  <c r="AM205" i="18"/>
  <c r="AM281" i="18"/>
  <c r="C281" i="18" s="1"/>
  <c r="AM137" i="18"/>
  <c r="C137" i="18" s="1"/>
  <c r="AM479" i="18"/>
  <c r="C479" i="18" s="1"/>
  <c r="AM389" i="18"/>
  <c r="C389" i="18" s="1"/>
  <c r="AM76" i="18"/>
  <c r="C76" i="18" s="1"/>
  <c r="AM82" i="18"/>
  <c r="C82" i="18" s="1"/>
  <c r="AM363" i="18"/>
  <c r="C363" i="18" s="1"/>
  <c r="AM25" i="18"/>
  <c r="C25" i="18" s="1"/>
  <c r="AM56" i="18"/>
  <c r="C56" i="18" s="1"/>
  <c r="AM92" i="18"/>
  <c r="C92" i="18" s="1"/>
  <c r="AM201" i="18"/>
  <c r="C201" i="18" s="1"/>
  <c r="AM116" i="18"/>
  <c r="C116" i="18" s="1"/>
  <c r="AM485" i="18"/>
  <c r="C485" i="18" s="1"/>
  <c r="AM237" i="18"/>
  <c r="C237" i="18" s="1"/>
  <c r="AM261" i="18"/>
  <c r="C261" i="18" s="1"/>
  <c r="AM277" i="18"/>
  <c r="C277" i="18" s="1"/>
  <c r="AM523" i="18"/>
  <c r="C523" i="18" s="1"/>
  <c r="AM234" i="18"/>
  <c r="C234" i="18" s="1"/>
  <c r="AM288" i="18"/>
  <c r="C288" i="18" s="1"/>
  <c r="AM66" i="18"/>
  <c r="C66" i="18" s="1"/>
  <c r="AM438" i="18"/>
  <c r="C438" i="18" s="1"/>
  <c r="AM482" i="18"/>
  <c r="C482" i="18" s="1"/>
  <c r="AM147" i="18"/>
  <c r="C147" i="18" s="1"/>
  <c r="AM212" i="18"/>
  <c r="C212" i="18" s="1"/>
  <c r="AM245" i="18"/>
  <c r="C245" i="18" s="1"/>
  <c r="AM204" i="18"/>
  <c r="C204" i="18" s="1"/>
  <c r="AM521" i="18"/>
  <c r="C521" i="18" s="1"/>
  <c r="AM535" i="18"/>
  <c r="C535" i="18" s="1"/>
  <c r="AM42" i="18"/>
  <c r="C42" i="18" s="1"/>
  <c r="AM333" i="18"/>
  <c r="C333" i="18" s="1"/>
  <c r="AM474" i="18"/>
  <c r="C474" i="18" s="1"/>
  <c r="AM316" i="18"/>
  <c r="C316" i="18" s="1"/>
  <c r="AM146" i="18"/>
  <c r="C146" i="18" s="1"/>
  <c r="AM528" i="18"/>
  <c r="C528" i="18" s="1"/>
  <c r="AM149" i="18"/>
  <c r="C149" i="18" s="1"/>
  <c r="AM301" i="18"/>
  <c r="C301" i="18" s="1"/>
  <c r="AM233" i="18"/>
  <c r="C233" i="18" s="1"/>
  <c r="AM272" i="18"/>
  <c r="C272" i="18" s="1"/>
  <c r="AM503" i="18"/>
  <c r="C503" i="18" s="1"/>
  <c r="AM252" i="18"/>
  <c r="C252" i="18" s="1"/>
  <c r="AM240" i="18"/>
  <c r="C240" i="18" s="1"/>
  <c r="AM72" i="18"/>
  <c r="C72" i="18" s="1"/>
  <c r="AM297" i="18"/>
  <c r="C297" i="18" s="1"/>
  <c r="AM413" i="18"/>
  <c r="C413" i="18" s="1"/>
  <c r="AM279" i="18"/>
  <c r="C279" i="18" s="1"/>
  <c r="AM459" i="18"/>
  <c r="C459" i="18" s="1"/>
  <c r="AM293" i="18"/>
  <c r="C293" i="18" s="1"/>
  <c r="AM396" i="18"/>
  <c r="C396" i="18" s="1"/>
  <c r="AM355" i="18"/>
  <c r="C355" i="18" s="1"/>
  <c r="AM331" i="18"/>
  <c r="C331" i="18" s="1"/>
  <c r="AM255" i="18"/>
  <c r="C255" i="18" s="1"/>
  <c r="AM342" i="18"/>
  <c r="C342" i="18" s="1"/>
  <c r="AM476" i="18"/>
  <c r="C476" i="18" s="1"/>
  <c r="AM287" i="18"/>
  <c r="C287" i="18" s="1"/>
  <c r="AM403" i="18"/>
  <c r="C403" i="18" s="1"/>
  <c r="AM189" i="18"/>
  <c r="C189" i="18" s="1"/>
  <c r="AM120" i="18"/>
  <c r="C120" i="18" s="1"/>
  <c r="AM195" i="18"/>
  <c r="C195" i="18" s="1"/>
  <c r="AM12" i="18"/>
  <c r="C12" i="18" s="1"/>
  <c r="AM53" i="18"/>
  <c r="C53" i="18" s="1"/>
  <c r="AM220" i="18"/>
  <c r="C220" i="18" s="1"/>
  <c r="AM218" i="18"/>
  <c r="C218" i="18" s="1"/>
  <c r="AM194" i="18"/>
  <c r="C194" i="18" s="1"/>
  <c r="AM187" i="18"/>
  <c r="C187" i="18" s="1"/>
  <c r="AM144" i="18"/>
  <c r="C144" i="18" s="1"/>
  <c r="AM16" i="18"/>
  <c r="C16" i="18" s="1"/>
  <c r="AM226" i="18"/>
  <c r="C226" i="18" s="1"/>
  <c r="AM267" i="18"/>
  <c r="C267" i="18" s="1"/>
  <c r="AM469" i="18"/>
  <c r="C469" i="18" s="1"/>
  <c r="AM534" i="18"/>
  <c r="C534" i="18" s="1"/>
  <c r="AM310" i="18"/>
  <c r="C310" i="18" s="1"/>
  <c r="AM447" i="18"/>
  <c r="C447" i="18" s="1"/>
  <c r="AM296" i="18"/>
  <c r="C296" i="18" s="1"/>
  <c r="AM372" i="18"/>
  <c r="C372" i="18" s="1"/>
  <c r="AM546" i="18"/>
  <c r="C546" i="18" s="1"/>
  <c r="AM346" i="18"/>
  <c r="C346" i="18" s="1"/>
  <c r="AM358" i="18"/>
  <c r="C358" i="18" s="1"/>
  <c r="AM497" i="18"/>
  <c r="C497" i="18" s="1"/>
  <c r="AM209" i="18"/>
  <c r="C209" i="18" s="1"/>
  <c r="AM168" i="18"/>
  <c r="C168" i="18" s="1"/>
  <c r="AM24" i="18"/>
  <c r="C24" i="18" s="1"/>
  <c r="AM11" i="18"/>
  <c r="C11" i="18" s="1"/>
  <c r="AM126" i="18"/>
  <c r="C126" i="18" s="1"/>
  <c r="AM181" i="18"/>
  <c r="C181" i="18" s="1"/>
  <c r="AM197" i="18"/>
  <c r="C197" i="18" s="1"/>
  <c r="AM52" i="18"/>
  <c r="C52" i="18" s="1"/>
  <c r="AM140" i="18"/>
  <c r="C140" i="18" s="1"/>
  <c r="AM175" i="18"/>
  <c r="C175" i="18" s="1"/>
  <c r="AM80" i="18"/>
  <c r="C80" i="18" s="1"/>
  <c r="AM105" i="18"/>
  <c r="C105" i="18" s="1"/>
  <c r="AM208" i="18"/>
  <c r="C208" i="18" s="1"/>
  <c r="AM184" i="18"/>
  <c r="C184" i="18" s="1"/>
  <c r="AM158" i="18"/>
  <c r="C158" i="18" s="1"/>
  <c r="AM231" i="18"/>
  <c r="C231" i="18" s="1"/>
  <c r="AM107" i="18"/>
  <c r="C107" i="18" s="1"/>
  <c r="AM65" i="18"/>
  <c r="C65" i="18" s="1"/>
  <c r="AM186" i="18"/>
  <c r="C186" i="18" s="1"/>
  <c r="AM170" i="18"/>
  <c r="C170" i="18" s="1"/>
  <c r="AM125" i="18"/>
  <c r="C125" i="18" s="1"/>
  <c r="AM113" i="18"/>
  <c r="C113" i="18" s="1"/>
  <c r="AM39" i="18"/>
  <c r="C39" i="18" s="1"/>
  <c r="B5" i="18"/>
  <c r="AM5" i="18"/>
  <c r="C5" i="18" s="1"/>
  <c r="AM250" i="18"/>
  <c r="C250" i="18" s="1"/>
  <c r="AM249" i="18"/>
  <c r="C249" i="18" s="1"/>
  <c r="AM38" i="18"/>
  <c r="C38" i="18" s="1"/>
  <c r="AM4" i="18"/>
  <c r="C4" i="18" s="1"/>
  <c r="B4" i="18"/>
  <c r="AM3" i="18"/>
  <c r="C3" i="18" s="1"/>
  <c r="B3" i="18"/>
  <c r="AM185" i="18"/>
  <c r="C185" i="18" s="1"/>
  <c r="AM96" i="18"/>
  <c r="C96" i="18" s="1"/>
  <c r="AM157" i="18"/>
  <c r="C157" i="18" s="1"/>
  <c r="AM139" i="18"/>
  <c r="C139" i="18" s="1"/>
  <c r="AM99" i="18"/>
  <c r="C99" i="18" s="1"/>
  <c r="AM79" i="18"/>
  <c r="C79" i="18" s="1"/>
  <c r="AM227" i="18"/>
  <c r="C227" i="18" s="1"/>
  <c r="AM106" i="18"/>
  <c r="C106" i="18" s="1"/>
  <c r="AM230" i="18"/>
  <c r="C230" i="18" s="1"/>
  <c r="AM114" i="18"/>
  <c r="C114" i="18" s="1"/>
  <c r="AM78" i="18"/>
  <c r="C78" i="18" s="1"/>
  <c r="AM10" i="18"/>
  <c r="C10" i="18" s="1"/>
  <c r="AM112" i="18"/>
  <c r="C112" i="18" s="1"/>
  <c r="AM77" i="18"/>
  <c r="C77" i="18" s="1"/>
  <c r="AM111" i="18"/>
  <c r="C111" i="18" s="1"/>
  <c r="AM180" i="18"/>
  <c r="C180" i="18" s="1"/>
  <c r="AM27" i="18"/>
  <c r="C27" i="18" s="1"/>
  <c r="AM179" i="18"/>
  <c r="C179" i="18" s="1"/>
  <c r="AM142" i="18"/>
  <c r="C142" i="18" s="1"/>
  <c r="AM136" i="18"/>
  <c r="C136" i="18" s="1"/>
  <c r="AM40" i="18"/>
  <c r="C40" i="18" s="1"/>
  <c r="AM67" i="18"/>
  <c r="C67" i="18" s="1"/>
  <c r="AM104" i="18"/>
  <c r="C104" i="18" s="1"/>
  <c r="AM153" i="18"/>
  <c r="C153" i="18" s="1"/>
  <c r="AM138" i="18"/>
  <c r="C138" i="18" s="1"/>
  <c r="AM97" i="18"/>
  <c r="C97" i="18" s="1"/>
  <c r="AM98" i="18"/>
  <c r="C98" i="18" s="1"/>
  <c r="AM152" i="18"/>
  <c r="C152" i="18" s="1"/>
  <c r="AM117" i="18"/>
  <c r="C117" i="18" s="1"/>
  <c r="AM115" i="18"/>
  <c r="C115" i="18" s="1"/>
  <c r="AM81" i="18"/>
  <c r="C81" i="18" s="1"/>
  <c r="AM124" i="18"/>
  <c r="C124" i="18" s="1"/>
  <c r="AM211" i="18"/>
  <c r="C211" i="18" s="1"/>
  <c r="AM169" i="18"/>
  <c r="C169" i="18" s="1"/>
  <c r="AM174" i="18"/>
  <c r="C174" i="18" s="1"/>
  <c r="AM75" i="18"/>
  <c r="C75" i="18" s="1"/>
  <c r="AM193" i="18"/>
  <c r="C193" i="18" s="1"/>
  <c r="AM192" i="18"/>
  <c r="C192" i="18" s="1"/>
  <c r="AM210" i="18"/>
  <c r="C210" i="18" s="1"/>
  <c r="AM232" i="18"/>
  <c r="C232" i="18" s="1"/>
  <c r="AM165" i="18"/>
  <c r="C165" i="18" s="1"/>
  <c r="AM84" i="18"/>
  <c r="C84" i="18" s="1"/>
  <c r="AM23" i="18"/>
  <c r="C23" i="18" s="1"/>
  <c r="AM216" i="18"/>
  <c r="C216" i="18" s="1"/>
  <c r="AM83" i="18"/>
  <c r="C83" i="18" s="1"/>
  <c r="AM167" i="18"/>
  <c r="C167" i="18" s="1"/>
  <c r="AM123" i="18"/>
  <c r="C123" i="18" s="1"/>
  <c r="AM37" i="18"/>
  <c r="C37" i="18" s="1"/>
  <c r="AM141" i="18"/>
  <c r="C141" i="18" s="1"/>
  <c r="AM122" i="18"/>
  <c r="C122" i="18" s="1"/>
  <c r="AM217" i="18"/>
  <c r="C217" i="18" s="1"/>
  <c r="AM196" i="18"/>
  <c r="C196" i="18" s="1"/>
  <c r="AM219" i="18"/>
  <c r="C219" i="18" s="1"/>
  <c r="AM214" i="18"/>
  <c r="C214" i="18" s="1"/>
  <c r="AM86" i="18"/>
  <c r="C86" i="18" s="1"/>
  <c r="AM171" i="18"/>
  <c r="C171" i="18" s="1"/>
  <c r="AM44" i="18"/>
  <c r="C44" i="18" s="1"/>
  <c r="AM28" i="18"/>
  <c r="C28" i="18" s="1"/>
  <c r="AM308" i="18"/>
  <c r="C308" i="18" s="1"/>
  <c r="AM554" i="18"/>
  <c r="C554" i="18" s="1"/>
  <c r="AM488" i="18"/>
  <c r="C488" i="18" s="1"/>
  <c r="AM318" i="18"/>
  <c r="C318" i="18" s="1"/>
  <c r="AM501" i="18"/>
  <c r="C501" i="18" s="1"/>
  <c r="AM326" i="18"/>
  <c r="C326" i="18" s="1"/>
  <c r="AM402" i="18"/>
  <c r="C402" i="18" s="1"/>
  <c r="AM263" i="18"/>
  <c r="C263" i="18" s="1"/>
  <c r="AM384" i="18"/>
  <c r="C384" i="18" s="1"/>
  <c r="AM406" i="18"/>
  <c r="C406" i="18" s="1"/>
  <c r="AM525" i="18"/>
  <c r="C525" i="18" s="1"/>
  <c r="AM109" i="18"/>
  <c r="C109" i="18" s="1"/>
  <c r="AM110" i="18"/>
  <c r="C110" i="18" s="1"/>
  <c r="AM88" i="18"/>
  <c r="C88" i="18" s="1"/>
  <c r="AM509" i="18"/>
  <c r="C509" i="18" s="1"/>
  <c r="AM239" i="18"/>
  <c r="C239" i="18" s="1"/>
  <c r="AM154" i="18"/>
  <c r="C154" i="18" s="1"/>
  <c r="AM387" i="18"/>
  <c r="C387" i="18" s="1"/>
  <c r="AM164" i="18"/>
  <c r="C164" i="18" s="1"/>
  <c r="AM244" i="18"/>
  <c r="C244" i="18" s="1"/>
  <c r="AM30" i="18"/>
  <c r="C30" i="18" s="1"/>
  <c r="AM283" i="18"/>
  <c r="C283" i="18" s="1"/>
  <c r="AM284" i="18"/>
  <c r="C284" i="18" s="1"/>
  <c r="AM564" i="18"/>
  <c r="C564" i="18" s="1"/>
  <c r="AM265" i="18"/>
  <c r="C265" i="18" s="1"/>
  <c r="AM552" i="18"/>
  <c r="C552" i="18" s="1"/>
  <c r="AM380" i="18"/>
  <c r="C380" i="18" s="1"/>
  <c r="AM420" i="18"/>
  <c r="C420" i="18" s="1"/>
  <c r="AM422" i="18"/>
  <c r="C422" i="18" s="1"/>
  <c r="AM103" i="18"/>
  <c r="C103" i="18" s="1"/>
  <c r="AM133" i="18"/>
  <c r="C133" i="18" s="1"/>
  <c r="AM48" i="18"/>
  <c r="C48" i="18" s="1"/>
  <c r="AM464" i="18"/>
  <c r="C464" i="18" s="1"/>
  <c r="AM87" i="18"/>
  <c r="C87" i="18" s="1"/>
  <c r="AM432" i="18"/>
  <c r="C432" i="18" s="1"/>
  <c r="AM155" i="18"/>
  <c r="C155" i="18" s="1"/>
  <c r="AM166" i="18"/>
  <c r="C166" i="18" s="1"/>
  <c r="AM366" i="18"/>
  <c r="C366" i="18" s="1"/>
  <c r="AM376" i="18"/>
  <c r="C376" i="18" s="1"/>
  <c r="AM545" i="18"/>
  <c r="C545" i="18" s="1"/>
  <c r="AM484" i="18"/>
  <c r="C484" i="18" s="1"/>
  <c r="AM18" i="18"/>
  <c r="C18" i="18" s="1"/>
  <c r="AM243" i="18"/>
  <c r="C243" i="18" s="1"/>
  <c r="AM408" i="18"/>
  <c r="C408" i="18" s="1"/>
  <c r="AM275" i="18"/>
  <c r="C275" i="18" s="1"/>
  <c r="AM505" i="18"/>
  <c r="C505" i="18" s="1"/>
  <c r="AM434" i="18"/>
  <c r="C434" i="18" s="1"/>
  <c r="AM74" i="18"/>
  <c r="C74" i="18" s="1"/>
  <c r="AM190" i="18"/>
  <c r="C190" i="18" s="1"/>
  <c r="AM423" i="18"/>
  <c r="C423" i="18" s="1"/>
  <c r="AM247" i="18"/>
  <c r="C247" i="18" s="1"/>
  <c r="AM22" i="18"/>
  <c r="C22" i="18" s="1"/>
  <c r="AM207" i="18"/>
  <c r="C207" i="18" s="1"/>
  <c r="AM127" i="18"/>
  <c r="C127" i="18" s="1"/>
  <c r="AM548" i="18"/>
  <c r="C548" i="18" s="1"/>
  <c r="AM395" i="18"/>
  <c r="C395" i="18" s="1"/>
  <c r="AM298" i="18"/>
  <c r="C298" i="18" s="1"/>
  <c r="AM294" i="18"/>
  <c r="C294" i="18" s="1"/>
  <c r="AM370" i="18"/>
  <c r="C370" i="18" s="1"/>
  <c r="AM562" i="18"/>
  <c r="C562" i="18" s="1"/>
  <c r="AM360" i="18"/>
  <c r="C360" i="18" s="1"/>
  <c r="AM356" i="18"/>
  <c r="C356" i="18" s="1"/>
  <c r="AM493" i="18"/>
  <c r="C493" i="18" s="1"/>
  <c r="AM320" i="18"/>
  <c r="C320" i="18" s="1"/>
  <c r="AM481" i="18"/>
  <c r="C481" i="18" s="1"/>
  <c r="AM328" i="18"/>
  <c r="C328" i="18" s="1"/>
  <c r="AM477" i="18"/>
  <c r="C477" i="18" s="1"/>
  <c r="AM119" i="18"/>
  <c r="C119" i="18" s="1"/>
  <c r="AM513" i="18"/>
  <c r="C513" i="18" s="1"/>
  <c r="AM516" i="18"/>
  <c r="C516" i="18" s="1"/>
  <c r="AM367" i="18"/>
  <c r="C367" i="18" s="1"/>
  <c r="AM398" i="18"/>
  <c r="C398" i="18" s="1"/>
  <c r="AM530" i="18"/>
  <c r="C530" i="18" s="1"/>
  <c r="AM414" i="18"/>
  <c r="C414" i="18" s="1"/>
  <c r="AM335" i="18"/>
  <c r="C335" i="18" s="1"/>
  <c r="AM563" i="18"/>
  <c r="C563" i="18" s="1"/>
  <c r="AM440" i="18"/>
  <c r="C440" i="18" s="1"/>
  <c r="AM156" i="18"/>
  <c r="C156" i="18" s="1"/>
  <c r="AM91" i="18"/>
  <c r="C91" i="18" s="1"/>
  <c r="AM541" i="18"/>
  <c r="C541" i="18" s="1"/>
  <c r="AM455" i="18"/>
  <c r="C455" i="18" s="1"/>
  <c r="AM491" i="18"/>
  <c r="C491" i="18" s="1"/>
  <c r="AM258" i="18"/>
  <c r="C258" i="18" s="1"/>
  <c r="AM64" i="18"/>
  <c r="C64" i="18" s="1"/>
  <c r="AM213" i="18"/>
  <c r="C213" i="18" s="1"/>
  <c r="AM13" i="18"/>
  <c r="C13" i="18" s="1"/>
  <c r="AM6" i="18"/>
  <c r="C6" i="18" s="1"/>
  <c r="B6" i="18"/>
  <c r="AM526" i="18"/>
  <c r="C526" i="18" s="1"/>
  <c r="AM348" i="18"/>
  <c r="C348" i="18" s="1"/>
  <c r="AM254" i="18"/>
  <c r="C254" i="18" s="1"/>
  <c r="AM428" i="18"/>
  <c r="C428" i="18" s="1"/>
  <c r="AM276" i="18"/>
  <c r="C276" i="18" s="1"/>
  <c r="AM338" i="18"/>
  <c r="C338" i="18" s="1"/>
  <c r="AM522" i="18"/>
  <c r="C522" i="18" s="1"/>
  <c r="AM330" i="18"/>
  <c r="C330" i="18" s="1"/>
  <c r="AM536" i="18"/>
  <c r="C536" i="18" s="1"/>
  <c r="AM341" i="18"/>
  <c r="C341" i="18" s="1"/>
  <c r="AM449" i="18"/>
  <c r="C449" i="18" s="1"/>
  <c r="AM286" i="18"/>
  <c r="C286" i="18" s="1"/>
  <c r="AM430" i="18"/>
  <c r="C430" i="18" s="1"/>
  <c r="AM458" i="18"/>
  <c r="C458" i="18" s="1"/>
  <c r="AM539" i="18"/>
  <c r="C539" i="18" s="1"/>
  <c r="AM108" i="18"/>
  <c r="C108" i="18" s="1"/>
  <c r="AM519" i="18"/>
  <c r="C519" i="18" s="1"/>
  <c r="AM544" i="18"/>
  <c r="C544" i="18" s="1"/>
  <c r="AM450" i="18"/>
  <c r="C450" i="18" s="1"/>
  <c r="AM349" i="18"/>
  <c r="C349" i="18" s="1"/>
  <c r="AM461" i="18"/>
  <c r="C461" i="18" s="1"/>
  <c r="AM435" i="18"/>
  <c r="C435" i="18" s="1"/>
  <c r="AM100" i="18"/>
  <c r="C100" i="18" s="1"/>
  <c r="AM173" i="18"/>
  <c r="C173" i="18" s="1"/>
  <c r="AM229" i="18"/>
  <c r="C229" i="18" s="1"/>
  <c r="AM221" i="18"/>
  <c r="C221" i="18" s="1"/>
  <c r="AM498" i="18"/>
  <c r="C498" i="18" s="1"/>
  <c r="AM322" i="18"/>
  <c r="C322" i="18" s="1"/>
  <c r="AM538" i="18"/>
  <c r="C538" i="18" s="1"/>
  <c r="AM555" i="18"/>
  <c r="C555" i="18" s="1"/>
  <c r="AM324" i="18"/>
  <c r="C324" i="18" s="1"/>
  <c r="AM471" i="18"/>
  <c r="C471" i="18" s="1"/>
  <c r="AM300" i="18"/>
  <c r="C300" i="18" s="1"/>
  <c r="AM313" i="18"/>
  <c r="C313" i="18" s="1"/>
  <c r="AM404" i="18"/>
  <c r="C404" i="18" s="1"/>
  <c r="AM567" i="18"/>
  <c r="C567" i="18" s="1"/>
  <c r="AM362" i="18"/>
  <c r="C362" i="18" s="1"/>
  <c r="AM381" i="18"/>
  <c r="C381" i="18" s="1"/>
  <c r="AM90" i="18"/>
  <c r="C90" i="18" s="1"/>
  <c r="AM118" i="18"/>
  <c r="C118" i="18" s="1"/>
  <c r="AM199" i="18"/>
  <c r="C199" i="18" s="1"/>
  <c r="AM557" i="18"/>
  <c r="C557" i="18" s="1"/>
  <c r="AM58" i="18"/>
  <c r="C58" i="18" s="1"/>
  <c r="AM472" i="18"/>
  <c r="C472" i="18" s="1"/>
  <c r="AM375" i="18"/>
  <c r="C375" i="18" s="1"/>
  <c r="AM7" i="18"/>
  <c r="C7" i="18" s="1"/>
  <c r="AM159" i="18"/>
  <c r="C159" i="18" s="1"/>
  <c r="AM337" i="18"/>
  <c r="C337" i="18" s="1"/>
  <c r="AM549" i="18"/>
  <c r="C549" i="18" s="1"/>
  <c r="AM377" i="18"/>
  <c r="C377" i="18" s="1"/>
  <c r="AM419" i="18"/>
  <c r="C419" i="18" s="1"/>
  <c r="AM60" i="18"/>
  <c r="C60" i="18" s="1"/>
  <c r="AM468" i="18"/>
  <c r="C468" i="18" s="1"/>
  <c r="AM426" i="18"/>
  <c r="C426" i="18" s="1"/>
  <c r="AM55" i="18"/>
  <c r="C55" i="18" s="1"/>
  <c r="AM238" i="18"/>
  <c r="C238" i="18" s="1"/>
  <c r="AM41" i="18"/>
  <c r="C41" i="18" s="1"/>
  <c r="AM143" i="18"/>
  <c r="C143" i="18" s="1"/>
  <c r="AM222" i="18"/>
  <c r="C222" i="18" s="1"/>
  <c r="AM478" i="18"/>
  <c r="C478" i="18" s="1"/>
  <c r="AM290" i="18"/>
  <c r="C290" i="18" s="1"/>
  <c r="AM483" i="18"/>
  <c r="C483" i="18" s="1"/>
  <c r="AM317" i="18"/>
  <c r="C317" i="18" s="1"/>
  <c r="AM500" i="18"/>
  <c r="C500" i="18" s="1"/>
  <c r="AM311" i="18"/>
  <c r="C311" i="18" s="1"/>
  <c r="AM401" i="18"/>
  <c r="C401" i="18" s="1"/>
  <c r="AM262" i="18"/>
  <c r="C262" i="18" s="1"/>
  <c r="AM383" i="18"/>
  <c r="C383" i="18" s="1"/>
  <c r="AM278" i="18"/>
  <c r="C278" i="18" s="1"/>
  <c r="AM373" i="18"/>
  <c r="C373" i="18" s="1"/>
  <c r="AM524" i="18"/>
  <c r="C524" i="18" s="1"/>
  <c r="AM332" i="18"/>
  <c r="C332" i="18" s="1"/>
  <c r="AM502" i="18"/>
  <c r="C502" i="18" s="1"/>
  <c r="AM343" i="18"/>
  <c r="C343" i="18" s="1"/>
  <c r="AM512" i="18"/>
  <c r="C512" i="18" s="1"/>
  <c r="AM515" i="18"/>
  <c r="C515" i="18" s="1"/>
  <c r="AM315" i="18"/>
  <c r="C315" i="18" s="1"/>
  <c r="AM289" i="18"/>
  <c r="C289" i="18" s="1"/>
  <c r="AM385" i="18"/>
  <c r="C385" i="18" s="1"/>
  <c r="AM188" i="18"/>
  <c r="C188" i="18" s="1"/>
  <c r="AM148" i="18"/>
  <c r="C148" i="18" s="1"/>
  <c r="AM412" i="18"/>
  <c r="C412" i="18" s="1"/>
  <c r="AM350" i="18"/>
  <c r="C350" i="18" s="1"/>
  <c r="AM565" i="18"/>
  <c r="C565" i="18" s="1"/>
  <c r="AM433" i="18"/>
  <c r="C433" i="18" s="1"/>
  <c r="AM415" i="18"/>
  <c r="C415" i="18" s="1"/>
  <c r="AM417" i="18"/>
  <c r="C417" i="18" s="1"/>
  <c r="AM225" i="18"/>
  <c r="C225" i="18" s="1"/>
  <c r="AM151" i="18"/>
  <c r="C151" i="18" s="1"/>
  <c r="AM369" i="18"/>
  <c r="C369" i="18" s="1"/>
  <c r="AM20" i="18"/>
  <c r="C20" i="18" s="1"/>
  <c r="AM391" i="18"/>
  <c r="C391" i="18" s="1"/>
  <c r="AM425" i="18"/>
  <c r="C425" i="18" s="1"/>
  <c r="AM54" i="18"/>
  <c r="C54" i="18" s="1"/>
  <c r="AM69" i="18"/>
  <c r="C69" i="18" s="1"/>
  <c r="AM236" i="18"/>
  <c r="C236" i="18" s="1"/>
  <c r="AM253" i="18"/>
  <c r="C253" i="18" s="1"/>
  <c r="AM409" i="18"/>
  <c r="C409" i="18" s="1"/>
  <c r="AM270" i="18"/>
  <c r="C270" i="18" s="1"/>
  <c r="AM446" i="18"/>
  <c r="C446" i="18" s="1"/>
  <c r="AM280" i="18"/>
  <c r="C280" i="18" s="1"/>
  <c r="AM465" i="18"/>
  <c r="C465" i="18" s="1"/>
  <c r="AM295" i="18"/>
  <c r="C295" i="18" s="1"/>
  <c r="AM354" i="18"/>
  <c r="C354" i="18" s="1"/>
  <c r="AM543" i="18"/>
  <c r="C543" i="18" s="1"/>
  <c r="AM345" i="18"/>
  <c r="C345" i="18" s="1"/>
  <c r="AM559" i="18"/>
  <c r="C559" i="18" s="1"/>
  <c r="AM357" i="18"/>
  <c r="C357" i="18" s="1"/>
  <c r="AM475" i="18"/>
  <c r="AM307" i="18"/>
  <c r="C307" i="18" s="1"/>
  <c r="AM467" i="18"/>
  <c r="C467" i="18" s="1"/>
  <c r="AM71" i="18"/>
  <c r="C71" i="18" s="1"/>
  <c r="AM241" i="18"/>
  <c r="C241" i="18" s="1"/>
  <c r="AM291" i="18"/>
  <c r="C291" i="18" s="1"/>
  <c r="AM183" i="18"/>
  <c r="C183" i="18" s="1"/>
  <c r="AM510" i="18"/>
  <c r="C510" i="18" s="1"/>
  <c r="AM352" i="18"/>
  <c r="C352" i="18" s="1"/>
  <c r="AM46" i="18"/>
  <c r="C46" i="18" s="1"/>
  <c r="AM274" i="18"/>
  <c r="C274" i="18" s="1"/>
  <c r="AM507" i="18"/>
  <c r="C507" i="18" s="1"/>
  <c r="AM418" i="18"/>
  <c r="C418" i="18" s="1"/>
  <c r="AM200" i="18"/>
  <c r="C200" i="18" s="1"/>
  <c r="AM150" i="18"/>
  <c r="C150" i="18" s="1"/>
  <c r="AM59" i="18"/>
  <c r="C59" i="18" s="1"/>
  <c r="AM21" i="18"/>
  <c r="C21" i="18" s="1"/>
  <c r="AM62" i="18"/>
  <c r="C62" i="18" s="1"/>
  <c r="AM15" i="18"/>
  <c r="C15" i="18" s="1"/>
  <c r="AM128" i="18"/>
  <c r="C128" i="18" s="1"/>
  <c r="AM223" i="18"/>
  <c r="C223" i="18" s="1"/>
  <c r="AM537" i="18"/>
  <c r="C537" i="18" s="1"/>
  <c r="AM359" i="18"/>
  <c r="C359" i="18" s="1"/>
  <c r="AM553" i="18"/>
  <c r="C553" i="18" s="1"/>
  <c r="AM364" i="18"/>
  <c r="C364" i="18" s="1"/>
  <c r="AM561" i="18"/>
  <c r="C561" i="18" s="1"/>
  <c r="AM251" i="18"/>
  <c r="C251" i="18" s="1"/>
  <c r="AM339" i="18"/>
  <c r="C339" i="18" s="1"/>
  <c r="AM489" i="18"/>
  <c r="C489" i="18" s="1"/>
  <c r="AM319" i="18"/>
  <c r="C319" i="18" s="1"/>
  <c r="AM327" i="18"/>
  <c r="C327" i="18" s="1"/>
  <c r="AM456" i="18"/>
  <c r="C456" i="18" s="1"/>
  <c r="AM266" i="18"/>
  <c r="C266" i="18" s="1"/>
  <c r="AM394" i="18"/>
  <c r="C394" i="18" s="1"/>
  <c r="AM517" i="18"/>
  <c r="C517" i="18" s="1"/>
  <c r="AM268" i="18"/>
  <c r="C268" i="18" s="1"/>
  <c r="AM397" i="18"/>
  <c r="C397" i="18" s="1"/>
  <c r="AM365" i="18"/>
  <c r="C365" i="18" s="1"/>
  <c r="AM399" i="18"/>
  <c r="C399" i="18" s="1"/>
  <c r="AM451" i="18"/>
  <c r="C451" i="18" s="1"/>
  <c r="AM390" i="18"/>
  <c r="C390" i="18" s="1"/>
  <c r="AM407" i="18"/>
  <c r="C407" i="18" s="1"/>
  <c r="AM73" i="18"/>
  <c r="C73" i="18" s="1"/>
  <c r="AM191" i="18"/>
  <c r="C191" i="18" s="1"/>
  <c r="AM305" i="18"/>
  <c r="C305" i="18" s="1"/>
  <c r="AM51" i="18"/>
  <c r="C51" i="18" s="1"/>
  <c r="AM463" i="18"/>
  <c r="C463" i="18" s="1"/>
  <c r="AM94" i="18"/>
  <c r="C94" i="18" s="1"/>
  <c r="AM531" i="18"/>
  <c r="C531" i="18" s="1"/>
  <c r="AM453" i="18"/>
  <c r="C453" i="18" s="1"/>
  <c r="AM259" i="18"/>
  <c r="C259" i="18" s="1"/>
  <c r="AM400" i="18"/>
  <c r="C400" i="18" s="1"/>
  <c r="AM235" i="18"/>
  <c r="C235" i="18" s="1"/>
  <c r="AM14" i="18"/>
  <c r="C14" i="18" s="1"/>
  <c r="AM527" i="18"/>
  <c r="C527" i="18" s="1"/>
  <c r="AM334" i="18"/>
  <c r="C334" i="18" s="1"/>
  <c r="AM329" i="18"/>
  <c r="C329" i="18" s="1"/>
  <c r="AM325" i="18"/>
  <c r="C325" i="18" s="1"/>
  <c r="AM448" i="18"/>
  <c r="C448" i="18" s="1"/>
  <c r="AM282" i="18"/>
  <c r="C282" i="18" s="1"/>
  <c r="AM429" i="18"/>
  <c r="C429" i="18" s="1"/>
  <c r="AM405" i="18"/>
  <c r="C405" i="18" s="1"/>
  <c r="AM547" i="18"/>
  <c r="C547" i="18" s="1"/>
  <c r="AM347" i="18"/>
  <c r="C347" i="18" s="1"/>
  <c r="AM508" i="18"/>
  <c r="C508" i="18" s="1"/>
  <c r="AM504" i="18"/>
  <c r="C504" i="18" s="1"/>
  <c r="AM145" i="18"/>
  <c r="C145" i="18" s="1"/>
  <c r="AM19" i="18"/>
  <c r="C19" i="18" s="1"/>
  <c r="AM29" i="18"/>
  <c r="C29" i="18" s="1"/>
  <c r="AM31" i="18"/>
  <c r="C31" i="18" s="1"/>
  <c r="AM285" i="18"/>
  <c r="C285" i="18" s="1"/>
  <c r="AM462" i="18"/>
  <c r="C462" i="18" s="1"/>
  <c r="AM460" i="18"/>
  <c r="C460" i="18" s="1"/>
  <c r="AM416" i="18"/>
  <c r="C416" i="18" s="1"/>
  <c r="AM224" i="18"/>
  <c r="C224" i="18" s="1"/>
  <c r="AM392" i="18"/>
  <c r="C392" i="18" s="1"/>
  <c r="AM49" i="18"/>
  <c r="C49" i="18" s="1"/>
  <c r="AM427" i="18"/>
  <c r="C427" i="18" s="1"/>
  <c r="AM203" i="18"/>
  <c r="C203" i="18" s="1"/>
  <c r="AM26" i="18"/>
  <c r="C26" i="18" s="1"/>
  <c r="AM85" i="18"/>
  <c r="C85" i="18" s="1"/>
  <c r="AM129" i="18"/>
  <c r="C129" i="18" s="1"/>
  <c r="AM437" i="18"/>
  <c r="C437" i="18" s="1"/>
  <c r="AM499" i="18"/>
  <c r="C499" i="18" s="1"/>
  <c r="AM309" i="18"/>
  <c r="C309" i="18" s="1"/>
  <c r="AM299" i="18"/>
  <c r="C299" i="18" s="1"/>
  <c r="AM480" i="18"/>
  <c r="C480" i="18" s="1"/>
  <c r="AM312" i="18"/>
  <c r="C312" i="18" s="1"/>
  <c r="AM371" i="18"/>
  <c r="C371" i="18" s="1"/>
  <c r="AM566" i="18"/>
  <c r="C566" i="18" s="1"/>
  <c r="AM361" i="18"/>
  <c r="C361" i="18" s="1"/>
  <c r="AM374" i="18"/>
  <c r="C374" i="18" s="1"/>
  <c r="AM494" i="18"/>
  <c r="C494" i="18" s="1"/>
  <c r="AM321" i="18"/>
  <c r="C321" i="18" s="1"/>
  <c r="AM70" i="18"/>
  <c r="C70" i="18" s="1"/>
  <c r="AM431" i="18"/>
  <c r="C431" i="18" s="1"/>
  <c r="AM273" i="18"/>
  <c r="C273" i="18" s="1"/>
  <c r="AM314" i="18"/>
  <c r="C314" i="18" s="1"/>
  <c r="AM101" i="18"/>
  <c r="C101" i="18" s="1"/>
  <c r="AM269" i="18"/>
  <c r="C269" i="18" s="1"/>
  <c r="AM386" i="18"/>
  <c r="C386" i="18" s="1"/>
  <c r="AM121" i="18"/>
  <c r="C121" i="18" s="1"/>
  <c r="AM17" i="18"/>
  <c r="C17" i="18" s="1"/>
  <c r="AM256" i="18"/>
  <c r="C256" i="18" s="1"/>
  <c r="AM452" i="18"/>
  <c r="C452" i="18" s="1"/>
  <c r="AM529" i="18"/>
  <c r="C529" i="18" s="1"/>
  <c r="AM388" i="18"/>
  <c r="C388" i="18" s="1"/>
  <c r="AM215" i="18"/>
  <c r="C215" i="18" s="1"/>
  <c r="AM264" i="18"/>
  <c r="C264" i="18" s="1"/>
  <c r="AM445" i="18"/>
  <c r="C445" i="18" s="1"/>
  <c r="AM9" i="18"/>
  <c r="C9" i="18" s="1"/>
  <c r="AM421" i="18"/>
  <c r="C421" i="18" s="1"/>
  <c r="AM135" i="18"/>
  <c r="C135" i="18" s="1"/>
  <c r="AM95" i="18"/>
  <c r="C95" i="18" s="1"/>
  <c r="AM533" i="18"/>
  <c r="C533" i="18" s="1"/>
  <c r="AM454" i="18"/>
  <c r="C454" i="18" s="1"/>
  <c r="AM496" i="18"/>
  <c r="C496" i="18" s="1"/>
  <c r="AM260" i="18"/>
  <c r="C260" i="18" s="1"/>
  <c r="AM411" i="18"/>
  <c r="C411" i="18" s="1"/>
  <c r="AM132" i="18"/>
  <c r="C132" i="18" s="1"/>
  <c r="AM47" i="18"/>
  <c r="C47" i="18" s="1"/>
  <c r="AM506" i="18"/>
  <c r="C506" i="18" s="1"/>
  <c r="AM202" i="18"/>
  <c r="C202" i="18" s="1"/>
  <c r="AM368" i="18"/>
  <c r="C368" i="18" s="1"/>
  <c r="AM102" i="18"/>
  <c r="C102" i="18" s="1"/>
  <c r="AM473" i="18"/>
  <c r="C473" i="18" s="1"/>
  <c r="AM93" i="18"/>
  <c r="C93" i="18" s="1"/>
  <c r="AM436" i="18"/>
  <c r="C436" i="18" s="1"/>
  <c r="AM560" i="18"/>
  <c r="C560" i="18" s="1"/>
  <c r="AM382" i="18"/>
  <c r="C382" i="18" s="1"/>
  <c r="AM271" i="18"/>
  <c r="C271" i="18" s="1"/>
  <c r="AM353" i="18"/>
  <c r="C353" i="18" s="1"/>
  <c r="AM542" i="18"/>
  <c r="C542" i="18" s="1"/>
  <c r="AM344" i="18"/>
  <c r="C344" i="18" s="1"/>
  <c r="AM556" i="18"/>
  <c r="C556" i="18" s="1"/>
  <c r="AM340" i="18"/>
  <c r="C340" i="18" s="1"/>
  <c r="AM306" i="18"/>
  <c r="C306" i="18" s="1"/>
  <c r="AM466" i="18"/>
  <c r="C466" i="18" s="1"/>
  <c r="AM457" i="18"/>
  <c r="C457" i="18" s="1"/>
  <c r="AM439" i="18"/>
  <c r="C439" i="18" s="1"/>
  <c r="AM514" i="18"/>
  <c r="C514" i="18" s="1"/>
  <c r="AM518" i="18"/>
  <c r="C518" i="18" s="1"/>
  <c r="AM558" i="18"/>
  <c r="C558" i="18" s="1"/>
  <c r="AM490" i="18"/>
  <c r="C490" i="18" s="1"/>
  <c r="AM292" i="18"/>
  <c r="C292" i="18" s="1"/>
  <c r="AM487" i="18"/>
  <c r="C487" i="18" s="1"/>
  <c r="AM182" i="18"/>
  <c r="C182" i="18" s="1"/>
  <c r="AM257" i="18"/>
  <c r="C257" i="18" s="1"/>
  <c r="AM242" i="18"/>
  <c r="C242" i="18" s="1"/>
  <c r="AM511" i="18"/>
  <c r="C511" i="18" s="1"/>
  <c r="AM410" i="18"/>
  <c r="C410" i="18" s="1"/>
  <c r="AM130" i="18"/>
  <c r="C130" i="18" s="1"/>
  <c r="AM45" i="18"/>
  <c r="C45" i="18" s="1"/>
  <c r="AM393" i="18"/>
  <c r="C393" i="18" s="1"/>
  <c r="AM424" i="18"/>
  <c r="C424" i="18" s="1"/>
  <c r="AM36" i="18"/>
  <c r="C36" i="18" s="1"/>
  <c r="AM492" i="18"/>
  <c r="C492" i="18" s="1"/>
  <c r="AM495" i="18"/>
  <c r="C495" i="18" s="1"/>
  <c r="AM246" i="18"/>
  <c r="C246" i="18" s="1"/>
  <c r="AM206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559" i="18" l="1"/>
  <c r="B563" i="18"/>
  <c r="B564" i="18" s="1"/>
  <c r="B555" i="18"/>
  <c r="B561" i="18"/>
  <c r="B557" i="18"/>
  <c r="B553" i="18"/>
  <c r="C131" i="18"/>
  <c r="B61" i="18"/>
  <c r="C443" i="18"/>
  <c r="C444" i="18" s="1"/>
  <c r="B525" i="18"/>
  <c r="B526" i="18" s="1"/>
  <c r="B460" i="18"/>
  <c r="B461" i="18" s="1"/>
  <c r="B505" i="18"/>
  <c r="B506" i="18" s="1"/>
  <c r="B448" i="18"/>
  <c r="B510" i="18"/>
  <c r="B463" i="18"/>
  <c r="B495" i="18"/>
  <c r="B544" i="18"/>
  <c r="B531" i="18"/>
  <c r="B532" i="18" s="1"/>
  <c r="B508" i="18"/>
  <c r="B535" i="18"/>
  <c r="B481" i="18"/>
  <c r="B482" i="18" s="1"/>
  <c r="B549" i="18"/>
  <c r="B540" i="18"/>
  <c r="B484" i="18"/>
  <c r="B450" i="18"/>
  <c r="B451" i="18" s="1"/>
  <c r="B458" i="18"/>
  <c r="B499" i="18"/>
  <c r="B537" i="18"/>
  <c r="B456" i="18"/>
  <c r="B523" i="18"/>
  <c r="B453" i="18"/>
  <c r="B454" i="18" s="1"/>
  <c r="B542" i="18"/>
  <c r="B477" i="18"/>
  <c r="C475" i="18"/>
  <c r="B470" i="18"/>
  <c r="B528" i="18"/>
  <c r="B529" i="18" s="1"/>
  <c r="B479" i="18"/>
  <c r="B440" i="18"/>
  <c r="B491" i="18"/>
  <c r="B546" i="18"/>
  <c r="B513" i="18"/>
  <c r="B474" i="18"/>
  <c r="B475" i="18" s="1"/>
  <c r="B486" i="18"/>
  <c r="B518" i="18"/>
  <c r="B503" i="18"/>
  <c r="B442" i="18"/>
  <c r="B443" i="18" s="1"/>
  <c r="B444" i="18" s="1"/>
  <c r="B520" i="18"/>
  <c r="B521" i="18" s="1"/>
  <c r="B446" i="18"/>
  <c r="C61" i="18"/>
  <c r="C43" i="18"/>
  <c r="B34" i="18"/>
  <c r="B35" i="18" s="1"/>
  <c r="B162" i="18"/>
  <c r="B163" i="18" s="1"/>
  <c r="C205" i="18"/>
  <c r="C206" i="18" s="1"/>
  <c r="C304" i="18"/>
  <c r="C163" i="18"/>
  <c r="B190" i="18"/>
  <c r="B433" i="18"/>
  <c r="B62" i="18"/>
  <c r="B63" i="18" s="1"/>
  <c r="B381" i="18"/>
  <c r="B379" i="18"/>
  <c r="B45" i="18"/>
  <c r="B46" i="18" s="1"/>
  <c r="B274" i="18"/>
  <c r="B221" i="18"/>
  <c r="B230" i="18"/>
  <c r="B231" i="18" s="1"/>
  <c r="B266" i="18"/>
  <c r="B80" i="18"/>
  <c r="B81" i="18" s="1"/>
  <c r="B82" i="18" s="1"/>
  <c r="B25" i="18"/>
  <c r="B182" i="18"/>
  <c r="B186" i="18"/>
  <c r="B37" i="18"/>
  <c r="B349" i="18"/>
  <c r="B350" i="18" s="1"/>
  <c r="B351" i="18" s="1"/>
  <c r="B75" i="18"/>
  <c r="B76" i="18" s="1"/>
  <c r="B77" i="18" s="1"/>
  <c r="B78" i="18" s="1"/>
  <c r="B416" i="18"/>
  <c r="B410" i="18"/>
  <c r="B54" i="18"/>
  <c r="B321" i="18"/>
  <c r="B323" i="18"/>
  <c r="B120" i="18"/>
  <c r="B175" i="18"/>
  <c r="B316" i="18"/>
  <c r="B431" i="18"/>
  <c r="B375" i="18"/>
  <c r="B335" i="18"/>
  <c r="B336" i="18" s="1"/>
  <c r="B365" i="18"/>
  <c r="B366" i="18" s="1"/>
  <c r="B104" i="18"/>
  <c r="B48" i="18"/>
  <c r="B49" i="18" s="1"/>
  <c r="B50" i="18" s="1"/>
  <c r="B154" i="18"/>
  <c r="B429" i="18"/>
  <c r="B239" i="18"/>
  <c r="B240" i="18" s="1"/>
  <c r="B208" i="18"/>
  <c r="B139" i="18"/>
  <c r="B159" i="18"/>
  <c r="B361" i="18"/>
  <c r="B212" i="18"/>
  <c r="B213" i="18" s="1"/>
  <c r="B180" i="18"/>
  <c r="B333" i="18"/>
  <c r="B143" i="18"/>
  <c r="B68" i="18"/>
  <c r="B254" i="18"/>
  <c r="B370" i="18"/>
  <c r="B236" i="18"/>
  <c r="B237" i="18" s="1"/>
  <c r="B227" i="18"/>
  <c r="B228" i="18" s="1"/>
  <c r="B41" i="18"/>
  <c r="B42" i="18" s="1"/>
  <c r="B43" i="18" s="1"/>
  <c r="B272" i="18"/>
  <c r="B91" i="18"/>
  <c r="B92" i="18" s="1"/>
  <c r="B93" i="18" s="1"/>
  <c r="B94" i="18" s="1"/>
  <c r="B149" i="18"/>
  <c r="B150" i="18" s="1"/>
  <c r="B301" i="18"/>
  <c r="B102" i="18"/>
  <c r="B395" i="18"/>
  <c r="B99" i="18"/>
  <c r="B84" i="18"/>
  <c r="B85" i="18" s="1"/>
  <c r="B258" i="18"/>
  <c r="B259" i="18" s="1"/>
  <c r="B264" i="18"/>
  <c r="B13" i="18"/>
  <c r="B39" i="18"/>
  <c r="C134" i="18"/>
  <c r="B283" i="18"/>
  <c r="B284" i="18" s="1"/>
  <c r="B391" i="18"/>
  <c r="B130" i="18"/>
  <c r="B131" i="18" s="1"/>
  <c r="B268" i="18"/>
  <c r="B373" i="18"/>
  <c r="B188" i="18"/>
  <c r="B113" i="18"/>
  <c r="B256" i="18"/>
  <c r="B97" i="18"/>
  <c r="B219" i="18"/>
  <c r="C57" i="18"/>
  <c r="B261" i="18"/>
  <c r="B245" i="18"/>
  <c r="B246" i="18" s="1"/>
  <c r="B133" i="18"/>
  <c r="B134" i="18" s="1"/>
  <c r="B224" i="18"/>
  <c r="B136" i="18"/>
  <c r="B137" i="18" s="1"/>
  <c r="B141" i="18"/>
  <c r="B15" i="18"/>
  <c r="B198" i="18"/>
  <c r="B108" i="18"/>
  <c r="B109" i="18" s="1"/>
  <c r="B196" i="18"/>
  <c r="B17" i="18"/>
  <c r="B18" i="18" s="1"/>
  <c r="B23" i="18"/>
  <c r="B111" i="18"/>
  <c r="B291" i="18"/>
  <c r="B59" i="18"/>
  <c r="B200" i="18"/>
  <c r="B201" i="18" s="1"/>
  <c r="B407" i="18"/>
  <c r="B32" i="18"/>
  <c r="B383" i="18"/>
  <c r="B145" i="18"/>
  <c r="B146" i="18" s="1"/>
  <c r="B147" i="18" s="1"/>
  <c r="B70" i="18"/>
  <c r="B66" i="18"/>
  <c r="B358" i="18"/>
  <c r="B242" i="18"/>
  <c r="B243" i="18" s="1"/>
  <c r="B56" i="18"/>
  <c r="B57" i="18" s="1"/>
  <c r="B288" i="18"/>
  <c r="B210" i="18"/>
  <c r="C63" i="18"/>
  <c r="B398" i="18"/>
  <c r="B203" i="18"/>
  <c r="B204" i="18" s="1"/>
  <c r="B205" i="18" s="1"/>
  <c r="B206" i="18" s="1"/>
  <c r="B72" i="18"/>
  <c r="B73" i="18" s="1"/>
  <c r="B385" i="18"/>
  <c r="B386" i="18" s="1"/>
  <c r="B346" i="18"/>
  <c r="B347" i="18" s="1"/>
  <c r="B438" i="18"/>
  <c r="B277" i="18"/>
  <c r="B278" i="18" s="1"/>
  <c r="B194" i="18"/>
  <c r="B421" i="18"/>
  <c r="B388" i="18"/>
  <c r="B389" i="18" s="1"/>
  <c r="B392" i="18"/>
  <c r="B303" i="18"/>
  <c r="B304" i="18" s="1"/>
  <c r="B233" i="18"/>
  <c r="B234" i="18" s="1"/>
  <c r="B363" i="18"/>
  <c r="B341" i="18"/>
  <c r="B87" i="18"/>
  <c r="B88" i="18" s="1"/>
  <c r="B89" i="18" s="1"/>
  <c r="B171" i="18"/>
  <c r="B172" i="18" s="1"/>
  <c r="B106" i="18"/>
  <c r="B127" i="18"/>
  <c r="B128" i="18" s="1"/>
  <c r="B330" i="18"/>
  <c r="B318" i="18"/>
  <c r="B319" i="18" s="1"/>
  <c r="B435" i="18"/>
  <c r="B29" i="18"/>
  <c r="B30" i="18" s="1"/>
  <c r="B192" i="18"/>
  <c r="B413" i="18"/>
  <c r="B312" i="18"/>
  <c r="B248" i="18"/>
  <c r="B405" i="18"/>
  <c r="B250" i="18"/>
  <c r="B252" i="18"/>
  <c r="B118" i="18"/>
  <c r="B297" i="18"/>
  <c r="B280" i="18"/>
  <c r="B281" i="18" s="1"/>
  <c r="C161" i="18"/>
  <c r="B377" i="18"/>
  <c r="B21" i="18"/>
  <c r="B368" i="18"/>
  <c r="B177" i="18"/>
  <c r="B178" i="18" s="1"/>
  <c r="B314" i="18"/>
  <c r="B169" i="18"/>
  <c r="B115" i="18"/>
  <c r="B116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<sst xmlns="http://schemas.openxmlformats.org/spreadsheetml/2006/main" count="64998" uniqueCount="1362">
  <si>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</si>
  <si>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</si>
  <si>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</si>
  <si>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</si>
  <si>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</si>
  <si>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</si>
  <si>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</si>
  <si>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</si>
  <si>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</si>
  <si>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</si>
  <si>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</si>
  <si>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</si>
  <si>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</si>
  <si>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</si>
  <si>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</si>
  <si>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</si>
  <si>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</si>
  <si>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</si>
  <si>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</si>
  <si>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</si>
  <si>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</si>
  <si>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</si>
  <si>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</si>
  <si>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</si>
  <si>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</si>
  <si>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</si>
  <si>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</si>
  <si>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</si>
  <si>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</si>
  <si>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</si>
  <si>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</si>
  <si>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</si>
  <si>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</si>
  <si>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</si>
  <si>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</si>
  <si>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</si>
  <si>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</si>
  <si>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</si>
  <si>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</si>
  <si>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</si>
  <si>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</si>
  <si>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</si>
  <si>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</si>
  <si>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</si>
  <si>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</si>
  <si>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</si>
  <si>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</si>
  <si>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</si>
  <si>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</si>
  <si>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</si>
  <si>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</si>
  <si>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</si>
  <si>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</si>
  <si>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</si>
  <si>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</si>
  <si>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</si>
  <si>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</si>
  <si>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</si>
  <si>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</si>
  <si>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</si>
  <si>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</si>
  <si>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</si>
  <si>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</si>
  <si>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</si>
  <si>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</si>
  <si>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</si>
  <si>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</si>
  <si>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</si>
  <si>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</si>
  <si>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</si>
  <si>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</si>
  <si>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</si>
  <si>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</si>
  <si>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</si>
  <si>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</si>
  <si>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</si>
  <si>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</si>
  <si>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</si>
  <si>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</si>
  <si>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</si>
  <si>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</si>
  <si>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</si>
  <si>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</si>
  <si>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</si>
  <si>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</si>
  <si>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</si>
  <si>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</si>
  <si>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</si>
  <si>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</si>
  <si>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</si>
  <si>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</si>
  <si>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</si>
  <si>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</si>
  <si>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</si>
  <si>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</si>
  <si>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</si>
  <si>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</si>
  <si>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</si>
  <si>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</si>
  <si>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</si>
  <si>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</si>
  <si>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</si>
  <si>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</si>
  <si>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</si>
  <si>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</si>
  <si>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</si>
  <si>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</si>
  <si>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</si>
  <si>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</si>
  <si>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</si>
  <si>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</si>
  <si>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</si>
  <si>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</si>
  <si>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</si>
  <si>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</si>
  <si>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</si>
  <si>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</si>
  <si>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</si>
  <si>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</si>
  <si>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</si>
  <si>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</si>
  <si>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</si>
  <si>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</si>
  <si>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</si>
  <si>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</si>
  <si>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</si>
  <si>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</si>
  <si>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</si>
  <si>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</si>
  <si>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</si>
  <si>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</si>
  <si>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</si>
  <si>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</si>
  <si>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</si>
  <si>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</si>
  <si>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</si>
  <si>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</si>
  <si>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</si>
  <si>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</si>
  <si>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</si>
  <si>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</si>
  <si>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</si>
  <si>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</si>
  <si>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</si>
  <si>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</si>
  <si>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</si>
  <si>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</si>
  <si>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</si>
  <si>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</si>
  <si>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</si>
  <si>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</si>
  <si>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</si>
  <si>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</si>
  <si>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</si>
  <si>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</si>
  <si>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</si>
  <si>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</si>
  <si>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</si>
  <si>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</si>
  <si>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</si>
  <si>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</si>
  <si>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</si>
  <si>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</si>
  <si>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</si>
  <si>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</si>
  <si>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</si>
  <si>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</si>
  <si>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</si>
  <si>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</si>
  <si>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</si>
  <si>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</si>
  <si>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</si>
  <si>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</si>
  <si>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</si>
  <si>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</si>
  <si>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</si>
  <si>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</si>
  <si>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</si>
  <si>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</si>
  <si>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</si>
  <si>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</si>
  <si>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</si>
  <si>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</si>
  <si>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</si>
  <si>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</si>
  <si>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</si>
  <si>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</si>
  <si>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</si>
  <si>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</si>
  <si>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</si>
  <si>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</si>
  <si>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</si>
  <si>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</si>
  <si>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</si>
  <si>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</si>
  <si>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</si>
  <si>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</si>
  <si>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</si>
  <si>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</si>
  <si>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</si>
  <si>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</si>
  <si>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</si>
  <si>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</si>
  <si>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</si>
  <si>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</si>
  <si>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</si>
  <si>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</si>
  <si>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</si>
  <si>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</si>
  <si>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</si>
  <si>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</si>
  <si>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</si>
  <si>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</si>
  <si>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</si>
  <si>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</si>
  <si>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</si>
  <si>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</si>
  <si>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</si>
  <si>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</si>
  <si>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</si>
  <si>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</si>
  <si>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</si>
  <si>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</si>
  <si>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</si>
  <si>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</si>
  <si>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</si>
  <si>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</si>
  <si>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</si>
  <si>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</si>
  <si>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</si>
  <si>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</si>
  <si>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</si>
  <si>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</si>
  <si>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</si>
  <si>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</si>
  <si>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</si>
  <si>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</si>
  <si>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</si>
  <si>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</si>
  <si>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</si>
  <si>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</si>
  <si>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</si>
  <si>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</si>
  <si>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</si>
  <si>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</si>
  <si>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</si>
  <si>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</si>
  <si>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</si>
  <si>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</si>
  <si>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</si>
  <si>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</si>
  <si>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</si>
  <si>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</si>
  <si>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</si>
  <si>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</si>
  <si>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</si>
  <si>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</si>
  <si>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</si>
  <si>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</si>
  <si>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</si>
  <si>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</si>
  <si>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</si>
  <si>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</si>
  <si>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</si>
  <si>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</si>
  <si>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</si>
  <si>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</si>
  <si>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</si>
  <si>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</si>
  <si>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</si>
  <si>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</si>
  <si>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</si>
  <si>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</si>
  <si>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</si>
  <si>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</si>
  <si>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</si>
  <si>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</si>
  <si>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</si>
  <si>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</si>
  <si>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</si>
  <si>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</si>
  <si>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</si>
  <si>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</si>
  <si>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</si>
  <si>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</si>
  <si>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</si>
  <si>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</si>
  <si>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</si>
  <si>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</si>
  <si>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</si>
  <si>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</si>
  <si>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</si>
  <si>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</si>
  <si>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</si>
  <si>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</si>
  <si>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</si>
  <si>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</si>
  <si>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</si>
  <si>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</si>
  <si>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</si>
  <si>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</si>
  <si>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</si>
  <si>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</si>
  <si>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</si>
  <si>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</si>
  <si>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</si>
  <si>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</si>
  <si>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</si>
  <si>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</si>
  <si>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</si>
  <si>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</si>
  <si>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</si>
  <si>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</si>
  <si>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</si>
  <si>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</si>
  <si>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</si>
  <si>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</si>
  <si>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</si>
  <si>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</si>
  <si>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</si>
  <si>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</si>
  <si>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</si>
  <si>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</si>
  <si>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</si>
  <si>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</si>
  <si>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</si>
  <si>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</si>
  <si>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</si>
  <si>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</si>
  <si>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</si>
  <si>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</si>
  <si>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</si>
  <si>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</si>
  <si>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</si>
  <si>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</si>
  <si>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</si>
  <si>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</si>
  <si>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</si>
  <si>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</si>
  <si>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</si>
  <si>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</si>
  <si>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</si>
  <si>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</si>
  <si>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</si>
  <si>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</si>
  <si>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</si>
  <si>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</si>
  <si>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</si>
  <si>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</si>
  <si>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</si>
  <si>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</si>
  <si>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</si>
  <si>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</si>
  <si>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</si>
  <si>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</si>
  <si>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</si>
  <si>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</si>
  <si>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</si>
  <si>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</si>
  <si>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</si>
  <si>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</si>
  <si>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</si>
  <si>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</si>
  <si>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</si>
  <si>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</si>
  <si>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</si>
  <si>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</si>
  <si>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</si>
  <si>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</si>
  <si>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</si>
  <si>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</si>
  <si>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</si>
  <si>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</si>
  <si>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</si>
  <si>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</si>
  <si>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</si>
  <si>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</si>
  <si>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</si>
  <si>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</si>
  <si>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</si>
  <si>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</si>
  <si>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</si>
  <si>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</si>
  <si>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</si>
  <si>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</si>
  <si>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</si>
  <si>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</si>
  <si>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</si>
  <si>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</si>
  <si>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</si>
  <si>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</si>
  <si>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</si>
  <si>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</si>
  <si>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</si>
  <si>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</si>
  <si>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</si>
  <si>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</si>
  <si>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</si>
  <si>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</si>
  <si>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</si>
  <si>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</si>
  <si>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</si>
  <si>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</si>
  <si>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</si>
  <si>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</si>
  <si>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</si>
  <si>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</si>
  <si>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</si>
  <si>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</si>
  <si>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</si>
  <si>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</si>
  <si>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</si>
  <si>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</si>
  <si>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</si>
  <si>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</si>
  <si>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</si>
  <si>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</si>
  <si>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</si>
  <si>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</si>
  <si>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</si>
  <si>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</si>
  <si>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</si>
  <si>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</si>
  <si>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</si>
  <si>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</si>
  <si>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</si>
  <si>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</si>
  <si>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</si>
  <si>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</si>
  <si>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</si>
  <si>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</si>
  <si>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</si>
  <si>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</si>
  <si>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</si>
  <si>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</si>
  <si>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</si>
  <si>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</si>
  <si>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</si>
  <si>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</si>
  <si>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</si>
  <si>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</si>
  <si>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</si>
  <si>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</si>
  <si>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</si>
  <si>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</si>
  <si>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</si>
  <si>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</si>
  <si>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</si>
  <si>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</si>
  <si>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</si>
  <si>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</si>
  <si>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</si>
  <si>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</si>
  <si>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</si>
  <si>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</si>
  <si>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</si>
  <si>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</si>
  <si>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</si>
  <si>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</si>
  <si>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</si>
  <si>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</si>
  <si>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</si>
  <si>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</si>
  <si>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</si>
  <si>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</si>
  <si>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</si>
  <si>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</si>
  <si>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</si>
  <si>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</si>
  <si>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</si>
  <si>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</si>
  <si>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</si>
  <si>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</si>
  <si>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</si>
  <si>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</si>
  <si>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</si>
  <si>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</si>
  <si>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</si>
  <si>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</si>
  <si>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</si>
  <si>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</si>
  <si>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</si>
  <si>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</si>
  <si>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</si>
  <si>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</si>
  <si>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</si>
  <si>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</si>
  <si>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</si>
  <si>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</si>
  <si>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</si>
  <si>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</si>
  <si>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</si>
  <si>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</si>
  <si>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</si>
  <si>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</si>
  <si>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</si>
  <si>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</si>
  <si>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</si>
  <si>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</si>
  <si>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</si>
  <si>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</si>
  <si>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</si>
  <si>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</si>
  <si>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</si>
  <si>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</si>
  <si>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</si>
  <si>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</si>
  <si>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</si>
  <si>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</si>
  <si>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</si>
  <si>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</si>
  <si>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</si>
  <si>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</si>
  <si>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</si>
  <si>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</si>
  <si>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</si>
  <si>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</si>
  <si>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</si>
  <si>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</si>
  <si>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</si>
  <si>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</si>
  <si>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</si>
  <si>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</si>
  <si>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</si>
  <si>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</si>
  <si>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</si>
  <si>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</si>
  <si>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</si>
  <si>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</si>
  <si>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</si>
  <si>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</si>
  <si>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</si>
  <si>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</si>
  <si>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</si>
  <si>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</si>
  <si>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</si>
  <si>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</si>
  <si>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</si>
  <si>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</si>
  <si>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</si>
  <si>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</si>
  <si>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</si>
  <si>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</si>
  <si>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</si>
  <si>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</si>
  <si>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</si>
  <si>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</si>
  <si>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</si>
  <si>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</si>
  <si>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</si>
  <si>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</si>
  <si>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</si>
  <si>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</si>
  <si>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</si>
  <si>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</si>
  <si>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</si>
  <si>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</si>
  <si>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</si>
  <si>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</si>
  <si>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</si>
  <si>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</si>
  <si>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</si>
  <si>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</si>
  <si>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</si>
  <si>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</si>
  <si>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</si>
  <si>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</si>
  <si>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</si>
  <si>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</si>
  <si>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</si>
  <si>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</si>
  <si>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</si>
  <si>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</si>
  <si>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</si>
  <si>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</si>
  <si>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</si>
  <si>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</si>
  <si>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</si>
  <si>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</si>
  <si>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</si>
  <si>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</si>
  <si>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</si>
  <si>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</si>
  <si>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</si>
  <si>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</si>
  <si>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</si>
  <si>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</si>
  <si>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</si>
  <si>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</si>
  <si>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</si>
  <si>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</si>
  <si>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</si>
  <si>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</si>
  <si>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</si>
  <si>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</si>
  <si>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</si>
  <si>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</si>
  <si>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</si>
  <si>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</si>
  <si>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</si>
  <si>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</si>
  <si>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</si>
  <si>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</si>
  <si>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</si>
  <si>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</si>
  <si>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</si>
  <si>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</si>
  <si>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</si>
  <si>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</si>
  <si>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</si>
  <si>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</si>
  <si>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</si>
  <si>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</si>
  <si>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</si>
  <si>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</si>
  <si>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</si>
  <si>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</si>
  <si>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</si>
  <si>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</si>
  <si>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</si>
  <si>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</si>
  <si>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</si>
  <si>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</si>
  <si>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</si>
  <si>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</si>
  <si>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</si>
  <si>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</si>
  <si>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</si>
  <si>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</si>
  <si>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</si>
  <si>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</si>
  <si>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</si>
  <si>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</si>
  <si>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</si>
  <si>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</si>
  <si>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</si>
  <si>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</si>
  <si>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</si>
  <si>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</si>
  <si>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</si>
  <si>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</si>
  <si>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</si>
  <si>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</si>
  <si>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</si>
  <si>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</si>
  <si>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</si>
  <si>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</si>
  <si>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</si>
  <si>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</si>
  <si>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</si>
  <si>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</si>
  <si>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</si>
  <si>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</si>
  <si>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</si>
  <si>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</si>
  <si>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</si>
  <si>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</si>
  <si>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</si>
  <si>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</si>
  <si>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</si>
  <si>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</si>
  <si>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</si>
  <si>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</si>
  <si>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</si>
  <si>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</si>
  <si>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</si>
  <si>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</si>
  <si>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</si>
  <si>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</si>
  <si>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</si>
  <si>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</si>
  <si>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</si>
  <si>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</si>
  <si>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</si>
  <si>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</si>
  <si>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</si>
  <si>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</si>
  <si>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</si>
  <si>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</si>
  <si>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</si>
  <si>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</si>
  <si>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</si>
  <si>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</si>
  <si>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</si>
  <si>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</si>
  <si>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</si>
  <si>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</si>
  <si>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</si>
  <si>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</si>
  <si>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</si>
  <si>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</si>
  <si>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</si>
  <si>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</si>
  <si>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</si>
  <si>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</si>
  <si>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</si>
  <si>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</si>
  <si>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</si>
  <si>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</si>
  <si>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</si>
  <si>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</si>
  <si>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</si>
  <si>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</si>
  <si>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</si>
  <si>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</si>
  <si>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</si>
  <si>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</si>
  <si>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</si>
  <si>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</si>
  <si>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</si>
  <si>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</si>
  <si>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</si>
  <si>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</si>
  <si>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</si>
  <si>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</si>
  <si>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</si>
  <si>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</si>
  <si>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</si>
  <si>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</si>
  <si>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</si>
  <si>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</si>
  <si>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</si>
  <si>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</si>
  <si>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</si>
  <si>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</si>
  <si>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</si>
  <si>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</si>
  <si>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</si>
  <si>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</si>
  <si>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</si>
  <si>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</si>
  <si>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</si>
  <si>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</si>
  <si>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</si>
  <si>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</si>
  <si>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</si>
  <si>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</si>
  <si>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</si>
  <si>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</si>
  <si>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</si>
  <si>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</si>
  <si>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</si>
  <si>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</si>
  <si>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</si>
  <si>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</si>
  <si>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</si>
  <si>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</si>
  <si>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</si>
  <si>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</si>
  <si>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</si>
  <si>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</si>
  <si>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</si>
  <si>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</si>
  <si>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</si>
  <si>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</si>
  <si>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</si>
  <si>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</si>
  <si>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</si>
  <si>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</si>
  <si>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</si>
  <si>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</si>
  <si>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</si>
  <si>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</si>
  <si>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</si>
  <si>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</si>
  <si>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</si>
  <si>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</si>
  <si>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</si>
  <si>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</si>
  <si>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</si>
  <si>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</si>
  <si>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</si>
  <si>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</si>
  <si>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</si>
  <si>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</si>
  <si>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</si>
  <si>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</si>
  <si>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</si>
  <si>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</si>
  <si>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</si>
  <si>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</si>
  <si>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</si>
  <si>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</si>
  <si>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</si>
  <si>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</si>
  <si>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</si>
  <si>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</si>
  <si>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</si>
  <si>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</si>
  <si>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</si>
  <si>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</si>
  <si>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</si>
  <si>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</si>
  <si>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</si>
  <si>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</si>
  <si>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</si>
  <si>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</si>
  <si>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</si>
  <si>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</si>
  <si>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</si>
  <si>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</si>
  <si>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</si>
  <si>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</si>
  <si>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</si>
  <si>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</si>
  <si>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</si>
  <si>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</si>
  <si>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</si>
  <si>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</si>
  <si>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</si>
  <si>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</si>
  <si>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</si>
  <si>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</si>
  <si>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</si>
  <si>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</si>
  <si>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</si>
  <si>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</si>
  <si>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</si>
  <si>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</si>
  <si>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</si>
  <si>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</si>
  <si>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</si>
  <si>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</si>
  <si>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</si>
  <si>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</si>
  <si>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</si>
  <si>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</si>
  <si>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</si>
  <si>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</si>
  <si>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</si>
  <si>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</si>
  <si>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</si>
  <si>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</si>
  <si>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</si>
  <si>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</si>
  <si>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</si>
  <si>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</si>
  <si>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</si>
  <si>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</si>
  <si>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</si>
  <si>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</si>
  <si>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</si>
  <si>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</si>
  <si>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</si>
  <si>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</si>
  <si>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</si>
  <si>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</si>
  <si>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</si>
  <si>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</si>
  <si>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</si>
  <si>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</si>
  <si>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</si>
  <si>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</si>
  <si>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</si>
  <si>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</si>
  <si>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</si>
  <si>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</si>
  <si>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</si>
  <si>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</si>
  <si>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</si>
  <si>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</si>
  <si>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</si>
  <si>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</si>
  <si>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</si>
  <si>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</si>
  <si>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</si>
  <si>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</si>
  <si>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</si>
  <si>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</si>
  <si>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</si>
  <si>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</si>
  <si>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</si>
  <si>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</si>
  <si>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</si>
  <si>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</si>
  <si>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</si>
  <si>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</si>
  <si>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</si>
  <si>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</si>
  <si>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</si>
  <si>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</si>
  <si>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</si>
  <si>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</si>
  <si>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</si>
  <si>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</si>
  <si>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</si>
  <si>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</si>
  <si>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</si>
  <si>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</si>
  <si>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</si>
  <si>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</si>
  <si>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</si>
  <si>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</si>
  <si>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</si>
  <si>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</si>
  <si>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</si>
  <si>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</si>
  <si>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</si>
  <si>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</si>
  <si>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</si>
  <si>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</si>
  <si>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</si>
  <si>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</si>
  <si>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</si>
  <si>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</si>
  <si>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</si>
  <si>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</si>
  <si>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</si>
  <si>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</si>
  <si>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</si>
  <si>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</si>
  <si>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</si>
  <si>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</si>
  <si>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</si>
  <si>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</si>
  <si>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</si>
  <si>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</si>
  <si>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</si>
  <si>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</si>
  <si>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</si>
  <si>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</si>
  <si>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</si>
  <si>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</si>
  <si>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</si>
  <si>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</si>
  <si>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</si>
  <si>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</si>
  <si>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</si>
  <si>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</si>
  <si>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</si>
  <si>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</si>
  <si>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</si>
  <si>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</si>
  <si>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</si>
  <si>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</si>
  <si>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</si>
  <si>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</si>
  <si>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</si>
  <si>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</si>
  <si>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</si>
  <si>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</si>
  <si>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</si>
  <si>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</si>
  <si>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</si>
  <si>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</si>
  <si>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</si>
  <si>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</si>
  <si>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</si>
  <si>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</si>
  <si>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</si>
  <si>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</si>
  <si>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</si>
  <si>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</si>
  <si>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</si>
  <si>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</si>
  <si>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</si>
  <si>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</si>
  <si>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</si>
  <si>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</si>
  <si>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</si>
  <si>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</si>
  <si>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</si>
  <si>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</si>
  <si>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</si>
  <si>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</si>
  <si>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</si>
  <si>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</si>
  <si>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</si>
  <si>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</si>
  <si>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</si>
  <si>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</si>
  <si>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</si>
  <si>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</si>
  <si>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</si>
  <si>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</si>
  <si>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</si>
  <si>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</si>
  <si>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</si>
  <si>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</si>
  <si>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</si>
  <si>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</si>
  <si>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</si>
  <si>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</si>
  <si>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</si>
  <si>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</si>
  <si>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</si>
  <si>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</si>
  <si>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</si>
  <si>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</si>
  <si>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</si>
  <si>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</si>
  <si>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</si>
  <si>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</si>
  <si>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</si>
  <si>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</si>
  <si>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</si>
  <si>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</si>
  <si>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</si>
  <si>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</si>
  <si>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</si>
  <si>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</si>
  <si>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</si>
  <si>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</si>
  <si>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</si>
  <si>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</si>
  <si>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</si>
  <si>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</si>
  <si>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</si>
  <si>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</si>
  <si>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</si>
  <si>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</si>
  <si>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</si>
  <si>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</si>
  <si>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</si>
  <si>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</si>
  <si>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</si>
  <si>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</si>
  <si>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</si>
  <si>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</si>
  <si>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</si>
  <si>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</si>
  <si>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</si>
  <si>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</si>
  <si>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</si>
  <si>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</si>
  <si>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</si>
  <si>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</si>
  <si>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</si>
  <si>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</si>
  <si>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</si>
  <si>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</si>
  <si>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</si>
  <si>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</si>
  <si>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</si>
  <si>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</si>
  <si>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</si>
  <si>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</si>
  <si>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</si>
  <si>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</si>
  <si>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</si>
  <si>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</si>
  <si>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</si>
  <si>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</si>
  <si>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</si>
  <si>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</si>
  <si>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</si>
  <si>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</si>
  <si>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</si>
  <si>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</si>
  <si>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</si>
  <si>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</si>
  <si>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</si>
  <si>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</si>
  <si>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</si>
  <si>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</si>
  <si>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</si>
  <si>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</si>
  <si>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</si>
  <si>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</si>
  <si>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</si>
  <si>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</si>
  <si>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</si>
  <si>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</si>
  <si>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</si>
  <si>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</si>
  <si>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</si>
  <si>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</si>
  <si>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</si>
  <si>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</si>
  <si>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</si>
  <si>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</si>
  <si>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</si>
  <si>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</si>
  <si>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</si>
  <si>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</si>
  <si>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</si>
  <si>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</si>
  <si>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</si>
  <si>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</si>
  <si>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</si>
  <si>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</si>
  <si>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</si>
  <si>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</si>
  <si>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</si>
  <si>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</si>
  <si>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</si>
  <si>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</si>
  <si>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</si>
  <si>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</si>
  <si>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</si>
  <si>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</si>
  <si>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</si>
  <si>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</si>
  <si>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</si>
  <si>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</si>
  <si>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</si>
  <si>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</si>
  <si>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</si>
  <si>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</si>
  <si>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</si>
  <si>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</si>
  <si>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</si>
  <si>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</si>
  <si>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</si>
  <si>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</si>
  <si>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</si>
  <si>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</si>
  <si>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</si>
  <si>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</si>
  <si>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</si>
  <si>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</si>
  <si>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</si>
  <si>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</si>
  <si>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</si>
  <si>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</si>
  <si>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</si>
  <si>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</si>
  <si>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</si>
  <si>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</si>
  <si>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</si>
  <si>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</si>
  <si>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</si>
  <si>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</si>
  <si>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</si>
  <si>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</si>
  <si>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</si>
  <si>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</si>
  <si>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</si>
  <si>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</si>
  <si>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</si>
  <si>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</si>
  <si>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</si>
  <si>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</si>
  <si>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</si>
  <si>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</si>
  <si>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</si>
  <si>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</si>
  <si>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</si>
  <si>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</si>
  <si>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</si>
  <si>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</si>
  <si>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</si>
  <si>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</si>
  <si>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</si>
  <si>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</si>
  <si>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</si>
  <si>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</si>
  <si>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</si>
  <si>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</si>
  <si>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</si>
  <si>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</si>
  <si>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</si>
  <si>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</si>
  <si>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</si>
  <si>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</si>
  <si>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</si>
  <si>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</si>
  <si>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</si>
  <si>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</si>
  <si>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</si>
  <si>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</si>
  <si>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</si>
  <si>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</si>
  <si>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</si>
  <si>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</si>
  <si>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</si>
  <si>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</si>
  <si>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</si>
  <si>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</si>
  <si>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</si>
  <si>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</si>
  <si>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</si>
  <si>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</si>
  <si>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</si>
  <si>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</si>
  <si>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</si>
  <si>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</si>
  <si>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</si>
  <si>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</si>
  <si>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</si>
  <si>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</si>
  <si>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</si>
  <si>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</si>
  <si>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</si>
  <si>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</si>
  <si>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</si>
  <si>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</si>
  <si>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</si>
  <si>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</si>
  <si>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</si>
  <si>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</si>
  <si>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</si>
  <si>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</si>
  <si>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</si>
  <si>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</si>
  <si>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</si>
  <si>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</si>
  <si>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</si>
  <si>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</si>
  <si>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</si>
  <si>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</si>
  <si>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</si>
  <si>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</si>
  <si>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</si>
  <si>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</si>
  <si>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</si>
  <si>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</si>
  <si>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</si>
  <si>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</si>
  <si>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</si>
  <si>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</si>
  <si>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</si>
  <si>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</si>
  <si>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</si>
  <si>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</si>
  <si>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</si>
  <si>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</si>
  <si>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</si>
  <si>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</si>
  <si>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</si>
  <si>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</si>
  <si>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</si>
  <si>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</si>
  <si>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</si>
  <si>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</si>
  <si>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</si>
  <si>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</si>
  <si>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</si>
  <si>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</si>
  <si>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</si>
  <si>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</si>
  <si>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</si>
  <si>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</si>
  <si>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</si>
  <si>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</si>
  <si>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</si>
  <si>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</si>
  <si>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</si>
  <si>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</si>
  <si>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</si>
  <si>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</si>
  <si>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</si>
  <si>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</si>
  <si>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</si>
  <si>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</si>
  <si>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</si>
  <si>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</si>
  <si>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</si>
  <si>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</si>
  <si>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</si>
  <si>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</si>
  <si>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</si>
  <si>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</si>
  <si>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</si>
  <si>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</si>
  <si>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</si>
  <si>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</si>
  <si>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</si>
  <si>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</si>
  <si>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</si>
  <si>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</si>
  <si>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</si>
  <si>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</si>
  <si>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</si>
  <si>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</si>
  <si>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</si>
  <si>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</si>
  <si>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</si>
  <si>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</si>
  <si>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</si>
  <si>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</si>
  <si>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</si>
  <si>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</si>
  <si>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</si>
  <si>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</si>
  <si>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</si>
  <si>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</si>
  <si>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</si>
  <si>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</si>
  <si>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</si>
  <si>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</si>
  <si>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</si>
  <si>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</si>
  <si>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</si>
  <si>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</si>
  <si>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</si>
  <si>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</si>
  <si>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</si>
  <si>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</si>
  <si>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</si>
  <si>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</si>
  <si>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</si>
  <si>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</si>
  <si>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</si>
  <si>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</si>
  <si>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</si>
  <si>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</si>
  <si>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</si>
  <si>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</si>
  <si>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</si>
  <si>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</si>
  <si>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</si>
  <si>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</si>
  <si>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</si>
  <si>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</si>
  <si>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</si>
  <si>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</si>
  <si>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</si>
  <si>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</si>
  <si>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</si>
  <si>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</si>
  <si>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</si>
  <si>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</si>
  <si>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</si>
  <si>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</si>
  <si>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</si>
  <si>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</si>
  <si>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</si>
  <si>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</si>
  <si>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</si>
  <si>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</si>
  <si>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</si>
  <si>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</si>
  <si>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</si>
  <si>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</si>
  <si>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</si>
  <si>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</si>
  <si>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</si>
  <si>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</si>
  <si>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</si>
  <si>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</si>
  <si>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</si>
  <si>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</si>
  <si>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</si>
  <si>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</si>
  <si>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</si>
  <si>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</si>
  <si>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</si>
  <si>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</si>
  <si>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</si>
  <si>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</si>
  <si>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</si>
  <si>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</si>
  <si>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</si>
  <si>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</si>
  <si>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</si>
  <si>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相手サーブ時</t>
    <rPh sb="0" eb="2">
      <t>アイテ</t>
    </rPh>
    <rPh sb="5" eb="6">
      <t>ジ</t>
    </rPh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</si>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</sst>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1"/>
              <a:ext cx="578358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198120</xdr:colOff>
      <xdr:row>0</xdr:row>
      <xdr:rowOff>160020</xdr:rowOff>
    </xdr:from>
    <xdr:to>
      <xdr:col>31</xdr:col>
      <xdr:colOff>474345</xdr:colOff>
      <xdr:row>37</xdr:row>
      <xdr:rowOff>127957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420" y="16002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32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9" totalsRowShown="0">
  <autoFilter ref="A1:Y309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64" totalsRowShown="0">
  <autoFilter ref="A1:T36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803" totalsRowShown="0">
  <autoFilter ref="A1:T1803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99" totalsRowShown="0">
  <autoFilter ref="A1:T899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52" totalsRowShown="0">
  <autoFilter ref="A1:T1252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56" totalsRowShown="0">
  <autoFilter ref="A1:T115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67" totalsRowShown="0">
  <autoFilter ref="A1:AM567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07" tableType="queryTable" totalsRowShown="0">
  <autoFilter ref="A1:W307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33" tableType="queryTable" totalsRowShown="0">
  <autoFilter ref="A1:X133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82" tableType="queryTable" totalsRowShown="0">
  <autoFilter ref="A1:X82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30" tableType="queryTable" totalsRowShown="0">
  <autoFilter ref="A1:X30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9" tableType="queryTable" totalsRowShown="0">
  <autoFilter ref="A1:AE309" xr:uid="{8705EBC3-8E2C-43EA-B6F5-92DC02EF7641}"/>
  <sortState xmlns:xlrd2="http://schemas.microsoft.com/office/spreadsheetml/2017/richdata2" ref="A2:AE309">
    <sortCondition ref="B1:B309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84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9"/>
  <sheetViews>
    <sheetView tabSelected="1" workbookViewId="0">
      <pane ySplit="1" topLeftCell="A270" activePane="bottomLeft" state="frozen"/>
      <selection pane="bottomLeft" activeCell="A300" sqref="A300:XFD300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6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7" si="1">SUM(L3:O3)</f>
        <v>459</v>
      </c>
      <c r="W3" s="8">
        <f t="shared" ref="W3:W11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824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991</v>
      </c>
      <c r="C6" s="1" t="s">
        <v>955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1142</v>
      </c>
      <c r="C7" s="1" t="s">
        <v>955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>ROW()-1</f>
        <v>7</v>
      </c>
      <c r="B8" s="1" t="s">
        <v>1341</v>
      </c>
      <c r="C8" s="1" t="s">
        <v>955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05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05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824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991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1142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05" customHeight="1" x14ac:dyDescent="0.35">
      <c r="A16" s="1">
        <f>ROW()-1</f>
        <v>15</v>
      </c>
      <c r="B16" s="1" t="s">
        <v>1300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05" customHeight="1" x14ac:dyDescent="0.35">
      <c r="A17" s="1">
        <f t="shared" si="0"/>
        <v>16</v>
      </c>
      <c r="B17" s="1" t="s">
        <v>108</v>
      </c>
      <c r="C17" s="1" t="s">
        <v>139</v>
      </c>
      <c r="D17" s="1" t="s">
        <v>77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75</v>
      </c>
      <c r="L17" s="1">
        <v>116</v>
      </c>
      <c r="M17" s="1">
        <v>112</v>
      </c>
      <c r="N17" s="1">
        <v>112</v>
      </c>
      <c r="O17" s="1">
        <v>126</v>
      </c>
      <c r="P17" s="1">
        <v>97</v>
      </c>
      <c r="Q17" s="1">
        <v>127</v>
      </c>
      <c r="R17" s="1">
        <v>114</v>
      </c>
      <c r="S17" s="1">
        <v>116</v>
      </c>
      <c r="T17" s="1">
        <v>115</v>
      </c>
      <c r="U17" s="1">
        <v>36</v>
      </c>
      <c r="V17" s="4">
        <f t="shared" si="1"/>
        <v>466</v>
      </c>
      <c r="W17" s="8">
        <f t="shared" si="2"/>
        <v>472</v>
      </c>
      <c r="X17" s="5" t="str">
        <f>Stat[[#This Row],[服装]]&amp;Stat[[#This Row],[名前]]&amp;Stat[[#This Row],[レアリティ]]</f>
        <v>ユニフォーム月島蛍ICONIC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116</v>
      </c>
      <c r="C18" s="1" t="s">
        <v>139</v>
      </c>
      <c r="D18" s="1" t="s">
        <v>73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119</v>
      </c>
      <c r="M18" s="1">
        <v>113</v>
      </c>
      <c r="N18" s="1">
        <v>113</v>
      </c>
      <c r="O18" s="1">
        <v>127</v>
      </c>
      <c r="P18" s="1">
        <v>97</v>
      </c>
      <c r="Q18" s="1">
        <v>130</v>
      </c>
      <c r="R18" s="1">
        <v>115</v>
      </c>
      <c r="S18" s="1">
        <v>119</v>
      </c>
      <c r="T18" s="1">
        <v>116</v>
      </c>
      <c r="U18" s="1">
        <v>36</v>
      </c>
      <c r="V18" s="4">
        <f t="shared" si="1"/>
        <v>472</v>
      </c>
      <c r="W18" s="8">
        <f t="shared" si="2"/>
        <v>480</v>
      </c>
      <c r="X18" s="5" t="str">
        <f>Stat[[#This Row],[服装]]&amp;Stat[[#This Row],[名前]]&amp;Stat[[#This Row],[レアリティ]]</f>
        <v>水着月島蛍ICONIC</v>
      </c>
      <c r="Y18" s="5" t="s">
        <v>286</v>
      </c>
    </row>
    <row r="19" spans="1:25" ht="16.05" customHeight="1" x14ac:dyDescent="0.35">
      <c r="A19" s="1">
        <f t="shared" si="0"/>
        <v>18</v>
      </c>
      <c r="B19" s="1" t="s">
        <v>692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122</v>
      </c>
      <c r="M19" s="1">
        <v>115</v>
      </c>
      <c r="N19" s="1">
        <v>113</v>
      </c>
      <c r="O19" s="1">
        <v>128</v>
      </c>
      <c r="P19" s="1">
        <v>97</v>
      </c>
      <c r="Q19" s="1">
        <v>128</v>
      </c>
      <c r="R19" s="1">
        <v>113</v>
      </c>
      <c r="S19" s="1">
        <v>118</v>
      </c>
      <c r="T19" s="1">
        <v>115</v>
      </c>
      <c r="U19" s="1">
        <v>36</v>
      </c>
      <c r="V19" s="4">
        <f t="shared" si="1"/>
        <v>478</v>
      </c>
      <c r="W19" s="8">
        <f t="shared" si="2"/>
        <v>474</v>
      </c>
      <c r="X19" s="5" t="str">
        <f>Stat[[#This Row],[服装]]&amp;Stat[[#This Row],[名前]]&amp;Stat[[#This Row],[レアリティ]]</f>
        <v>職業体験月島蛍ICONIC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824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121</v>
      </c>
      <c r="M20" s="1">
        <v>111</v>
      </c>
      <c r="N20" s="1">
        <v>113</v>
      </c>
      <c r="O20" s="1">
        <v>125</v>
      </c>
      <c r="P20" s="1">
        <v>97</v>
      </c>
      <c r="Q20" s="1">
        <v>133</v>
      </c>
      <c r="R20" s="1">
        <v>112</v>
      </c>
      <c r="S20" s="1">
        <v>122</v>
      </c>
      <c r="T20" s="1">
        <v>116</v>
      </c>
      <c r="U20" s="1">
        <v>36</v>
      </c>
      <c r="V20" s="4">
        <f>SUM(L20:O20)</f>
        <v>470</v>
      </c>
      <c r="W20" s="8">
        <f>SUM(Q20:T20)</f>
        <v>483</v>
      </c>
      <c r="X20" s="5" t="str">
        <f>Stat[[#This Row],[服装]]&amp;Stat[[#This Row],[名前]]&amp;Stat[[#This Row],[レアリティ]]</f>
        <v>1周年月島蛍ICONIC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987</v>
      </c>
      <c r="C21" s="1" t="s">
        <v>139</v>
      </c>
      <c r="D21" s="1" t="s">
        <v>73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121</v>
      </c>
      <c r="M21" s="1">
        <v>113</v>
      </c>
      <c r="N21" s="1">
        <v>114</v>
      </c>
      <c r="O21" s="1">
        <v>127</v>
      </c>
      <c r="P21" s="1">
        <v>97</v>
      </c>
      <c r="Q21" s="1">
        <v>133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475</v>
      </c>
      <c r="W21" s="8">
        <f>SUM(Q21:T21)</f>
        <v>487</v>
      </c>
      <c r="X21" s="5" t="str">
        <f>Stat[[#This Row],[服装]]&amp;Stat[[#This Row],[名前]]&amp;Stat[[#This Row],[レアリティ]]</f>
        <v>花火月島蛍ICONIC</v>
      </c>
      <c r="Y21" s="5" t="s">
        <v>286</v>
      </c>
    </row>
    <row r="22" spans="1:25" ht="16.05" customHeight="1" x14ac:dyDescent="0.35">
      <c r="A22" s="1">
        <f>ROW()-1</f>
        <v>21</v>
      </c>
      <c r="B22" s="1" t="s">
        <v>1142</v>
      </c>
      <c r="C22" s="1" t="s">
        <v>139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122</v>
      </c>
      <c r="M22" s="1">
        <v>113</v>
      </c>
      <c r="N22" s="1">
        <v>116</v>
      </c>
      <c r="O22" s="1">
        <v>127</v>
      </c>
      <c r="P22" s="1">
        <v>97</v>
      </c>
      <c r="Q22" s="1">
        <v>131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478</v>
      </c>
      <c r="W22" s="8">
        <f>SUM(Q22:T22)</f>
        <v>485</v>
      </c>
      <c r="X22" s="5" t="str">
        <f>Stat[[#This Row],[服装]]&amp;Stat[[#This Row],[名前]]&amp;Stat[[#This Row],[レアリティ]]</f>
        <v>ジャージ月島蛍ICONIC</v>
      </c>
      <c r="Y22" s="5" t="s">
        <v>286</v>
      </c>
    </row>
    <row r="23" spans="1:25" ht="16.05" customHeight="1" x14ac:dyDescent="0.35">
      <c r="A23" s="1">
        <f>ROW()-1</f>
        <v>22</v>
      </c>
      <c r="B23" s="1" t="s">
        <v>1300</v>
      </c>
      <c r="C23" s="1" t="s">
        <v>139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78</v>
      </c>
      <c r="L23" s="1">
        <v>122</v>
      </c>
      <c r="M23" s="1">
        <v>114</v>
      </c>
      <c r="N23" s="1">
        <v>115</v>
      </c>
      <c r="O23" s="1">
        <v>128</v>
      </c>
      <c r="P23" s="1">
        <v>97</v>
      </c>
      <c r="Q23" s="1">
        <v>135</v>
      </c>
      <c r="R23" s="1">
        <v>117</v>
      </c>
      <c r="S23" s="1">
        <v>123</v>
      </c>
      <c r="T23" s="1">
        <v>118</v>
      </c>
      <c r="U23" s="1">
        <v>36</v>
      </c>
      <c r="V23" s="4">
        <f>SUM(L23:O23)</f>
        <v>479</v>
      </c>
      <c r="W23" s="8">
        <f>SUM(Q23:T23)</f>
        <v>493</v>
      </c>
      <c r="X23" s="5" t="str">
        <f>Stat[[#This Row],[服装]]&amp;Stat[[#This Row],[名前]]&amp;Stat[[#This Row],[レアリティ]]</f>
        <v>2周年月島蛍ICONIC</v>
      </c>
      <c r="Y23" s="5" t="s">
        <v>286</v>
      </c>
    </row>
    <row r="24" spans="1:25" ht="16.05" customHeight="1" x14ac:dyDescent="0.35">
      <c r="A24" s="1">
        <f t="shared" si="0"/>
        <v>23</v>
      </c>
      <c r="B24" s="1" t="s">
        <v>108</v>
      </c>
      <c r="C24" s="1" t="s">
        <v>140</v>
      </c>
      <c r="D24" s="1" t="s">
        <v>90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73</v>
      </c>
      <c r="L24" s="1">
        <v>114</v>
      </c>
      <c r="M24" s="1">
        <v>123</v>
      </c>
      <c r="N24" s="1">
        <v>118</v>
      </c>
      <c r="O24" s="1">
        <v>120</v>
      </c>
      <c r="P24" s="1">
        <v>97</v>
      </c>
      <c r="Q24" s="1">
        <v>118</v>
      </c>
      <c r="R24" s="1">
        <v>118</v>
      </c>
      <c r="S24" s="1">
        <v>114</v>
      </c>
      <c r="T24" s="1">
        <v>119</v>
      </c>
      <c r="U24" s="1">
        <v>31</v>
      </c>
      <c r="V24" s="4">
        <f>SUM(L24:O24)</f>
        <v>475</v>
      </c>
      <c r="W24" s="8">
        <f t="shared" si="2"/>
        <v>469</v>
      </c>
      <c r="X24" s="5" t="str">
        <f>Stat[[#This Row],[服装]]&amp;Stat[[#This Row],[名前]]&amp;Stat[[#This Row],[レアリティ]]</f>
        <v>ユニフォーム山口忠ICONIC</v>
      </c>
      <c r="Y24" s="5" t="s">
        <v>287</v>
      </c>
    </row>
    <row r="25" spans="1:25" ht="16.05" customHeight="1" x14ac:dyDescent="0.35">
      <c r="A25" s="1">
        <f t="shared" si="0"/>
        <v>24</v>
      </c>
      <c r="B25" s="1" t="s">
        <v>116</v>
      </c>
      <c r="C25" s="1" t="s">
        <v>140</v>
      </c>
      <c r="D25" s="1" t="s">
        <v>77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74</v>
      </c>
      <c r="L25" s="1">
        <v>115</v>
      </c>
      <c r="M25" s="1">
        <v>126</v>
      </c>
      <c r="N25" s="1">
        <v>119</v>
      </c>
      <c r="O25" s="1">
        <v>123</v>
      </c>
      <c r="P25" s="1">
        <v>97</v>
      </c>
      <c r="Q25" s="1">
        <v>121</v>
      </c>
      <c r="R25" s="1">
        <v>119</v>
      </c>
      <c r="S25" s="1">
        <v>115</v>
      </c>
      <c r="T25" s="1">
        <v>120</v>
      </c>
      <c r="U25" s="1">
        <v>31</v>
      </c>
      <c r="V25" s="4">
        <f t="shared" si="1"/>
        <v>483</v>
      </c>
      <c r="W25" s="8">
        <f t="shared" si="2"/>
        <v>475</v>
      </c>
      <c r="X25" s="5" t="str">
        <f>Stat[[#This Row],[服装]]&amp;Stat[[#This Row],[名前]]&amp;Stat[[#This Row],[レアリティ]]</f>
        <v>水着山口忠ICONIC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798</v>
      </c>
      <c r="C26" s="1" t="s">
        <v>140</v>
      </c>
      <c r="D26" s="1" t="s">
        <v>73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113</v>
      </c>
      <c r="M26" s="1">
        <v>128</v>
      </c>
      <c r="N26" s="1">
        <v>116</v>
      </c>
      <c r="O26" s="1">
        <v>125</v>
      </c>
      <c r="P26" s="1">
        <v>97</v>
      </c>
      <c r="Q26" s="1">
        <v>119</v>
      </c>
      <c r="R26" s="1">
        <v>122</v>
      </c>
      <c r="S26" s="1">
        <v>115</v>
      </c>
      <c r="T26" s="1">
        <v>120</v>
      </c>
      <c r="U26" s="1">
        <v>31</v>
      </c>
      <c r="V26" s="4">
        <f>SUM(L26:O26)</f>
        <v>482</v>
      </c>
      <c r="W26" s="8">
        <f>SUM(Q26:T26)</f>
        <v>476</v>
      </c>
      <c r="X26" s="5" t="str">
        <f>Stat[[#This Row],[服装]]&amp;Stat[[#This Row],[名前]]&amp;Stat[[#This Row],[レアリティ]]</f>
        <v>雪遊び山口忠ICONIC</v>
      </c>
      <c r="Y26" s="5" t="s">
        <v>287</v>
      </c>
    </row>
    <row r="27" spans="1:25" ht="16.05" customHeight="1" x14ac:dyDescent="0.35">
      <c r="A27" s="1">
        <f>ROW()-1</f>
        <v>26</v>
      </c>
      <c r="B27" s="1" t="s">
        <v>1044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75</v>
      </c>
      <c r="L27" s="1">
        <v>116</v>
      </c>
      <c r="M27" s="1">
        <v>129</v>
      </c>
      <c r="N27" s="1">
        <v>119</v>
      </c>
      <c r="O27" s="1">
        <v>125</v>
      </c>
      <c r="P27" s="1">
        <v>97</v>
      </c>
      <c r="Q27" s="1">
        <v>121</v>
      </c>
      <c r="R27" s="1">
        <v>121</v>
      </c>
      <c r="S27" s="1">
        <v>116</v>
      </c>
      <c r="T27" s="1">
        <v>121</v>
      </c>
      <c r="U27" s="1">
        <v>31</v>
      </c>
      <c r="V27" s="4">
        <f>SUM(L27:O27)</f>
        <v>489</v>
      </c>
      <c r="W27" s="8">
        <f>SUM(Q27:T27)</f>
        <v>479</v>
      </c>
      <c r="X27" s="5" t="str">
        <f>Stat[[#This Row],[服装]]&amp;Stat[[#This Row],[名前]]&amp;Stat[[#This Row],[レアリティ]]</f>
        <v>スパイ山口忠ICONIC</v>
      </c>
      <c r="Y27" s="5" t="s">
        <v>287</v>
      </c>
    </row>
    <row r="28" spans="1:25" ht="16.05" customHeight="1" x14ac:dyDescent="0.35">
      <c r="A28" s="1">
        <f>ROW()-1</f>
        <v>27</v>
      </c>
      <c r="B28" s="1" t="s">
        <v>1142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118</v>
      </c>
      <c r="M28" s="1">
        <v>126</v>
      </c>
      <c r="N28" s="1">
        <v>120</v>
      </c>
      <c r="O28" s="1">
        <v>123</v>
      </c>
      <c r="P28" s="1">
        <v>97</v>
      </c>
      <c r="Q28" s="1">
        <v>122</v>
      </c>
      <c r="R28" s="1">
        <v>121</v>
      </c>
      <c r="S28" s="1">
        <v>117</v>
      </c>
      <c r="T28" s="1">
        <v>122</v>
      </c>
      <c r="U28" s="1">
        <v>31</v>
      </c>
      <c r="V28" s="4">
        <f>SUM(L28:O28)</f>
        <v>487</v>
      </c>
      <c r="W28" s="8">
        <f>SUM(Q28:T28)</f>
        <v>482</v>
      </c>
      <c r="X28" s="5" t="str">
        <f>Stat[[#This Row],[服装]]&amp;Stat[[#This Row],[名前]]&amp;Stat[[#This Row],[レアリティ]]</f>
        <v>ジャージ山口忠ICONIC</v>
      </c>
      <c r="Y28" s="5" t="s">
        <v>287</v>
      </c>
    </row>
    <row r="29" spans="1:25" ht="16.05" customHeight="1" x14ac:dyDescent="0.35">
      <c r="A29" s="1">
        <f t="shared" si="0"/>
        <v>28</v>
      </c>
      <c r="B29" s="1" t="s">
        <v>108</v>
      </c>
      <c r="C29" s="1" t="s">
        <v>141</v>
      </c>
      <c r="D29" s="1" t="s">
        <v>77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86</v>
      </c>
      <c r="L29" s="1">
        <v>117</v>
      </c>
      <c r="M29" s="1">
        <v>110</v>
      </c>
      <c r="N29" s="1">
        <v>120</v>
      </c>
      <c r="O29" s="1">
        <v>123</v>
      </c>
      <c r="P29" s="1">
        <v>101</v>
      </c>
      <c r="Q29" s="1">
        <v>110</v>
      </c>
      <c r="R29" s="1">
        <v>130</v>
      </c>
      <c r="S29" s="1">
        <v>116</v>
      </c>
      <c r="T29" s="1">
        <v>123</v>
      </c>
      <c r="U29" s="1">
        <v>29</v>
      </c>
      <c r="V29" s="4">
        <f t="shared" si="1"/>
        <v>470</v>
      </c>
      <c r="W29" s="8">
        <f t="shared" si="2"/>
        <v>479</v>
      </c>
      <c r="X29" s="5" t="str">
        <f>Stat[[#This Row],[服装]]&amp;Stat[[#This Row],[名前]]&amp;Stat[[#This Row],[レアリティ]]</f>
        <v>ユニフォーム西谷夕ICONIC</v>
      </c>
      <c r="Y29" s="5" t="s">
        <v>288</v>
      </c>
    </row>
    <row r="30" spans="1:25" ht="16.05" customHeight="1" x14ac:dyDescent="0.35">
      <c r="A30" s="1">
        <f t="shared" si="0"/>
        <v>29</v>
      </c>
      <c r="B30" s="1" t="s">
        <v>149</v>
      </c>
      <c r="C30" s="1" t="s">
        <v>141</v>
      </c>
      <c r="D30" s="1" t="s">
        <v>73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87</v>
      </c>
      <c r="L30" s="1">
        <v>118</v>
      </c>
      <c r="M30" s="1">
        <v>111</v>
      </c>
      <c r="N30" s="1">
        <v>123</v>
      </c>
      <c r="O30" s="1">
        <v>124</v>
      </c>
      <c r="P30" s="1">
        <v>101</v>
      </c>
      <c r="Q30" s="1">
        <v>111</v>
      </c>
      <c r="R30" s="1">
        <v>133</v>
      </c>
      <c r="S30" s="1">
        <v>117</v>
      </c>
      <c r="T30" s="1">
        <v>126</v>
      </c>
      <c r="U30" s="1">
        <v>29</v>
      </c>
      <c r="V30" s="4">
        <f t="shared" si="1"/>
        <v>476</v>
      </c>
      <c r="W30" s="8">
        <f t="shared" si="2"/>
        <v>487</v>
      </c>
      <c r="X30" s="5" t="str">
        <f>Stat[[#This Row],[服装]]&amp;Stat[[#This Row],[名前]]&amp;Stat[[#This Row],[レアリティ]]</f>
        <v>制服西谷夕ICONIC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773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88</v>
      </c>
      <c r="L31" s="1">
        <v>119</v>
      </c>
      <c r="M31" s="1">
        <v>111</v>
      </c>
      <c r="N31" s="1">
        <v>125</v>
      </c>
      <c r="O31" s="1">
        <v>125</v>
      </c>
      <c r="P31" s="1">
        <v>101</v>
      </c>
      <c r="Q31" s="1">
        <v>111</v>
      </c>
      <c r="R31" s="1">
        <v>136</v>
      </c>
      <c r="S31" s="1">
        <v>118</v>
      </c>
      <c r="T31" s="1">
        <v>128</v>
      </c>
      <c r="U31" s="1">
        <v>29</v>
      </c>
      <c r="V31" s="4">
        <f t="shared" si="1"/>
        <v>480</v>
      </c>
      <c r="W31" s="8">
        <f t="shared" si="2"/>
        <v>493</v>
      </c>
      <c r="X31" s="5" t="str">
        <f>Stat[[#This Row],[服装]]&amp;Stat[[#This Row],[名前]]&amp;Stat[[#This Row],[レアリティ]]</f>
        <v>Xmas西谷夕ICONIC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926</v>
      </c>
      <c r="C32" s="1" t="s">
        <v>141</v>
      </c>
      <c r="D32" s="1" t="s">
        <v>90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117</v>
      </c>
      <c r="M32" s="1">
        <v>111</v>
      </c>
      <c r="N32" s="1">
        <v>127</v>
      </c>
      <c r="O32" s="1">
        <v>123</v>
      </c>
      <c r="P32" s="1">
        <v>101</v>
      </c>
      <c r="Q32" s="1">
        <v>111</v>
      </c>
      <c r="R32" s="1">
        <v>137</v>
      </c>
      <c r="S32" s="1">
        <v>116</v>
      </c>
      <c r="T32" s="1">
        <v>130</v>
      </c>
      <c r="U32" s="1">
        <v>29</v>
      </c>
      <c r="V32" s="4">
        <f>SUM(L32:O32)</f>
        <v>478</v>
      </c>
      <c r="W32" s="8">
        <f>SUM(Q32:T32)</f>
        <v>494</v>
      </c>
      <c r="X32" s="5" t="str">
        <f>Stat[[#This Row],[服装]]&amp;Stat[[#This Row],[名前]]&amp;Stat[[#This Row],[レアリティ]]</f>
        <v>バーガー西谷夕ICONIC</v>
      </c>
      <c r="Y32" s="5" t="s">
        <v>288</v>
      </c>
    </row>
    <row r="33" spans="1:25" ht="16.05" customHeight="1" x14ac:dyDescent="0.35">
      <c r="A33" s="1">
        <f>ROW()-1</f>
        <v>32</v>
      </c>
      <c r="B33" s="1" t="s">
        <v>1131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89</v>
      </c>
      <c r="L33" s="1">
        <v>120</v>
      </c>
      <c r="M33" s="1">
        <v>112</v>
      </c>
      <c r="N33" s="1">
        <v>126</v>
      </c>
      <c r="O33" s="1">
        <v>126</v>
      </c>
      <c r="P33" s="1">
        <v>101</v>
      </c>
      <c r="Q33" s="1">
        <v>112</v>
      </c>
      <c r="R33" s="1">
        <v>138</v>
      </c>
      <c r="S33" s="1">
        <v>119</v>
      </c>
      <c r="T33" s="1">
        <v>130</v>
      </c>
      <c r="U33" s="1">
        <v>29</v>
      </c>
      <c r="V33" s="4">
        <f>SUM(L33:O33)</f>
        <v>484</v>
      </c>
      <c r="W33" s="8">
        <f>SUM(Q33:T33)</f>
        <v>499</v>
      </c>
      <c r="X33" s="5" t="str">
        <f>Stat[[#This Row],[服装]]&amp;Stat[[#This Row],[名前]]&amp;Stat[[#This Row],[レアリティ]]</f>
        <v>文化祭2西谷夕ICONIC</v>
      </c>
      <c r="Y33" s="5" t="s">
        <v>288</v>
      </c>
    </row>
    <row r="34" spans="1:25" ht="16.05" customHeight="1" x14ac:dyDescent="0.35">
      <c r="A34" s="1">
        <f>ROW()-1</f>
        <v>33</v>
      </c>
      <c r="B34" s="1" t="s">
        <v>1300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119</v>
      </c>
      <c r="M34" s="1">
        <v>112</v>
      </c>
      <c r="N34" s="1">
        <v>127</v>
      </c>
      <c r="O34" s="1">
        <v>126</v>
      </c>
      <c r="P34" s="1">
        <v>101</v>
      </c>
      <c r="Q34" s="1">
        <v>112</v>
      </c>
      <c r="R34" s="1">
        <v>139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500</v>
      </c>
      <c r="X34" s="5" t="str">
        <f>Stat[[#This Row],[服装]]&amp;Stat[[#This Row],[名前]]&amp;Stat[[#This Row],[レアリティ]]</f>
        <v>2周年西谷夕ICONIC</v>
      </c>
      <c r="Y34" s="5" t="s">
        <v>288</v>
      </c>
    </row>
    <row r="35" spans="1:25" ht="16.05" customHeight="1" x14ac:dyDescent="0.35">
      <c r="A35" s="1">
        <f t="shared" si="0"/>
        <v>34</v>
      </c>
      <c r="B35" s="1" t="s">
        <v>108</v>
      </c>
      <c r="C35" s="1" t="s">
        <v>142</v>
      </c>
      <c r="D35" s="1" t="s">
        <v>90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125</v>
      </c>
      <c r="M35" s="1">
        <v>117</v>
      </c>
      <c r="N35" s="1">
        <v>113</v>
      </c>
      <c r="O35" s="1">
        <v>114</v>
      </c>
      <c r="P35" s="1">
        <v>97</v>
      </c>
      <c r="Q35" s="1">
        <v>116</v>
      </c>
      <c r="R35" s="1">
        <v>117</v>
      </c>
      <c r="S35" s="1">
        <v>115</v>
      </c>
      <c r="T35" s="1">
        <v>115</v>
      </c>
      <c r="U35" s="1">
        <v>27</v>
      </c>
      <c r="V35" s="4">
        <f t="shared" si="1"/>
        <v>469</v>
      </c>
      <c r="W35" s="8">
        <f t="shared" si="2"/>
        <v>463</v>
      </c>
      <c r="X35" s="5" t="str">
        <f>Stat[[#This Row],[服装]]&amp;Stat[[#This Row],[名前]]&amp;Stat[[#This Row],[レアリティ]]</f>
        <v>ユニフォーム田中龍之介ICONIC</v>
      </c>
      <c r="Y35" s="5" t="s">
        <v>289</v>
      </c>
    </row>
    <row r="36" spans="1:25" ht="16.05" customHeight="1" x14ac:dyDescent="0.35">
      <c r="A36" s="1">
        <f t="shared" si="0"/>
        <v>35</v>
      </c>
      <c r="B36" s="1" t="s">
        <v>149</v>
      </c>
      <c r="C36" s="1" t="s">
        <v>142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128</v>
      </c>
      <c r="M36" s="1">
        <v>120</v>
      </c>
      <c r="N36" s="1">
        <v>114</v>
      </c>
      <c r="O36" s="1">
        <v>115</v>
      </c>
      <c r="P36" s="1">
        <v>97</v>
      </c>
      <c r="Q36" s="1">
        <v>117</v>
      </c>
      <c r="R36" s="1">
        <v>118</v>
      </c>
      <c r="S36" s="1">
        <v>118</v>
      </c>
      <c r="T36" s="1">
        <v>116</v>
      </c>
      <c r="U36" s="1">
        <v>27</v>
      </c>
      <c r="V36" s="4">
        <f t="shared" si="1"/>
        <v>477</v>
      </c>
      <c r="W36" s="8">
        <f t="shared" si="2"/>
        <v>469</v>
      </c>
      <c r="X36" s="5" t="str">
        <f>Stat[[#This Row],[服装]]&amp;Stat[[#This Row],[名前]]&amp;Stat[[#This Row],[レアリティ]]</f>
        <v>制服田中龍之介ICONIC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784</v>
      </c>
      <c r="C37" s="1" t="s">
        <v>142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131</v>
      </c>
      <c r="M37" s="1">
        <v>117</v>
      </c>
      <c r="N37" s="1">
        <v>114</v>
      </c>
      <c r="O37" s="1">
        <v>112</v>
      </c>
      <c r="P37" s="1">
        <v>97</v>
      </c>
      <c r="Q37" s="1">
        <v>118</v>
      </c>
      <c r="R37" s="1">
        <v>118</v>
      </c>
      <c r="S37" s="1">
        <v>120</v>
      </c>
      <c r="T37" s="1">
        <v>116</v>
      </c>
      <c r="U37" s="1">
        <v>27</v>
      </c>
      <c r="V37" s="4">
        <f t="shared" si="1"/>
        <v>474</v>
      </c>
      <c r="W37" s="8">
        <f t="shared" si="2"/>
        <v>472</v>
      </c>
      <c r="X37" s="5" t="str">
        <f>Stat[[#This Row],[服装]]&amp;Stat[[#This Row],[名前]]&amp;Stat[[#This Row],[レアリティ]]</f>
        <v>新年田中龍之介ICONIC</v>
      </c>
      <c r="Y37" s="5" t="s">
        <v>289</v>
      </c>
    </row>
    <row r="38" spans="1:25" ht="16.05" customHeight="1" x14ac:dyDescent="0.35">
      <c r="A38" s="1">
        <f>ROW()-1</f>
        <v>37</v>
      </c>
      <c r="B38" s="1" t="s">
        <v>867</v>
      </c>
      <c r="C38" s="1" t="s">
        <v>142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127</v>
      </c>
      <c r="M38" s="1">
        <v>118</v>
      </c>
      <c r="N38" s="1">
        <v>113</v>
      </c>
      <c r="O38" s="1">
        <v>113</v>
      </c>
      <c r="P38" s="1">
        <v>97</v>
      </c>
      <c r="Q38" s="1">
        <v>120</v>
      </c>
      <c r="R38" s="1">
        <v>120</v>
      </c>
      <c r="S38" s="1">
        <v>119</v>
      </c>
      <c r="T38" s="1">
        <v>117</v>
      </c>
      <c r="U38" s="1">
        <v>27</v>
      </c>
      <c r="V38" s="4">
        <f>SUM(L38:O38)</f>
        <v>471</v>
      </c>
      <c r="W38" s="8">
        <f>SUM(Q38:T38)</f>
        <v>476</v>
      </c>
      <c r="X38" s="5" t="str">
        <f>Stat[[#This Row],[服装]]&amp;Stat[[#This Row],[名前]]&amp;Stat[[#This Row],[レアリティ]]</f>
        <v>RPG田中龍之介ICONIC</v>
      </c>
      <c r="Y38" s="5" t="s">
        <v>289</v>
      </c>
    </row>
    <row r="39" spans="1:25" ht="16.05" customHeight="1" x14ac:dyDescent="0.35">
      <c r="A39" s="1">
        <f>ROW()-1</f>
        <v>38</v>
      </c>
      <c r="B39" s="1" t="s">
        <v>1073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80</v>
      </c>
      <c r="L39" s="1">
        <v>131</v>
      </c>
      <c r="M39" s="1">
        <v>120</v>
      </c>
      <c r="N39" s="1">
        <v>115</v>
      </c>
      <c r="O39" s="1">
        <v>115</v>
      </c>
      <c r="P39" s="1">
        <v>97</v>
      </c>
      <c r="Q39" s="1">
        <v>119</v>
      </c>
      <c r="R39" s="1">
        <v>119</v>
      </c>
      <c r="S39" s="1">
        <v>120</v>
      </c>
      <c r="T39" s="1">
        <v>117</v>
      </c>
      <c r="U39" s="1">
        <v>27</v>
      </c>
      <c r="V39" s="4">
        <f>SUM(L39:O39)</f>
        <v>481</v>
      </c>
      <c r="W39" s="8">
        <f>SUM(Q39:T39)</f>
        <v>475</v>
      </c>
      <c r="X39" s="5" t="str">
        <f>Stat[[#This Row],[服装]]&amp;Stat[[#This Row],[名前]]&amp;Stat[[#This Row],[レアリティ]]</f>
        <v>仮装田中龍之介ICONIC</v>
      </c>
      <c r="Y39" s="5" t="s">
        <v>289</v>
      </c>
    </row>
    <row r="40" spans="1:25" ht="16.05" customHeight="1" x14ac:dyDescent="0.35">
      <c r="A40" s="1">
        <f t="shared" si="0"/>
        <v>39</v>
      </c>
      <c r="B40" s="1" t="s">
        <v>108</v>
      </c>
      <c r="C40" s="1" t="s">
        <v>143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118</v>
      </c>
      <c r="M40" s="1">
        <v>116</v>
      </c>
      <c r="N40" s="1">
        <v>116</v>
      </c>
      <c r="O40" s="1">
        <v>123</v>
      </c>
      <c r="P40" s="1">
        <v>101</v>
      </c>
      <c r="Q40" s="1">
        <v>116</v>
      </c>
      <c r="R40" s="1">
        <v>126</v>
      </c>
      <c r="S40" s="1">
        <v>115</v>
      </c>
      <c r="T40" s="1">
        <v>120</v>
      </c>
      <c r="U40" s="1">
        <v>51</v>
      </c>
      <c r="V40" s="4">
        <f t="shared" si="1"/>
        <v>473</v>
      </c>
      <c r="W40" s="8">
        <f t="shared" si="2"/>
        <v>477</v>
      </c>
      <c r="X40" s="5" t="str">
        <f>Stat[[#This Row],[服装]]&amp;Stat[[#This Row],[名前]]&amp;Stat[[#This Row],[レアリティ]]</f>
        <v>ユニフォーム澤村大地ICONIC</v>
      </c>
      <c r="Y40" s="5" t="s">
        <v>290</v>
      </c>
    </row>
    <row r="41" spans="1:25" ht="16.05" customHeight="1" x14ac:dyDescent="0.35">
      <c r="A41" s="1">
        <f t="shared" si="0"/>
        <v>40</v>
      </c>
      <c r="B41" s="1" t="s">
        <v>117</v>
      </c>
      <c r="C41" s="1" t="s">
        <v>143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121</v>
      </c>
      <c r="M41" s="1">
        <v>119</v>
      </c>
      <c r="N41" s="1">
        <v>117</v>
      </c>
      <c r="O41" s="1">
        <v>124</v>
      </c>
      <c r="P41" s="1">
        <v>101</v>
      </c>
      <c r="Q41" s="1">
        <v>117</v>
      </c>
      <c r="R41" s="1">
        <v>127</v>
      </c>
      <c r="S41" s="1">
        <v>118</v>
      </c>
      <c r="T41" s="1">
        <v>121</v>
      </c>
      <c r="U41" s="1">
        <v>51</v>
      </c>
      <c r="V41" s="4">
        <f t="shared" si="1"/>
        <v>481</v>
      </c>
      <c r="W41" s="8">
        <f t="shared" si="2"/>
        <v>483</v>
      </c>
      <c r="X41" s="5" t="str">
        <f>Stat[[#This Row],[服装]]&amp;Stat[[#This Row],[名前]]&amp;Stat[[#This Row],[レアリティ]]</f>
        <v>プール掃除澤村大地ICONIC</v>
      </c>
      <c r="Y41" s="5" t="s">
        <v>290</v>
      </c>
    </row>
    <row r="42" spans="1:25" ht="16.05" customHeight="1" x14ac:dyDescent="0.35">
      <c r="A42" s="1">
        <f t="shared" si="0"/>
        <v>41</v>
      </c>
      <c r="B42" s="1" t="s">
        <v>760</v>
      </c>
      <c r="C42" s="1" t="s">
        <v>143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123</v>
      </c>
      <c r="M42" s="1">
        <v>117</v>
      </c>
      <c r="N42" s="1">
        <v>117</v>
      </c>
      <c r="O42" s="1">
        <v>122</v>
      </c>
      <c r="P42" s="1">
        <v>101</v>
      </c>
      <c r="Q42" s="1">
        <v>118</v>
      </c>
      <c r="R42" s="1">
        <v>127</v>
      </c>
      <c r="S42" s="1">
        <v>119</v>
      </c>
      <c r="T42" s="1">
        <v>121</v>
      </c>
      <c r="U42" s="1">
        <v>51</v>
      </c>
      <c r="V42" s="4">
        <f t="shared" si="1"/>
        <v>479</v>
      </c>
      <c r="W42" s="8">
        <f t="shared" si="2"/>
        <v>485</v>
      </c>
      <c r="X42" s="5" t="str">
        <f>Stat[[#This Row],[服装]]&amp;Stat[[#This Row],[名前]]&amp;Stat[[#This Row],[レアリティ]]</f>
        <v>文化祭澤村大地ICONIC</v>
      </c>
      <c r="Y42" s="5" t="s">
        <v>290</v>
      </c>
    </row>
    <row r="43" spans="1:25" ht="16.05" customHeight="1" x14ac:dyDescent="0.35">
      <c r="A43" s="1">
        <f>ROW()-1</f>
        <v>42</v>
      </c>
      <c r="B43" s="1" t="s">
        <v>867</v>
      </c>
      <c r="C43" s="1" t="s">
        <v>143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119</v>
      </c>
      <c r="M43" s="1">
        <v>122</v>
      </c>
      <c r="N43" s="1">
        <v>116</v>
      </c>
      <c r="O43" s="1">
        <v>126</v>
      </c>
      <c r="P43" s="1">
        <v>101</v>
      </c>
      <c r="Q43" s="1">
        <v>115</v>
      </c>
      <c r="R43" s="1">
        <v>128</v>
      </c>
      <c r="S43" s="1">
        <v>117</v>
      </c>
      <c r="T43" s="1">
        <v>122</v>
      </c>
      <c r="U43" s="1">
        <v>51</v>
      </c>
      <c r="V43" s="4">
        <f>SUM(L43:O43)</f>
        <v>483</v>
      </c>
      <c r="W43" s="8">
        <f>SUM(Q43:T43)</f>
        <v>482</v>
      </c>
      <c r="X43" s="5" t="str">
        <f>Stat[[#This Row],[服装]]&amp;Stat[[#This Row],[名前]]&amp;Stat[[#This Row],[レアリティ]]</f>
        <v>RPG澤村大地ICONIC</v>
      </c>
      <c r="Y43" s="5" t="s">
        <v>290</v>
      </c>
    </row>
    <row r="44" spans="1:25" ht="16.05" customHeight="1" x14ac:dyDescent="0.35">
      <c r="A44" s="1">
        <f>ROW()-1</f>
        <v>43</v>
      </c>
      <c r="B44" s="1" t="s">
        <v>1208</v>
      </c>
      <c r="C44" s="1" t="s">
        <v>143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124</v>
      </c>
      <c r="M44" s="1">
        <v>119</v>
      </c>
      <c r="N44" s="1">
        <v>118</v>
      </c>
      <c r="O44" s="1">
        <v>124</v>
      </c>
      <c r="P44" s="1">
        <v>101</v>
      </c>
      <c r="Q44" s="1">
        <v>118</v>
      </c>
      <c r="R44" s="1">
        <v>129</v>
      </c>
      <c r="S44" s="1">
        <v>120</v>
      </c>
      <c r="T44" s="1">
        <v>123</v>
      </c>
      <c r="U44" s="1">
        <v>51</v>
      </c>
      <c r="V44" s="4">
        <f>SUM(L44:O44)</f>
        <v>485</v>
      </c>
      <c r="W44" s="8">
        <f>SUM(Q44:T44)</f>
        <v>490</v>
      </c>
      <c r="X44" s="5" t="str">
        <f>Stat[[#This Row],[服装]]&amp;Stat[[#This Row],[名前]]&amp;Stat[[#This Row],[レアリティ]]</f>
        <v>新年2澤村大地ICONIC</v>
      </c>
      <c r="Y44" s="5" t="s">
        <v>290</v>
      </c>
    </row>
    <row r="45" spans="1:25" ht="16.05" customHeight="1" x14ac:dyDescent="0.35">
      <c r="A45" s="1">
        <f t="shared" si="0"/>
        <v>44</v>
      </c>
      <c r="B45" s="1" t="s">
        <v>108</v>
      </c>
      <c r="C45" s="1" t="s">
        <v>144</v>
      </c>
      <c r="D45" s="1" t="s">
        <v>90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115</v>
      </c>
      <c r="M45" s="1">
        <v>115</v>
      </c>
      <c r="N45" s="1">
        <v>124</v>
      </c>
      <c r="O45" s="1">
        <v>123</v>
      </c>
      <c r="P45" s="1">
        <v>101</v>
      </c>
      <c r="Q45" s="1">
        <v>116</v>
      </c>
      <c r="R45" s="1">
        <v>116</v>
      </c>
      <c r="S45" s="1">
        <v>115</v>
      </c>
      <c r="T45" s="1">
        <v>115</v>
      </c>
      <c r="U45" s="1">
        <v>46</v>
      </c>
      <c r="V45" s="4">
        <f t="shared" si="1"/>
        <v>477</v>
      </c>
      <c r="W45" s="8">
        <f t="shared" si="2"/>
        <v>462</v>
      </c>
      <c r="X45" s="5" t="str">
        <f>Stat[[#This Row],[服装]]&amp;Stat[[#This Row],[名前]]&amp;Stat[[#This Row],[レアリティ]]</f>
        <v>ユニフォーム菅原考支ICONIC</v>
      </c>
      <c r="Y45" s="5" t="s">
        <v>306</v>
      </c>
    </row>
    <row r="46" spans="1:25" ht="16.05" customHeight="1" x14ac:dyDescent="0.35">
      <c r="A46" s="1">
        <f t="shared" si="0"/>
        <v>45</v>
      </c>
      <c r="B46" s="1" t="s">
        <v>117</v>
      </c>
      <c r="C46" s="1" t="s">
        <v>144</v>
      </c>
      <c r="D46" s="1" t="s">
        <v>77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116</v>
      </c>
      <c r="M46" s="1">
        <v>118</v>
      </c>
      <c r="N46" s="1">
        <v>127</v>
      </c>
      <c r="O46" s="1">
        <v>126</v>
      </c>
      <c r="P46" s="1">
        <v>101</v>
      </c>
      <c r="Q46" s="1">
        <v>117</v>
      </c>
      <c r="R46" s="1">
        <v>117</v>
      </c>
      <c r="S46" s="1">
        <v>116</v>
      </c>
      <c r="T46" s="1">
        <v>116</v>
      </c>
      <c r="U46" s="1">
        <v>46</v>
      </c>
      <c r="V46" s="4">
        <f t="shared" si="1"/>
        <v>487</v>
      </c>
      <c r="W46" s="8">
        <f t="shared" si="2"/>
        <v>466</v>
      </c>
      <c r="X46" s="5" t="str">
        <f>Stat[[#This Row],[服装]]&amp;Stat[[#This Row],[名前]]&amp;Stat[[#This Row],[レアリティ]]</f>
        <v>プール掃除菅原考支ICONIC</v>
      </c>
      <c r="Y46" s="5" t="s">
        <v>306</v>
      </c>
    </row>
    <row r="47" spans="1:25" ht="16.05" customHeight="1" x14ac:dyDescent="0.35">
      <c r="A47" s="1">
        <f t="shared" si="0"/>
        <v>46</v>
      </c>
      <c r="B47" s="1" t="s">
        <v>760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115</v>
      </c>
      <c r="M47" s="1">
        <v>120</v>
      </c>
      <c r="N47" s="1">
        <v>126</v>
      </c>
      <c r="O47" s="1">
        <v>128</v>
      </c>
      <c r="P47" s="1">
        <v>101</v>
      </c>
      <c r="Q47" s="1">
        <v>115</v>
      </c>
      <c r="R47" s="1">
        <v>118</v>
      </c>
      <c r="S47" s="1">
        <v>114</v>
      </c>
      <c r="T47" s="1">
        <v>117</v>
      </c>
      <c r="U47" s="1">
        <v>46</v>
      </c>
      <c r="V47" s="4">
        <f t="shared" si="1"/>
        <v>489</v>
      </c>
      <c r="W47" s="8">
        <f t="shared" si="2"/>
        <v>464</v>
      </c>
      <c r="X47" s="5" t="str">
        <f>Stat[[#This Row],[服装]]&amp;Stat[[#This Row],[名前]]&amp;Stat[[#This Row],[レアリティ]]</f>
        <v>文化祭菅原考支ICONIC</v>
      </c>
      <c r="Y47" s="5" t="s">
        <v>306</v>
      </c>
    </row>
    <row r="48" spans="1:25" ht="16.05" customHeight="1" x14ac:dyDescent="0.35">
      <c r="A48" s="1">
        <f>ROW()-1</f>
        <v>47</v>
      </c>
      <c r="B48" s="1" t="s">
        <v>938</v>
      </c>
      <c r="C48" s="1" t="s">
        <v>144</v>
      </c>
      <c r="D48" s="1" t="s">
        <v>90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116</v>
      </c>
      <c r="M48" s="1">
        <v>122</v>
      </c>
      <c r="N48" s="1">
        <v>129</v>
      </c>
      <c r="O48" s="1">
        <v>129</v>
      </c>
      <c r="P48" s="1">
        <v>101</v>
      </c>
      <c r="Q48" s="1">
        <v>115</v>
      </c>
      <c r="R48" s="1">
        <v>120</v>
      </c>
      <c r="S48" s="1">
        <v>114</v>
      </c>
      <c r="T48" s="1">
        <v>118</v>
      </c>
      <c r="U48" s="1">
        <v>46</v>
      </c>
      <c r="V48" s="4">
        <f>SUM(L48:O48)</f>
        <v>496</v>
      </c>
      <c r="W48" s="8">
        <f>SUM(Q48:T48)</f>
        <v>467</v>
      </c>
      <c r="X48" s="5" t="str">
        <f>Stat[[#This Row],[服装]]&amp;Stat[[#This Row],[名前]]&amp;Stat[[#This Row],[レアリティ]]</f>
        <v>梅雨菅原考支ICONIC</v>
      </c>
      <c r="Y48" s="5" t="s">
        <v>306</v>
      </c>
    </row>
    <row r="49" spans="1:25" ht="16.05" customHeight="1" x14ac:dyDescent="0.35">
      <c r="A49" s="1">
        <f>ROW()-1</f>
        <v>48</v>
      </c>
      <c r="B49" s="1" t="s">
        <v>1167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118</v>
      </c>
      <c r="M49" s="1">
        <v>120</v>
      </c>
      <c r="N49" s="1">
        <v>127</v>
      </c>
      <c r="O49" s="1">
        <v>128</v>
      </c>
      <c r="P49" s="1">
        <v>101</v>
      </c>
      <c r="Q49" s="1">
        <v>117</v>
      </c>
      <c r="R49" s="1">
        <v>119</v>
      </c>
      <c r="S49" s="1">
        <v>116</v>
      </c>
      <c r="T49" s="1">
        <v>118</v>
      </c>
      <c r="U49" s="1">
        <v>46</v>
      </c>
      <c r="V49" s="4">
        <f>SUM(L49:O49)</f>
        <v>493</v>
      </c>
      <c r="W49" s="8">
        <f>SUM(Q49:T49)</f>
        <v>470</v>
      </c>
      <c r="X49" s="5" t="str">
        <f>Stat[[#This Row],[服装]]&amp;Stat[[#This Row],[名前]]&amp;Stat[[#This Row],[レアリティ]]</f>
        <v>Xmas2菅原考支ICONIC</v>
      </c>
      <c r="Y49" s="5" t="s">
        <v>306</v>
      </c>
    </row>
    <row r="50" spans="1:25" ht="16.05" customHeight="1" x14ac:dyDescent="0.35">
      <c r="A50" s="1">
        <f t="shared" si="0"/>
        <v>49</v>
      </c>
      <c r="B50" s="1" t="s">
        <v>108</v>
      </c>
      <c r="C50" s="1" t="s">
        <v>145</v>
      </c>
      <c r="D50" s="1" t="s">
        <v>77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127</v>
      </c>
      <c r="M50" s="1">
        <v>125</v>
      </c>
      <c r="N50" s="1">
        <v>113</v>
      </c>
      <c r="O50" s="1">
        <v>120</v>
      </c>
      <c r="P50" s="1">
        <v>97</v>
      </c>
      <c r="Q50" s="1">
        <v>121</v>
      </c>
      <c r="R50" s="1">
        <v>115</v>
      </c>
      <c r="S50" s="1">
        <v>115</v>
      </c>
      <c r="T50" s="1">
        <v>114</v>
      </c>
      <c r="U50" s="1">
        <v>29</v>
      </c>
      <c r="V50" s="4">
        <f t="shared" si="1"/>
        <v>485</v>
      </c>
      <c r="W50" s="8">
        <f t="shared" si="2"/>
        <v>465</v>
      </c>
      <c r="X50" s="5" t="str">
        <f>Stat[[#This Row],[服装]]&amp;Stat[[#This Row],[名前]]&amp;Stat[[#This Row],[レアリティ]]</f>
        <v>ユニフォーム東峰旭ICONIC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117</v>
      </c>
      <c r="C51" s="1" t="s">
        <v>145</v>
      </c>
      <c r="D51" s="1" t="s">
        <v>73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78</v>
      </c>
      <c r="L51" s="1">
        <v>124</v>
      </c>
      <c r="M51" s="1">
        <v>124</v>
      </c>
      <c r="N51" s="1">
        <v>110</v>
      </c>
      <c r="O51" s="1">
        <v>119</v>
      </c>
      <c r="P51" s="1">
        <v>97</v>
      </c>
      <c r="Q51" s="1">
        <v>118</v>
      </c>
      <c r="R51" s="1">
        <v>112</v>
      </c>
      <c r="S51" s="1">
        <v>112</v>
      </c>
      <c r="T51" s="1">
        <v>111</v>
      </c>
      <c r="U51" s="1">
        <v>29</v>
      </c>
      <c r="V51" s="4">
        <f t="shared" si="1"/>
        <v>477</v>
      </c>
      <c r="W51" s="8">
        <f t="shared" si="2"/>
        <v>453</v>
      </c>
      <c r="X51" s="5" t="str">
        <f>Stat[[#This Row],[服装]]&amp;Stat[[#This Row],[名前]]&amp;Stat[[#This Row],[レアリティ]]</f>
        <v>プール掃除東峰旭ICONIC</v>
      </c>
      <c r="Y51" s="5" t="s">
        <v>291</v>
      </c>
    </row>
    <row r="52" spans="1:25" ht="16.05" customHeight="1" x14ac:dyDescent="0.35">
      <c r="A52" s="1">
        <f>ROW()-1</f>
        <v>51</v>
      </c>
      <c r="B52" s="1" t="s">
        <v>860</v>
      </c>
      <c r="C52" s="1" t="s">
        <v>145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133</v>
      </c>
      <c r="M52" s="1">
        <v>125</v>
      </c>
      <c r="N52" s="1">
        <v>114</v>
      </c>
      <c r="O52" s="1">
        <v>118</v>
      </c>
      <c r="P52" s="1">
        <v>97</v>
      </c>
      <c r="Q52" s="1">
        <v>123</v>
      </c>
      <c r="R52" s="1">
        <v>116</v>
      </c>
      <c r="S52" s="1">
        <v>120</v>
      </c>
      <c r="T52" s="1">
        <v>115</v>
      </c>
      <c r="U52" s="1">
        <v>29</v>
      </c>
      <c r="V52" s="4">
        <f>SUM(L52:O52)</f>
        <v>490</v>
      </c>
      <c r="W52" s="8">
        <f>SUM(Q52:T52)</f>
        <v>474</v>
      </c>
      <c r="X52" s="5" t="str">
        <f>Stat[[#This Row],[服装]]&amp;Stat[[#This Row],[名前]]&amp;Stat[[#This Row],[レアリティ]]</f>
        <v>サバゲ東峰旭ICONIC</v>
      </c>
      <c r="Y52" s="5" t="s">
        <v>291</v>
      </c>
    </row>
    <row r="53" spans="1:25" ht="16.05" customHeight="1" x14ac:dyDescent="0.35">
      <c r="A53" s="1">
        <f t="shared" si="0"/>
        <v>52</v>
      </c>
      <c r="B53" s="1" t="s">
        <v>108</v>
      </c>
      <c r="C53" s="1" t="s">
        <v>145</v>
      </c>
      <c r="D53" s="1" t="s">
        <v>77</v>
      </c>
      <c r="E53" s="1" t="s">
        <v>78</v>
      </c>
      <c r="F53" s="1" t="s">
        <v>136</v>
      </c>
      <c r="G53" s="1" t="s">
        <v>151</v>
      </c>
      <c r="H53" s="1">
        <v>99</v>
      </c>
      <c r="I53" s="6" t="s">
        <v>22</v>
      </c>
      <c r="J53" s="1">
        <v>5</v>
      </c>
      <c r="K53" s="1">
        <v>80</v>
      </c>
      <c r="L53" s="1">
        <v>128</v>
      </c>
      <c r="M53" s="1">
        <v>128</v>
      </c>
      <c r="N53" s="1">
        <v>112</v>
      </c>
      <c r="O53" s="1">
        <v>123</v>
      </c>
      <c r="P53" s="1">
        <v>97</v>
      </c>
      <c r="Q53" s="1">
        <v>120</v>
      </c>
      <c r="R53" s="1">
        <v>114</v>
      </c>
      <c r="S53" s="1">
        <v>114</v>
      </c>
      <c r="T53" s="1">
        <v>113</v>
      </c>
      <c r="U53" s="1">
        <v>29</v>
      </c>
      <c r="V53" s="4">
        <f t="shared" si="1"/>
        <v>491</v>
      </c>
      <c r="W53" s="8">
        <f t="shared" si="2"/>
        <v>461</v>
      </c>
      <c r="X53" s="5" t="str">
        <f>Stat[[#This Row],[服装]]&amp;Stat[[#This Row],[名前]]&amp;Stat[[#This Row],[レアリティ]]</f>
        <v>ユニフォーム東峰旭YELL</v>
      </c>
      <c r="Y53" s="5" t="s">
        <v>291</v>
      </c>
    </row>
    <row r="54" spans="1:25" ht="16.05" customHeight="1" x14ac:dyDescent="0.35">
      <c r="A54" s="1">
        <f t="shared" si="0"/>
        <v>53</v>
      </c>
      <c r="B54" s="1" t="s">
        <v>108</v>
      </c>
      <c r="C54" s="1" t="s">
        <v>146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78</v>
      </c>
      <c r="L54" s="1">
        <v>113</v>
      </c>
      <c r="M54" s="1">
        <v>115</v>
      </c>
      <c r="N54" s="1">
        <v>111</v>
      </c>
      <c r="O54" s="1">
        <v>120</v>
      </c>
      <c r="P54" s="1">
        <v>99</v>
      </c>
      <c r="Q54" s="1">
        <v>113</v>
      </c>
      <c r="R54" s="1">
        <v>120</v>
      </c>
      <c r="S54" s="1">
        <v>114</v>
      </c>
      <c r="T54" s="1">
        <v>114</v>
      </c>
      <c r="U54" s="1">
        <v>41</v>
      </c>
      <c r="V54" s="4">
        <f t="shared" si="1"/>
        <v>459</v>
      </c>
      <c r="W54" s="8">
        <f t="shared" si="2"/>
        <v>461</v>
      </c>
      <c r="X54" s="5" t="str">
        <f>Stat[[#This Row],[服装]]&amp;Stat[[#This Row],[名前]]&amp;Stat[[#This Row],[レアリティ]]</f>
        <v>ユニフォーム縁下力ICONIC</v>
      </c>
      <c r="Y54" s="5" t="s">
        <v>292</v>
      </c>
    </row>
    <row r="55" spans="1:25" ht="16.05" customHeight="1" x14ac:dyDescent="0.35">
      <c r="A55" s="1">
        <f t="shared" si="0"/>
        <v>54</v>
      </c>
      <c r="B55" s="1" t="s">
        <v>380</v>
      </c>
      <c r="C55" s="1" t="s">
        <v>146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79</v>
      </c>
      <c r="L55" s="1">
        <v>116</v>
      </c>
      <c r="M55" s="1">
        <v>118</v>
      </c>
      <c r="N55" s="1">
        <v>113</v>
      </c>
      <c r="O55" s="1">
        <v>121</v>
      </c>
      <c r="P55" s="1">
        <v>99</v>
      </c>
      <c r="Q55" s="1">
        <v>114</v>
      </c>
      <c r="R55" s="1">
        <v>121</v>
      </c>
      <c r="S55" s="1">
        <v>117</v>
      </c>
      <c r="T55" s="1">
        <v>115</v>
      </c>
      <c r="U55" s="1">
        <v>41</v>
      </c>
      <c r="V55" s="4">
        <f t="shared" si="1"/>
        <v>468</v>
      </c>
      <c r="W55" s="8">
        <f t="shared" si="2"/>
        <v>467</v>
      </c>
      <c r="X55" s="5" t="str">
        <f>Stat[[#This Row],[服装]]&amp;Stat[[#This Row],[名前]]&amp;Stat[[#This Row],[レアリティ]]</f>
        <v>探偵縁下力ICONIC</v>
      </c>
      <c r="Y55" s="5" t="s">
        <v>292</v>
      </c>
    </row>
    <row r="56" spans="1:25" ht="16.05" customHeight="1" x14ac:dyDescent="0.35">
      <c r="A56" s="1">
        <f>ROW()-1</f>
        <v>55</v>
      </c>
      <c r="B56" s="1" t="s">
        <v>867</v>
      </c>
      <c r="C56" s="1" t="s">
        <v>146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114</v>
      </c>
      <c r="M56" s="1">
        <v>119</v>
      </c>
      <c r="N56" s="1">
        <v>111</v>
      </c>
      <c r="O56" s="1">
        <v>122</v>
      </c>
      <c r="P56" s="1">
        <v>99</v>
      </c>
      <c r="Q56" s="1">
        <v>113</v>
      </c>
      <c r="R56" s="1">
        <v>123</v>
      </c>
      <c r="S56" s="1">
        <v>116</v>
      </c>
      <c r="T56" s="1">
        <v>117</v>
      </c>
      <c r="U56" s="1">
        <v>41</v>
      </c>
      <c r="V56" s="4">
        <f>SUM(L56:O56)</f>
        <v>466</v>
      </c>
      <c r="W56" s="8">
        <f>SUM(Q56:T56)</f>
        <v>469</v>
      </c>
      <c r="X56" s="5" t="str">
        <f>Stat[[#This Row],[服装]]&amp;Stat[[#This Row],[名前]]&amp;Stat[[#This Row],[レアリティ]]</f>
        <v>RPG縁下力ICONIC</v>
      </c>
      <c r="Y56" s="5" t="s">
        <v>292</v>
      </c>
    </row>
    <row r="57" spans="1:25" ht="16.05" customHeight="1" x14ac:dyDescent="0.35">
      <c r="A57" s="1">
        <f>ROW()-1</f>
        <v>56</v>
      </c>
      <c r="B57" s="1" t="s">
        <v>987</v>
      </c>
      <c r="C57" s="1" t="s">
        <v>146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80</v>
      </c>
      <c r="L57" s="1">
        <v>119</v>
      </c>
      <c r="M57" s="1">
        <v>118</v>
      </c>
      <c r="N57" s="1">
        <v>114</v>
      </c>
      <c r="O57" s="1">
        <v>121</v>
      </c>
      <c r="P57" s="1">
        <v>99</v>
      </c>
      <c r="Q57" s="1">
        <v>115</v>
      </c>
      <c r="R57" s="1">
        <v>123</v>
      </c>
      <c r="S57" s="1">
        <v>118</v>
      </c>
      <c r="T57" s="1">
        <v>117</v>
      </c>
      <c r="U57" s="1">
        <v>41</v>
      </c>
      <c r="V57" s="4">
        <f>SUM(L57:O57)</f>
        <v>472</v>
      </c>
      <c r="W57" s="8">
        <f>SUM(Q57:T57)</f>
        <v>473</v>
      </c>
      <c r="X57" s="5" t="str">
        <f>Stat[[#This Row],[服装]]&amp;Stat[[#This Row],[名前]]&amp;Stat[[#This Row],[レアリティ]]</f>
        <v>花火縁下力ICONIC</v>
      </c>
      <c r="Y57" s="5" t="s">
        <v>292</v>
      </c>
    </row>
    <row r="58" spans="1:25" ht="16.05" customHeight="1" x14ac:dyDescent="0.35">
      <c r="A58" s="1">
        <f t="shared" si="0"/>
        <v>57</v>
      </c>
      <c r="B58" s="1" t="s">
        <v>108</v>
      </c>
      <c r="C58" s="1" t="s">
        <v>147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78</v>
      </c>
      <c r="L58" s="1">
        <v>117</v>
      </c>
      <c r="M58" s="1">
        <v>122</v>
      </c>
      <c r="N58" s="1">
        <v>113</v>
      </c>
      <c r="O58" s="1">
        <v>117</v>
      </c>
      <c r="P58" s="1">
        <v>101</v>
      </c>
      <c r="Q58" s="1">
        <v>115</v>
      </c>
      <c r="R58" s="1">
        <v>115</v>
      </c>
      <c r="S58" s="1">
        <v>115</v>
      </c>
      <c r="T58" s="1">
        <v>115</v>
      </c>
      <c r="U58" s="1">
        <v>31</v>
      </c>
      <c r="V58" s="4">
        <f t="shared" si="1"/>
        <v>469</v>
      </c>
      <c r="W58" s="8">
        <f t="shared" si="2"/>
        <v>460</v>
      </c>
      <c r="X58" s="5" t="str">
        <f>Stat[[#This Row],[服装]]&amp;Stat[[#This Row],[名前]]&amp;Stat[[#This Row],[レアリティ]]</f>
        <v>ユニフォーム木下久志ICONIC</v>
      </c>
      <c r="Y58" s="5" t="s">
        <v>293</v>
      </c>
    </row>
    <row r="59" spans="1:25" ht="16.05" customHeight="1" x14ac:dyDescent="0.35">
      <c r="A59" s="1">
        <f t="shared" si="0"/>
        <v>58</v>
      </c>
      <c r="B59" s="1" t="s">
        <v>108</v>
      </c>
      <c r="C59" s="1" t="s">
        <v>148</v>
      </c>
      <c r="D59" s="1" t="s">
        <v>90</v>
      </c>
      <c r="E59" s="1" t="s">
        <v>82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113</v>
      </c>
      <c r="M59" s="1">
        <v>116</v>
      </c>
      <c r="N59" s="1">
        <v>112</v>
      </c>
      <c r="O59" s="1">
        <v>123</v>
      </c>
      <c r="P59" s="1">
        <v>101</v>
      </c>
      <c r="Q59" s="1">
        <v>119</v>
      </c>
      <c r="R59" s="1">
        <v>113</v>
      </c>
      <c r="S59" s="1">
        <v>114</v>
      </c>
      <c r="T59" s="1">
        <v>114</v>
      </c>
      <c r="U59" s="1">
        <v>31</v>
      </c>
      <c r="V59" s="4">
        <f t="shared" si="1"/>
        <v>464</v>
      </c>
      <c r="W59" s="8">
        <f t="shared" si="2"/>
        <v>460</v>
      </c>
      <c r="X59" s="5" t="str">
        <f>Stat[[#This Row],[服装]]&amp;Stat[[#This Row],[名前]]&amp;Stat[[#This Row],[レアリティ]]</f>
        <v>ユニフォーム成田一仁ICONIC</v>
      </c>
      <c r="Y59" s="5" t="s">
        <v>294</v>
      </c>
    </row>
    <row r="60" spans="1:25" ht="15" x14ac:dyDescent="0.35">
      <c r="A60" s="1">
        <f t="shared" si="0"/>
        <v>59</v>
      </c>
      <c r="B60" s="1" t="s">
        <v>108</v>
      </c>
      <c r="C60" s="1" t="s">
        <v>39</v>
      </c>
      <c r="D60" s="1" t="s">
        <v>24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113</v>
      </c>
      <c r="M60" s="1">
        <v>115</v>
      </c>
      <c r="N60" s="1">
        <v>127</v>
      </c>
      <c r="O60" s="1">
        <v>129</v>
      </c>
      <c r="P60" s="1">
        <v>101</v>
      </c>
      <c r="Q60" s="1">
        <v>113</v>
      </c>
      <c r="R60" s="1">
        <v>117</v>
      </c>
      <c r="S60" s="1">
        <v>113</v>
      </c>
      <c r="T60" s="1">
        <v>115</v>
      </c>
      <c r="U60" s="1">
        <v>41</v>
      </c>
      <c r="V60" s="4">
        <f t="shared" si="1"/>
        <v>484</v>
      </c>
      <c r="W60" s="8">
        <f t="shared" si="2"/>
        <v>458</v>
      </c>
      <c r="X60" s="5" t="str">
        <f>Stat[[#This Row],[服装]]&amp;Stat[[#This Row],[名前]]&amp;Stat[[#This Row],[レアリティ]]</f>
        <v>ユニフォーム孤爪研磨ICONIC</v>
      </c>
      <c r="Y60" s="5" t="s">
        <v>295</v>
      </c>
    </row>
    <row r="61" spans="1:25" ht="15" x14ac:dyDescent="0.35">
      <c r="A61" s="1">
        <f t="shared" si="0"/>
        <v>60</v>
      </c>
      <c r="B61" s="1" t="s">
        <v>149</v>
      </c>
      <c r="C61" s="1" t="s">
        <v>39</v>
      </c>
      <c r="D61" s="1" t="s">
        <v>90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80</v>
      </c>
      <c r="L61" s="1">
        <v>114</v>
      </c>
      <c r="M61" s="1">
        <v>118</v>
      </c>
      <c r="N61" s="1">
        <v>130</v>
      </c>
      <c r="O61" s="1">
        <v>132</v>
      </c>
      <c r="P61" s="1">
        <v>101</v>
      </c>
      <c r="Q61" s="1">
        <v>114</v>
      </c>
      <c r="R61" s="1">
        <v>118</v>
      </c>
      <c r="S61" s="1">
        <v>114</v>
      </c>
      <c r="T61" s="1">
        <v>116</v>
      </c>
      <c r="U61" s="1">
        <v>41</v>
      </c>
      <c r="V61" s="4">
        <f t="shared" si="1"/>
        <v>494</v>
      </c>
      <c r="W61" s="8">
        <f t="shared" si="2"/>
        <v>462</v>
      </c>
      <c r="X61" s="5" t="str">
        <f>Stat[[#This Row],[服装]]&amp;Stat[[#This Row],[名前]]&amp;Stat[[#This Row],[レアリティ]]</f>
        <v>制服孤爪研磨ICONIC</v>
      </c>
      <c r="Y61" s="5" t="s">
        <v>295</v>
      </c>
    </row>
    <row r="62" spans="1:25" ht="15" x14ac:dyDescent="0.35">
      <c r="A62" s="1">
        <f t="shared" si="0"/>
        <v>61</v>
      </c>
      <c r="B62" s="1" t="s">
        <v>150</v>
      </c>
      <c r="C62" s="1" t="s">
        <v>39</v>
      </c>
      <c r="D62" s="1" t="s">
        <v>77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80</v>
      </c>
      <c r="L62" s="1">
        <v>112</v>
      </c>
      <c r="M62" s="1">
        <v>118</v>
      </c>
      <c r="N62" s="1">
        <v>132</v>
      </c>
      <c r="O62" s="1">
        <v>132</v>
      </c>
      <c r="P62" s="1">
        <v>101</v>
      </c>
      <c r="Q62" s="1">
        <v>112</v>
      </c>
      <c r="R62" s="1">
        <v>120</v>
      </c>
      <c r="S62" s="1">
        <v>112</v>
      </c>
      <c r="T62" s="1">
        <v>118</v>
      </c>
      <c r="U62" s="1">
        <v>41</v>
      </c>
      <c r="V62" s="4">
        <f t="shared" si="1"/>
        <v>494</v>
      </c>
      <c r="W62" s="8">
        <f t="shared" si="2"/>
        <v>462</v>
      </c>
      <c r="X62" s="5" t="str">
        <f>Stat[[#This Row],[服装]]&amp;Stat[[#This Row],[名前]]&amp;Stat[[#This Row],[レアリティ]]</f>
        <v>夏祭り孤爪研磨ICONIC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824</v>
      </c>
      <c r="C63" s="1" t="s">
        <v>39</v>
      </c>
      <c r="D63" s="1" t="s">
        <v>73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81</v>
      </c>
      <c r="L63" s="1">
        <v>115</v>
      </c>
      <c r="M63" s="1">
        <v>120</v>
      </c>
      <c r="N63" s="1">
        <v>133</v>
      </c>
      <c r="O63" s="1">
        <v>134</v>
      </c>
      <c r="P63" s="1">
        <v>101</v>
      </c>
      <c r="Q63" s="1">
        <v>115</v>
      </c>
      <c r="R63" s="1">
        <v>118</v>
      </c>
      <c r="S63" s="1">
        <v>115</v>
      </c>
      <c r="T63" s="1">
        <v>116</v>
      </c>
      <c r="U63" s="1">
        <v>41</v>
      </c>
      <c r="V63" s="4">
        <f>SUM(L63:O63)</f>
        <v>502</v>
      </c>
      <c r="W63" s="8">
        <f>SUM(Q63:T63)</f>
        <v>464</v>
      </c>
      <c r="X63" s="5" t="str">
        <f>Stat[[#This Row],[服装]]&amp;Stat[[#This Row],[名前]]&amp;Stat[[#This Row],[レアリティ]]</f>
        <v>1周年孤爪研磨ICONIC</v>
      </c>
      <c r="Y63" s="5" t="s">
        <v>295</v>
      </c>
    </row>
    <row r="64" spans="1:25" ht="15" x14ac:dyDescent="0.35">
      <c r="A64" s="1">
        <f>ROW()-1</f>
        <v>63</v>
      </c>
      <c r="B64" s="1" t="s">
        <v>1044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81</v>
      </c>
      <c r="L64" s="1">
        <v>115</v>
      </c>
      <c r="M64" s="1">
        <v>121</v>
      </c>
      <c r="N64" s="1">
        <v>131</v>
      </c>
      <c r="O64" s="1">
        <v>134</v>
      </c>
      <c r="P64" s="1">
        <v>101</v>
      </c>
      <c r="Q64" s="1">
        <v>114</v>
      </c>
      <c r="R64" s="1">
        <v>120</v>
      </c>
      <c r="S64" s="1">
        <v>114</v>
      </c>
      <c r="T64" s="1">
        <v>118</v>
      </c>
      <c r="U64" s="1">
        <v>41</v>
      </c>
      <c r="V64" s="4">
        <f>SUM(L64:O64)</f>
        <v>501</v>
      </c>
      <c r="W64" s="8">
        <f>SUM(Q64:T64)</f>
        <v>466</v>
      </c>
      <c r="X64" s="5" t="str">
        <f>Stat[[#This Row],[服装]]&amp;Stat[[#This Row],[名前]]&amp;Stat[[#This Row],[レアリティ]]</f>
        <v>スパイ孤爪研磨ICONIC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1167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116</v>
      </c>
      <c r="M65" s="1">
        <v>122</v>
      </c>
      <c r="N65" s="1">
        <v>135</v>
      </c>
      <c r="O65" s="1">
        <v>135</v>
      </c>
      <c r="P65" s="1">
        <v>101</v>
      </c>
      <c r="Q65" s="1">
        <v>116</v>
      </c>
      <c r="R65" s="1">
        <v>119</v>
      </c>
      <c r="S65" s="1">
        <v>116</v>
      </c>
      <c r="T65" s="1">
        <v>117</v>
      </c>
      <c r="U65" s="1">
        <v>41</v>
      </c>
      <c r="V65" s="4">
        <f>SUM(L65:O65)</f>
        <v>508</v>
      </c>
      <c r="W65" s="8">
        <f>SUM(Q65:T65)</f>
        <v>468</v>
      </c>
      <c r="X65" s="5" t="str">
        <f>Stat[[#This Row],[服装]]&amp;Stat[[#This Row],[名前]]&amp;Stat[[#This Row],[レアリティ]]</f>
        <v>Xmas2孤爪研磨ICONIC</v>
      </c>
      <c r="Y65" s="5" t="s">
        <v>295</v>
      </c>
    </row>
    <row r="66" spans="1:25" ht="15" x14ac:dyDescent="0.35">
      <c r="A66" s="1">
        <f t="shared" si="0"/>
        <v>65</v>
      </c>
      <c r="B66" s="1" t="s">
        <v>108</v>
      </c>
      <c r="C66" s="1" t="s">
        <v>40</v>
      </c>
      <c r="D66" s="1" t="s">
        <v>23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80</v>
      </c>
      <c r="L66" s="1">
        <v>126</v>
      </c>
      <c r="M66" s="1">
        <v>121</v>
      </c>
      <c r="N66" s="1">
        <v>114</v>
      </c>
      <c r="O66" s="1">
        <v>119</v>
      </c>
      <c r="P66" s="1">
        <v>101</v>
      </c>
      <c r="Q66" s="1">
        <v>129</v>
      </c>
      <c r="R66" s="1">
        <v>117</v>
      </c>
      <c r="S66" s="1">
        <v>116</v>
      </c>
      <c r="T66" s="1">
        <v>115</v>
      </c>
      <c r="U66" s="1">
        <v>36</v>
      </c>
      <c r="V66" s="4">
        <f t="shared" si="1"/>
        <v>480</v>
      </c>
      <c r="W66" s="8">
        <f t="shared" si="2"/>
        <v>477</v>
      </c>
      <c r="X66" s="5" t="str">
        <f>Stat[[#This Row],[服装]]&amp;Stat[[#This Row],[名前]]&amp;Stat[[#This Row],[レアリティ]]</f>
        <v>ユニフォーム黒尾鉄朗ICONIC</v>
      </c>
      <c r="Y66" s="5" t="s">
        <v>296</v>
      </c>
    </row>
    <row r="67" spans="1:25" ht="15" x14ac:dyDescent="0.35">
      <c r="A67" s="1">
        <f t="shared" ref="A67:A133" si="3">ROW()-1</f>
        <v>66</v>
      </c>
      <c r="B67" s="1" t="s">
        <v>149</v>
      </c>
      <c r="C67" s="1" t="s">
        <v>40</v>
      </c>
      <c r="D67" s="1" t="s">
        <v>73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129</v>
      </c>
      <c r="M67" s="1">
        <v>122</v>
      </c>
      <c r="N67" s="1">
        <v>115</v>
      </c>
      <c r="O67" s="1">
        <v>120</v>
      </c>
      <c r="P67" s="1">
        <v>101</v>
      </c>
      <c r="Q67" s="1">
        <v>132</v>
      </c>
      <c r="R67" s="1">
        <v>118</v>
      </c>
      <c r="S67" s="1">
        <v>119</v>
      </c>
      <c r="T67" s="1">
        <v>116</v>
      </c>
      <c r="U67" s="1">
        <v>36</v>
      </c>
      <c r="V67" s="4">
        <f t="shared" si="1"/>
        <v>486</v>
      </c>
      <c r="W67" s="8">
        <f t="shared" si="2"/>
        <v>485</v>
      </c>
      <c r="X67" s="5" t="str">
        <f>Stat[[#This Row],[服装]]&amp;Stat[[#This Row],[名前]]&amp;Stat[[#This Row],[レアリティ]]</f>
        <v>制服黒尾鉄朗ICONIC</v>
      </c>
      <c r="Y67" s="5" t="s">
        <v>296</v>
      </c>
    </row>
    <row r="68" spans="1:25" ht="15" x14ac:dyDescent="0.35">
      <c r="A68" s="1">
        <f t="shared" si="3"/>
        <v>67</v>
      </c>
      <c r="B68" s="1" t="s">
        <v>150</v>
      </c>
      <c r="C68" s="1" t="s">
        <v>40</v>
      </c>
      <c r="D68" s="1" t="s">
        <v>90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131</v>
      </c>
      <c r="M68" s="1">
        <v>125</v>
      </c>
      <c r="N68" s="1">
        <v>115</v>
      </c>
      <c r="O68" s="1">
        <v>123</v>
      </c>
      <c r="P68" s="1">
        <v>101</v>
      </c>
      <c r="Q68" s="1">
        <v>129</v>
      </c>
      <c r="R68" s="1">
        <v>118</v>
      </c>
      <c r="S68" s="1">
        <v>116</v>
      </c>
      <c r="T68" s="1">
        <v>114</v>
      </c>
      <c r="U68" s="1">
        <v>36</v>
      </c>
      <c r="V68" s="4">
        <f t="shared" si="1"/>
        <v>494</v>
      </c>
      <c r="W68" s="8">
        <f t="shared" si="2"/>
        <v>477</v>
      </c>
      <c r="X68" s="5" t="str">
        <f>Stat[[#This Row],[服装]]&amp;Stat[[#This Row],[名前]]&amp;Stat[[#This Row],[レアリティ]]</f>
        <v>夏祭り黒尾鉄朗ICONIC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824</v>
      </c>
      <c r="C69" s="1" t="s">
        <v>40</v>
      </c>
      <c r="D69" s="1" t="s">
        <v>77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132</v>
      </c>
      <c r="M69" s="1">
        <v>119</v>
      </c>
      <c r="N69" s="1">
        <v>115</v>
      </c>
      <c r="O69" s="1">
        <v>120</v>
      </c>
      <c r="P69" s="1">
        <v>101</v>
      </c>
      <c r="Q69" s="1">
        <v>129</v>
      </c>
      <c r="R69" s="1">
        <v>121</v>
      </c>
      <c r="S69" s="1">
        <v>117</v>
      </c>
      <c r="T69" s="1">
        <v>118</v>
      </c>
      <c r="U69" s="1">
        <v>36</v>
      </c>
      <c r="V69" s="4">
        <f>SUM(L69:O69)</f>
        <v>486</v>
      </c>
      <c r="W69" s="8">
        <f>SUM(Q69:T69)</f>
        <v>485</v>
      </c>
      <c r="X69" s="5" t="str">
        <f>Stat[[#This Row],[服装]]&amp;Stat[[#This Row],[名前]]&amp;Stat[[#This Row],[レアリティ]]</f>
        <v>1周年黒尾鉄朗ICONIC</v>
      </c>
      <c r="Y69" s="5" t="s">
        <v>296</v>
      </c>
    </row>
    <row r="70" spans="1:25" ht="15" x14ac:dyDescent="0.35">
      <c r="A70" s="1">
        <f>ROW()-1</f>
        <v>69</v>
      </c>
      <c r="B70" s="1" t="s">
        <v>950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83</v>
      </c>
      <c r="L70" s="1">
        <v>131</v>
      </c>
      <c r="M70" s="1">
        <v>122</v>
      </c>
      <c r="N70" s="1">
        <v>116</v>
      </c>
      <c r="O70" s="1">
        <v>120</v>
      </c>
      <c r="P70" s="1">
        <v>101</v>
      </c>
      <c r="Q70" s="1">
        <v>135</v>
      </c>
      <c r="R70" s="1">
        <v>119</v>
      </c>
      <c r="S70" s="1">
        <v>121</v>
      </c>
      <c r="T70" s="1">
        <v>117</v>
      </c>
      <c r="U70" s="1">
        <v>36</v>
      </c>
      <c r="V70" s="4">
        <f>SUM(L70:O70)</f>
        <v>489</v>
      </c>
      <c r="W70" s="8">
        <f>SUM(Q70:T70)</f>
        <v>492</v>
      </c>
      <c r="X70" s="5" t="str">
        <f>Stat[[#This Row],[服装]]&amp;Stat[[#This Row],[名前]]&amp;Stat[[#This Row],[レアリティ]]</f>
        <v>キャンプ黒尾鉄朗ICONIC</v>
      </c>
      <c r="Y70" s="5" t="s">
        <v>296</v>
      </c>
    </row>
    <row r="71" spans="1:25" ht="15" x14ac:dyDescent="0.35">
      <c r="A71" s="1">
        <f>ROW()-1</f>
        <v>70</v>
      </c>
      <c r="B71" s="1" t="s">
        <v>1123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83</v>
      </c>
      <c r="L71" s="1">
        <v>132</v>
      </c>
      <c r="M71" s="1">
        <v>122</v>
      </c>
      <c r="N71" s="1">
        <v>116</v>
      </c>
      <c r="O71" s="1">
        <v>120</v>
      </c>
      <c r="P71" s="1">
        <v>101</v>
      </c>
      <c r="Q71" s="1">
        <v>133</v>
      </c>
      <c r="R71" s="1">
        <v>120</v>
      </c>
      <c r="S71" s="1">
        <v>121</v>
      </c>
      <c r="T71" s="1">
        <v>118</v>
      </c>
      <c r="U71" s="1">
        <v>36</v>
      </c>
      <c r="V71" s="4">
        <f>SUM(L71:O71)</f>
        <v>490</v>
      </c>
      <c r="W71" s="8">
        <f>SUM(Q71:T71)</f>
        <v>492</v>
      </c>
      <c r="X71" s="5" t="str">
        <f>Stat[[#This Row],[服装]]&amp;Stat[[#This Row],[名前]]&amp;Stat[[#This Row],[レアリティ]]</f>
        <v>文化祭2黒尾鉄朗ICONIC</v>
      </c>
      <c r="Y71" s="5" t="s">
        <v>296</v>
      </c>
    </row>
    <row r="72" spans="1:25" ht="15" x14ac:dyDescent="0.35">
      <c r="A72" s="1">
        <f t="shared" si="3"/>
        <v>71</v>
      </c>
      <c r="B72" s="1" t="s">
        <v>108</v>
      </c>
      <c r="C72" s="1" t="s">
        <v>41</v>
      </c>
      <c r="D72" s="1" t="s">
        <v>23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73</v>
      </c>
      <c r="L72" s="1">
        <v>117</v>
      </c>
      <c r="M72" s="1">
        <v>114</v>
      </c>
      <c r="N72" s="1">
        <v>113</v>
      </c>
      <c r="O72" s="1">
        <v>118</v>
      </c>
      <c r="P72" s="1">
        <v>97</v>
      </c>
      <c r="Q72" s="1">
        <v>123</v>
      </c>
      <c r="R72" s="1">
        <v>115</v>
      </c>
      <c r="S72" s="1">
        <v>115</v>
      </c>
      <c r="T72" s="1">
        <v>115</v>
      </c>
      <c r="U72" s="1">
        <v>27</v>
      </c>
      <c r="V72" s="4">
        <f t="shared" si="1"/>
        <v>462</v>
      </c>
      <c r="W72" s="8">
        <f t="shared" si="2"/>
        <v>468</v>
      </c>
      <c r="X72" s="5" t="str">
        <f>Stat[[#This Row],[服装]]&amp;Stat[[#This Row],[名前]]&amp;Stat[[#This Row],[レアリティ]]</f>
        <v>ユニフォーム灰羽リエーフICONIC</v>
      </c>
      <c r="Y72" s="5" t="s">
        <v>297</v>
      </c>
    </row>
    <row r="73" spans="1:25" ht="15" x14ac:dyDescent="0.35">
      <c r="A73" s="1">
        <f t="shared" si="3"/>
        <v>72</v>
      </c>
      <c r="B73" s="1" t="s">
        <v>380</v>
      </c>
      <c r="C73" s="1" t="s">
        <v>41</v>
      </c>
      <c r="D73" s="1" t="s">
        <v>90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120</v>
      </c>
      <c r="M73" s="1">
        <v>115</v>
      </c>
      <c r="N73" s="1">
        <v>114</v>
      </c>
      <c r="O73" s="1">
        <v>119</v>
      </c>
      <c r="P73" s="1">
        <v>97</v>
      </c>
      <c r="Q73" s="1">
        <v>126</v>
      </c>
      <c r="R73" s="1">
        <v>116</v>
      </c>
      <c r="S73" s="1">
        <v>118</v>
      </c>
      <c r="T73" s="1">
        <v>116</v>
      </c>
      <c r="U73" s="1">
        <v>27</v>
      </c>
      <c r="V73" s="4">
        <f t="shared" si="1"/>
        <v>468</v>
      </c>
      <c r="W73" s="8">
        <f t="shared" si="2"/>
        <v>476</v>
      </c>
      <c r="X73" s="5" t="str">
        <f>Stat[[#This Row],[服装]]&amp;Stat[[#This Row],[名前]]&amp;Stat[[#This Row],[レアリティ]]</f>
        <v>探偵灰羽リエーフICONIC</v>
      </c>
      <c r="Y73" s="5" t="s">
        <v>297</v>
      </c>
    </row>
    <row r="74" spans="1:25" ht="15" x14ac:dyDescent="0.35">
      <c r="A74" s="1">
        <f>ROW()-1</f>
        <v>73</v>
      </c>
      <c r="B74" s="1" t="s">
        <v>893</v>
      </c>
      <c r="C74" s="1" t="s">
        <v>41</v>
      </c>
      <c r="D74" s="1" t="s">
        <v>77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75</v>
      </c>
      <c r="L74" s="1">
        <v>123</v>
      </c>
      <c r="M74" s="1">
        <v>113</v>
      </c>
      <c r="N74" s="1">
        <v>114</v>
      </c>
      <c r="O74" s="1">
        <v>117</v>
      </c>
      <c r="P74" s="1">
        <v>97</v>
      </c>
      <c r="Q74" s="1">
        <v>128</v>
      </c>
      <c r="R74" s="1">
        <v>115</v>
      </c>
      <c r="S74" s="1">
        <v>120</v>
      </c>
      <c r="T74" s="1">
        <v>115</v>
      </c>
      <c r="U74" s="1">
        <v>27</v>
      </c>
      <c r="V74" s="4">
        <f>SUM(L74:O74)</f>
        <v>467</v>
      </c>
      <c r="W74" s="8">
        <f>SUM(Q74:T74)</f>
        <v>478</v>
      </c>
      <c r="X74" s="5" t="str">
        <f>Stat[[#This Row],[服装]]&amp;Stat[[#This Row],[名前]]&amp;Stat[[#This Row],[レアリティ]]</f>
        <v>路地裏灰羽リエーフICONIC</v>
      </c>
      <c r="Y74" s="5" t="s">
        <v>297</v>
      </c>
    </row>
    <row r="75" spans="1:25" ht="15" x14ac:dyDescent="0.35">
      <c r="A75" s="1">
        <f>ROW()-1</f>
        <v>74</v>
      </c>
      <c r="B75" s="1" t="s">
        <v>1118</v>
      </c>
      <c r="C75" s="1" t="s">
        <v>41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121</v>
      </c>
      <c r="M75" s="1">
        <v>112</v>
      </c>
      <c r="N75" s="1">
        <v>112</v>
      </c>
      <c r="O75" s="1">
        <v>117</v>
      </c>
      <c r="P75" s="1">
        <v>97</v>
      </c>
      <c r="Q75" s="1">
        <v>129</v>
      </c>
      <c r="R75" s="1">
        <v>118</v>
      </c>
      <c r="S75" s="1">
        <v>121</v>
      </c>
      <c r="T75" s="1">
        <v>117</v>
      </c>
      <c r="U75" s="1">
        <v>27</v>
      </c>
      <c r="V75" s="4">
        <f>SUM(L75:O75)</f>
        <v>462</v>
      </c>
      <c r="W75" s="8">
        <f>SUM(Q75:T75)</f>
        <v>485</v>
      </c>
      <c r="X75" s="5" t="str">
        <f>Stat[[#This Row],[服装]]&amp;Stat[[#This Row],[名前]]&amp;Stat[[#This Row],[レアリティ]]</f>
        <v>文化祭2灰羽リエーフICONIC</v>
      </c>
      <c r="Y75" s="5" t="s">
        <v>297</v>
      </c>
    </row>
    <row r="76" spans="1:25" ht="15" x14ac:dyDescent="0.35">
      <c r="A76" s="1">
        <f t="shared" si="3"/>
        <v>75</v>
      </c>
      <c r="B76" s="1" t="s">
        <v>108</v>
      </c>
      <c r="C76" s="1" t="s">
        <v>42</v>
      </c>
      <c r="D76" s="1" t="s">
        <v>24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118</v>
      </c>
      <c r="M76" s="1">
        <v>111</v>
      </c>
      <c r="N76" s="1">
        <v>116</v>
      </c>
      <c r="O76" s="1">
        <v>124</v>
      </c>
      <c r="P76" s="1">
        <v>101</v>
      </c>
      <c r="Q76" s="1">
        <v>110</v>
      </c>
      <c r="R76" s="1">
        <v>130</v>
      </c>
      <c r="S76" s="1">
        <v>116</v>
      </c>
      <c r="T76" s="1">
        <v>122</v>
      </c>
      <c r="U76" s="1">
        <v>36</v>
      </c>
      <c r="V76" s="4">
        <f t="shared" si="1"/>
        <v>469</v>
      </c>
      <c r="W76" s="8">
        <f t="shared" si="2"/>
        <v>478</v>
      </c>
      <c r="X76" s="5" t="str">
        <f>Stat[[#This Row],[服装]]&amp;Stat[[#This Row],[名前]]&amp;Stat[[#This Row],[レアリティ]]</f>
        <v>ユニフォーム夜久衛輔ICONIC</v>
      </c>
      <c r="Y76" s="5" t="s">
        <v>307</v>
      </c>
    </row>
    <row r="77" spans="1:25" ht="15" x14ac:dyDescent="0.35">
      <c r="A77" s="1">
        <f t="shared" si="3"/>
        <v>76</v>
      </c>
      <c r="B77" s="1" t="s">
        <v>824</v>
      </c>
      <c r="C77" s="1" t="s">
        <v>42</v>
      </c>
      <c r="D77" s="1" t="s">
        <v>77</v>
      </c>
      <c r="E77" s="1" t="s">
        <v>21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86</v>
      </c>
      <c r="L77" s="1">
        <v>119</v>
      </c>
      <c r="M77" s="1">
        <v>112</v>
      </c>
      <c r="N77" s="1">
        <v>119</v>
      </c>
      <c r="O77" s="1">
        <v>125</v>
      </c>
      <c r="P77" s="1">
        <v>101</v>
      </c>
      <c r="Q77" s="1">
        <v>111</v>
      </c>
      <c r="R77" s="1">
        <v>133</v>
      </c>
      <c r="S77" s="1">
        <v>117</v>
      </c>
      <c r="T77" s="1">
        <v>125</v>
      </c>
      <c r="U77" s="1">
        <v>36</v>
      </c>
      <c r="V77" s="4">
        <f>SUM(L77:O77)</f>
        <v>475</v>
      </c>
      <c r="W77" s="8">
        <f>SUM(Q77:T77)</f>
        <v>486</v>
      </c>
      <c r="X77" s="5" t="str">
        <f>Stat[[#This Row],[服装]]&amp;Stat[[#This Row],[名前]]&amp;Stat[[#This Row],[レアリティ]]</f>
        <v>1周年夜久衛輔ICONIC</v>
      </c>
      <c r="Y77" s="5" t="s">
        <v>307</v>
      </c>
    </row>
    <row r="78" spans="1:25" ht="15" x14ac:dyDescent="0.35">
      <c r="A78" s="1">
        <f>ROW()-1</f>
        <v>77</v>
      </c>
      <c r="B78" s="1" t="s">
        <v>987</v>
      </c>
      <c r="C78" s="1" t="s">
        <v>42</v>
      </c>
      <c r="D78" s="1" t="s">
        <v>73</v>
      </c>
      <c r="E78" s="1" t="s">
        <v>21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86</v>
      </c>
      <c r="L78" s="1">
        <v>117</v>
      </c>
      <c r="M78" s="1">
        <v>110</v>
      </c>
      <c r="N78" s="1">
        <v>120</v>
      </c>
      <c r="O78" s="1">
        <v>124</v>
      </c>
      <c r="P78" s="1">
        <v>101</v>
      </c>
      <c r="Q78" s="1">
        <v>111</v>
      </c>
      <c r="R78" s="1">
        <v>136</v>
      </c>
      <c r="S78" s="1">
        <v>117</v>
      </c>
      <c r="T78" s="1">
        <v>127</v>
      </c>
      <c r="U78" s="1">
        <v>36</v>
      </c>
      <c r="V78" s="4">
        <f>SUM(L78:O78)</f>
        <v>471</v>
      </c>
      <c r="W78" s="8">
        <f>SUM(Q78:T78)</f>
        <v>491</v>
      </c>
      <c r="X78" s="5" t="str">
        <f>Stat[[#This Row],[服装]]&amp;Stat[[#This Row],[名前]]&amp;Stat[[#This Row],[レアリティ]]</f>
        <v>花火夜久衛輔ICONIC</v>
      </c>
      <c r="Y78" s="5" t="s">
        <v>307</v>
      </c>
    </row>
    <row r="79" spans="1:25" ht="15" x14ac:dyDescent="0.35">
      <c r="A79" s="1">
        <f>ROW()-1</f>
        <v>78</v>
      </c>
      <c r="B79" s="1" t="s">
        <v>1300</v>
      </c>
      <c r="C79" s="1" t="s">
        <v>42</v>
      </c>
      <c r="D79" s="1" t="s">
        <v>90</v>
      </c>
      <c r="E79" s="1" t="s">
        <v>80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87</v>
      </c>
      <c r="L79" s="1">
        <v>120</v>
      </c>
      <c r="M79" s="1">
        <v>113</v>
      </c>
      <c r="N79" s="1">
        <v>120</v>
      </c>
      <c r="O79" s="1">
        <v>126</v>
      </c>
      <c r="P79" s="1">
        <v>101</v>
      </c>
      <c r="Q79" s="1">
        <v>112</v>
      </c>
      <c r="R79" s="1">
        <v>135</v>
      </c>
      <c r="S79" s="1">
        <v>118</v>
      </c>
      <c r="T79" s="1">
        <v>127</v>
      </c>
      <c r="U79" s="1">
        <v>36</v>
      </c>
      <c r="V79" s="4">
        <f>SUM(L79:O79)</f>
        <v>479</v>
      </c>
      <c r="W79" s="8">
        <f>SUM(Q79:T79)</f>
        <v>492</v>
      </c>
      <c r="X79" s="5" t="str">
        <f>Stat[[#This Row],[服装]]&amp;Stat[[#This Row],[名前]]&amp;Stat[[#This Row],[レアリティ]]</f>
        <v>2周年夜久衛輔ICONIC</v>
      </c>
      <c r="Y79" s="5" t="s">
        <v>307</v>
      </c>
    </row>
    <row r="80" spans="1:25" ht="15" x14ac:dyDescent="0.35">
      <c r="A80" s="1">
        <f t="shared" si="3"/>
        <v>79</v>
      </c>
      <c r="B80" s="1" t="s">
        <v>108</v>
      </c>
      <c r="C80" s="1" t="s">
        <v>43</v>
      </c>
      <c r="D80" s="1" t="s">
        <v>24</v>
      </c>
      <c r="E80" s="1" t="s">
        <v>25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117</v>
      </c>
      <c r="M80" s="1">
        <v>113</v>
      </c>
      <c r="N80" s="1">
        <v>114</v>
      </c>
      <c r="O80" s="1">
        <v>115</v>
      </c>
      <c r="P80" s="1">
        <v>97</v>
      </c>
      <c r="Q80" s="1">
        <v>115</v>
      </c>
      <c r="R80" s="1">
        <v>116</v>
      </c>
      <c r="S80" s="1">
        <v>115</v>
      </c>
      <c r="T80" s="1">
        <v>115</v>
      </c>
      <c r="U80" s="1">
        <v>29</v>
      </c>
      <c r="V80" s="4">
        <f t="shared" si="1"/>
        <v>459</v>
      </c>
      <c r="W80" s="8">
        <f t="shared" si="2"/>
        <v>461</v>
      </c>
      <c r="X80" s="5" t="str">
        <f>Stat[[#This Row],[服装]]&amp;Stat[[#This Row],[名前]]&amp;Stat[[#This Row],[レアリティ]]</f>
        <v>ユニフォーム福永招平ICONIC</v>
      </c>
      <c r="Y80" s="5" t="s">
        <v>298</v>
      </c>
    </row>
    <row r="81" spans="1:25" ht="15" x14ac:dyDescent="0.35">
      <c r="A81" s="1">
        <f>ROW()-1</f>
        <v>80</v>
      </c>
      <c r="B81" s="1" t="s">
        <v>926</v>
      </c>
      <c r="C81" s="1" t="s">
        <v>43</v>
      </c>
      <c r="D81" s="1" t="s">
        <v>77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120</v>
      </c>
      <c r="M81" s="1">
        <v>116</v>
      </c>
      <c r="N81" s="1">
        <v>115</v>
      </c>
      <c r="O81" s="1">
        <v>116</v>
      </c>
      <c r="P81" s="1">
        <v>97</v>
      </c>
      <c r="Q81" s="1">
        <v>116</v>
      </c>
      <c r="R81" s="1">
        <v>117</v>
      </c>
      <c r="S81" s="1">
        <v>118</v>
      </c>
      <c r="T81" s="1">
        <v>116</v>
      </c>
      <c r="U81" s="1">
        <v>29</v>
      </c>
      <c r="V81" s="4">
        <f>SUM(L81:O81)</f>
        <v>467</v>
      </c>
      <c r="W81" s="8">
        <f>SUM(Q81:T81)</f>
        <v>467</v>
      </c>
      <c r="X81" s="5" t="str">
        <f>Stat[[#This Row],[服装]]&amp;Stat[[#This Row],[名前]]&amp;Stat[[#This Row],[レアリティ]]</f>
        <v>バーガー福永招平ICONIC</v>
      </c>
      <c r="Y81" s="5" t="s">
        <v>298</v>
      </c>
    </row>
    <row r="82" spans="1:25" ht="15" x14ac:dyDescent="0.35">
      <c r="A82" s="1">
        <f t="shared" si="3"/>
        <v>81</v>
      </c>
      <c r="B82" s="1" t="s">
        <v>108</v>
      </c>
      <c r="C82" s="1" t="s">
        <v>44</v>
      </c>
      <c r="D82" s="1" t="s">
        <v>24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115</v>
      </c>
      <c r="M82" s="1">
        <v>114</v>
      </c>
      <c r="N82" s="1">
        <v>113</v>
      </c>
      <c r="O82" s="1">
        <v>118</v>
      </c>
      <c r="P82" s="1">
        <v>97</v>
      </c>
      <c r="Q82" s="1">
        <v>121</v>
      </c>
      <c r="R82" s="1">
        <v>115</v>
      </c>
      <c r="S82" s="1">
        <v>116</v>
      </c>
      <c r="T82" s="1">
        <v>115</v>
      </c>
      <c r="U82" s="1">
        <v>36</v>
      </c>
      <c r="V82" s="4">
        <f t="shared" si="1"/>
        <v>460</v>
      </c>
      <c r="W82" s="8">
        <f t="shared" si="2"/>
        <v>467</v>
      </c>
      <c r="X82" s="5" t="str">
        <f>Stat[[#This Row],[服装]]&amp;Stat[[#This Row],[名前]]&amp;Stat[[#This Row],[レアリティ]]</f>
        <v>ユニフォーム犬岡走ICONIC</v>
      </c>
      <c r="Y82" s="5" t="s">
        <v>299</v>
      </c>
    </row>
    <row r="83" spans="1:25" ht="15" x14ac:dyDescent="0.35">
      <c r="A83" s="1">
        <f>ROW()-1</f>
        <v>82</v>
      </c>
      <c r="B83" s="1" t="s">
        <v>784</v>
      </c>
      <c r="C83" s="1" t="s">
        <v>44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118</v>
      </c>
      <c r="M83" s="1">
        <v>115</v>
      </c>
      <c r="N83" s="1">
        <v>114</v>
      </c>
      <c r="O83" s="1">
        <v>119</v>
      </c>
      <c r="P83" s="1">
        <v>97</v>
      </c>
      <c r="Q83" s="1">
        <v>124</v>
      </c>
      <c r="R83" s="1">
        <v>116</v>
      </c>
      <c r="S83" s="1">
        <v>119</v>
      </c>
      <c r="T83" s="1">
        <v>116</v>
      </c>
      <c r="U83" s="1">
        <v>36</v>
      </c>
      <c r="V83" s="4">
        <f t="shared" si="1"/>
        <v>466</v>
      </c>
      <c r="W83" s="8">
        <f t="shared" si="2"/>
        <v>475</v>
      </c>
      <c r="X83" s="5" t="str">
        <f>Stat[[#This Row],[服装]]&amp;Stat[[#This Row],[名前]]&amp;Stat[[#This Row],[レアリティ]]</f>
        <v>新年犬岡走ICONIC</v>
      </c>
      <c r="Y83" s="5" t="s">
        <v>299</v>
      </c>
    </row>
    <row r="84" spans="1:25" ht="15" x14ac:dyDescent="0.35">
      <c r="A84" s="1">
        <f t="shared" si="3"/>
        <v>83</v>
      </c>
      <c r="B84" s="1" t="s">
        <v>108</v>
      </c>
      <c r="C84" s="1" t="s">
        <v>45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123</v>
      </c>
      <c r="M84" s="1">
        <v>120</v>
      </c>
      <c r="N84" s="1">
        <v>114</v>
      </c>
      <c r="O84" s="1">
        <v>122</v>
      </c>
      <c r="P84" s="1">
        <v>101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479</v>
      </c>
      <c r="W84" s="8">
        <f t="shared" si="2"/>
        <v>461</v>
      </c>
      <c r="X84" s="5" t="str">
        <f>Stat[[#This Row],[服装]]&amp;Stat[[#This Row],[名前]]&amp;Stat[[#This Row],[レアリティ]]</f>
        <v>ユニフォーム山本猛虎ICONIC</v>
      </c>
      <c r="Y84" s="5" t="s">
        <v>308</v>
      </c>
    </row>
    <row r="85" spans="1:25" ht="15" x14ac:dyDescent="0.35">
      <c r="A85" s="1">
        <f>ROW()-1</f>
        <v>84</v>
      </c>
      <c r="B85" s="1" t="s">
        <v>784</v>
      </c>
      <c r="C85" s="1" t="s">
        <v>45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79</v>
      </c>
      <c r="L85" s="1">
        <v>126</v>
      </c>
      <c r="M85" s="1">
        <v>122</v>
      </c>
      <c r="N85" s="1">
        <v>115</v>
      </c>
      <c r="O85" s="1">
        <v>123</v>
      </c>
      <c r="P85" s="1">
        <v>101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 t="shared" si="1"/>
        <v>486</v>
      </c>
      <c r="W85" s="8">
        <f t="shared" si="2"/>
        <v>467</v>
      </c>
      <c r="X85" s="5" t="str">
        <f>Stat[[#This Row],[服装]]&amp;Stat[[#This Row],[名前]]&amp;Stat[[#This Row],[レアリティ]]</f>
        <v>新年山本猛虎ICONIC</v>
      </c>
      <c r="Y85" s="5" t="s">
        <v>308</v>
      </c>
    </row>
    <row r="86" spans="1:25" ht="15" x14ac:dyDescent="0.35">
      <c r="A86" s="1">
        <f t="shared" si="3"/>
        <v>85</v>
      </c>
      <c r="B86" s="1" t="s">
        <v>108</v>
      </c>
      <c r="C86" s="1" t="s">
        <v>46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115</v>
      </c>
      <c r="M86" s="1">
        <v>110</v>
      </c>
      <c r="N86" s="1">
        <v>113</v>
      </c>
      <c r="O86" s="1">
        <v>120</v>
      </c>
      <c r="P86" s="1">
        <v>97</v>
      </c>
      <c r="Q86" s="1">
        <v>110</v>
      </c>
      <c r="R86" s="1">
        <v>123</v>
      </c>
      <c r="S86" s="1">
        <v>119</v>
      </c>
      <c r="T86" s="1">
        <v>120</v>
      </c>
      <c r="U86" s="1">
        <v>33</v>
      </c>
      <c r="V86" s="4">
        <f t="shared" si="1"/>
        <v>458</v>
      </c>
      <c r="W86" s="8">
        <f t="shared" si="2"/>
        <v>472</v>
      </c>
      <c r="X86" s="5" t="str">
        <f>Stat[[#This Row],[服装]]&amp;Stat[[#This Row],[名前]]&amp;Stat[[#This Row],[レアリティ]]</f>
        <v>ユニフォーム芝山優生ICONIC</v>
      </c>
      <c r="Y86" s="5" t="s">
        <v>300</v>
      </c>
    </row>
    <row r="87" spans="1:25" ht="15" x14ac:dyDescent="0.35">
      <c r="A87" s="1">
        <f t="shared" si="3"/>
        <v>86</v>
      </c>
      <c r="B87" s="1" t="s">
        <v>108</v>
      </c>
      <c r="C87" s="1" t="s">
        <v>47</v>
      </c>
      <c r="D87" s="1" t="s">
        <v>24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124</v>
      </c>
      <c r="M87" s="1">
        <v>121</v>
      </c>
      <c r="N87" s="1">
        <v>114</v>
      </c>
      <c r="O87" s="1">
        <v>122</v>
      </c>
      <c r="P87" s="1">
        <v>101</v>
      </c>
      <c r="Q87" s="1">
        <v>116</v>
      </c>
      <c r="R87" s="1">
        <v>118</v>
      </c>
      <c r="S87" s="1">
        <v>116</v>
      </c>
      <c r="T87" s="1">
        <v>116</v>
      </c>
      <c r="U87" s="1">
        <v>51</v>
      </c>
      <c r="V87" s="4">
        <f t="shared" si="1"/>
        <v>481</v>
      </c>
      <c r="W87" s="8">
        <f t="shared" si="2"/>
        <v>466</v>
      </c>
      <c r="X87" s="5" t="str">
        <f>Stat[[#This Row],[服装]]&amp;Stat[[#This Row],[名前]]&amp;Stat[[#This Row],[レアリティ]]</f>
        <v>ユニフォーム海信之ICONIC</v>
      </c>
      <c r="Y87" s="5" t="s">
        <v>301</v>
      </c>
    </row>
    <row r="88" spans="1:25" ht="15" x14ac:dyDescent="0.35">
      <c r="A88" s="1">
        <f>ROW()-1</f>
        <v>87</v>
      </c>
      <c r="B88" s="1" t="s">
        <v>1341</v>
      </c>
      <c r="C88" s="1" t="s">
        <v>47</v>
      </c>
      <c r="D88" s="1" t="s">
        <v>77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127</v>
      </c>
      <c r="M88" s="1">
        <v>124</v>
      </c>
      <c r="N88" s="1">
        <v>115</v>
      </c>
      <c r="O88" s="1">
        <v>123</v>
      </c>
      <c r="P88" s="1">
        <v>101</v>
      </c>
      <c r="Q88" s="1">
        <v>117</v>
      </c>
      <c r="R88" s="1">
        <v>119</v>
      </c>
      <c r="S88" s="1">
        <v>119</v>
      </c>
      <c r="T88" s="1">
        <v>117</v>
      </c>
      <c r="U88" s="1">
        <v>51</v>
      </c>
      <c r="V88" s="4">
        <f>SUM(L88:O88)</f>
        <v>489</v>
      </c>
      <c r="W88" s="8">
        <f>SUM(Q88:T88)</f>
        <v>472</v>
      </c>
      <c r="X88" s="5" t="str">
        <f>Stat[[#This Row],[服装]]&amp;Stat[[#This Row],[名前]]&amp;Stat[[#This Row],[レアリティ]]</f>
        <v>遊園地海信之ICONIC</v>
      </c>
      <c r="Y88" s="5" t="s">
        <v>301</v>
      </c>
    </row>
    <row r="89" spans="1:25" ht="15" x14ac:dyDescent="0.35">
      <c r="A89" s="1">
        <f t="shared" si="3"/>
        <v>88</v>
      </c>
      <c r="B89" s="1" t="s">
        <v>108</v>
      </c>
      <c r="C89" s="1" t="s">
        <v>47</v>
      </c>
      <c r="D89" s="1" t="s">
        <v>90</v>
      </c>
      <c r="E89" s="1" t="s">
        <v>78</v>
      </c>
      <c r="F89" s="1" t="s">
        <v>27</v>
      </c>
      <c r="G89" s="1" t="s">
        <v>151</v>
      </c>
      <c r="H89" s="1">
        <v>99</v>
      </c>
      <c r="I89" s="6" t="s">
        <v>22</v>
      </c>
      <c r="J89" s="1">
        <v>5</v>
      </c>
      <c r="K89" s="1">
        <v>74</v>
      </c>
      <c r="L89" s="1">
        <v>120</v>
      </c>
      <c r="M89" s="1">
        <v>117</v>
      </c>
      <c r="N89" s="1">
        <v>110</v>
      </c>
      <c r="O89" s="1">
        <v>118</v>
      </c>
      <c r="P89" s="1">
        <v>99</v>
      </c>
      <c r="Q89" s="1">
        <v>112</v>
      </c>
      <c r="R89" s="1">
        <v>114</v>
      </c>
      <c r="S89" s="1">
        <v>112</v>
      </c>
      <c r="T89" s="1">
        <v>112</v>
      </c>
      <c r="U89" s="1">
        <v>49</v>
      </c>
      <c r="V89" s="4">
        <f t="shared" si="1"/>
        <v>465</v>
      </c>
      <c r="W89" s="8">
        <f t="shared" si="2"/>
        <v>450</v>
      </c>
      <c r="X89" s="5" t="str">
        <f>Stat[[#This Row],[服装]]&amp;Stat[[#This Row],[名前]]&amp;Stat[[#This Row],[レアリティ]]</f>
        <v>ユニフォーム海信之YELL</v>
      </c>
      <c r="Y89" s="5" t="s">
        <v>301</v>
      </c>
    </row>
    <row r="90" spans="1:25" ht="15" x14ac:dyDescent="0.35">
      <c r="A90" s="1">
        <f>ROW()-1</f>
        <v>89</v>
      </c>
      <c r="B90" s="1" t="s">
        <v>108</v>
      </c>
      <c r="C90" s="1" t="s">
        <v>966</v>
      </c>
      <c r="D90" s="1" t="s">
        <v>90</v>
      </c>
      <c r="E90" s="1" t="s">
        <v>74</v>
      </c>
      <c r="F90" s="1" t="s">
        <v>27</v>
      </c>
      <c r="G90" s="1" t="s">
        <v>680</v>
      </c>
      <c r="H90" s="1">
        <v>99</v>
      </c>
      <c r="I90" s="6" t="s">
        <v>22</v>
      </c>
      <c r="J90" s="1">
        <v>5</v>
      </c>
      <c r="K90" s="1">
        <v>73</v>
      </c>
      <c r="L90" s="1">
        <v>113</v>
      </c>
      <c r="M90" s="1">
        <v>120</v>
      </c>
      <c r="N90" s="1">
        <v>120</v>
      </c>
      <c r="O90" s="1">
        <v>121</v>
      </c>
      <c r="P90" s="1">
        <v>97</v>
      </c>
      <c r="Q90" s="1">
        <v>113</v>
      </c>
      <c r="R90" s="1">
        <v>116</v>
      </c>
      <c r="S90" s="1">
        <v>114</v>
      </c>
      <c r="T90" s="1">
        <v>117</v>
      </c>
      <c r="U90" s="1">
        <v>31</v>
      </c>
      <c r="V90" s="4">
        <f>SUM(L90:O90)</f>
        <v>474</v>
      </c>
      <c r="W90" s="8">
        <f>SUM(Q90:T90)</f>
        <v>460</v>
      </c>
      <c r="X90" s="5" t="str">
        <f>Stat[[#This Row],[服装]]&amp;Stat[[#This Row],[名前]]&amp;Stat[[#This Row],[レアリティ]]</f>
        <v>ユニフォーム手白球彦ICONIC</v>
      </c>
      <c r="Y90" s="5" t="s">
        <v>968</v>
      </c>
    </row>
    <row r="91" spans="1:25" ht="15" x14ac:dyDescent="0.35">
      <c r="A91" s="1">
        <f t="shared" si="3"/>
        <v>90</v>
      </c>
      <c r="B91" s="1" t="s">
        <v>108</v>
      </c>
      <c r="C91" s="1" t="s">
        <v>48</v>
      </c>
      <c r="D91" s="1" t="s">
        <v>23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125</v>
      </c>
      <c r="M91" s="1">
        <v>113</v>
      </c>
      <c r="N91" s="1">
        <v>112</v>
      </c>
      <c r="O91" s="1">
        <v>122</v>
      </c>
      <c r="P91" s="1">
        <v>97</v>
      </c>
      <c r="Q91" s="1">
        <v>130</v>
      </c>
      <c r="R91" s="1">
        <v>115</v>
      </c>
      <c r="S91" s="1">
        <v>116</v>
      </c>
      <c r="T91" s="1">
        <v>115</v>
      </c>
      <c r="U91" s="1">
        <v>31</v>
      </c>
      <c r="V91" s="4">
        <f t="shared" si="1"/>
        <v>472</v>
      </c>
      <c r="W91" s="8">
        <f t="shared" si="2"/>
        <v>476</v>
      </c>
      <c r="X91" s="5" t="str">
        <f>Stat[[#This Row],[服装]]&amp;Stat[[#This Row],[名前]]&amp;Stat[[#This Row],[レアリティ]]</f>
        <v>ユニフォーム青根高伸ICONIC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149</v>
      </c>
      <c r="C92" s="1" t="s">
        <v>48</v>
      </c>
      <c r="D92" s="1" t="s">
        <v>73</v>
      </c>
      <c r="E92" s="1" t="s">
        <v>26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128</v>
      </c>
      <c r="M92" s="1">
        <v>114</v>
      </c>
      <c r="N92" s="1">
        <v>113</v>
      </c>
      <c r="O92" s="1">
        <v>123</v>
      </c>
      <c r="P92" s="1">
        <v>97</v>
      </c>
      <c r="Q92" s="1">
        <v>133</v>
      </c>
      <c r="R92" s="1">
        <v>116</v>
      </c>
      <c r="S92" s="1">
        <v>119</v>
      </c>
      <c r="T92" s="1">
        <v>116</v>
      </c>
      <c r="U92" s="1">
        <v>31</v>
      </c>
      <c r="V92" s="4">
        <f t="shared" si="1"/>
        <v>478</v>
      </c>
      <c r="W92" s="8">
        <f t="shared" si="2"/>
        <v>484</v>
      </c>
      <c r="X92" s="5" t="str">
        <f>Stat[[#This Row],[服装]]&amp;Stat[[#This Row],[名前]]&amp;Stat[[#This Row],[レアリティ]]</f>
        <v>制服青根高伸ICONIC</v>
      </c>
      <c r="Y92" s="5" t="s">
        <v>302</v>
      </c>
    </row>
    <row r="93" spans="1:25" ht="15" x14ac:dyDescent="0.35">
      <c r="A93" s="1">
        <f t="shared" si="3"/>
        <v>92</v>
      </c>
      <c r="B93" s="1" t="s">
        <v>117</v>
      </c>
      <c r="C93" s="1" t="s">
        <v>48</v>
      </c>
      <c r="D93" s="1" t="s">
        <v>90</v>
      </c>
      <c r="E93" s="1" t="s">
        <v>26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78</v>
      </c>
      <c r="L93" s="1">
        <v>130</v>
      </c>
      <c r="M93" s="1">
        <v>114</v>
      </c>
      <c r="N93" s="1">
        <v>113</v>
      </c>
      <c r="O93" s="1">
        <v>123</v>
      </c>
      <c r="P93" s="1">
        <v>97</v>
      </c>
      <c r="Q93" s="1">
        <v>131</v>
      </c>
      <c r="R93" s="1">
        <v>116</v>
      </c>
      <c r="S93" s="1">
        <v>119</v>
      </c>
      <c r="T93" s="1">
        <v>116</v>
      </c>
      <c r="U93" s="1">
        <v>31</v>
      </c>
      <c r="V93" s="4">
        <f t="shared" si="1"/>
        <v>480</v>
      </c>
      <c r="W93" s="8">
        <f t="shared" si="2"/>
        <v>482</v>
      </c>
      <c r="X93" s="5" t="str">
        <f>Stat[[#This Row],[服装]]&amp;Stat[[#This Row],[名前]]&amp;Stat[[#This Row],[レアリティ]]</f>
        <v>プール掃除青根高伸ICONIC</v>
      </c>
      <c r="Y93" s="5" t="s">
        <v>302</v>
      </c>
    </row>
    <row r="94" spans="1:25" ht="15" x14ac:dyDescent="0.35">
      <c r="A94" s="1">
        <f>ROW()-1</f>
        <v>93</v>
      </c>
      <c r="B94" s="1" t="s">
        <v>950</v>
      </c>
      <c r="C94" s="1" t="s">
        <v>48</v>
      </c>
      <c r="D94" s="1" t="s">
        <v>77</v>
      </c>
      <c r="E94" s="1" t="s">
        <v>26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78</v>
      </c>
      <c r="L94" s="1">
        <v>130</v>
      </c>
      <c r="M94" s="1">
        <v>114</v>
      </c>
      <c r="N94" s="1">
        <v>114</v>
      </c>
      <c r="O94" s="1">
        <v>123</v>
      </c>
      <c r="P94" s="1">
        <v>97</v>
      </c>
      <c r="Q94" s="1">
        <v>136</v>
      </c>
      <c r="R94" s="1">
        <v>117</v>
      </c>
      <c r="S94" s="1">
        <v>121</v>
      </c>
      <c r="T94" s="1">
        <v>117</v>
      </c>
      <c r="U94" s="1">
        <v>31</v>
      </c>
      <c r="V94" s="4">
        <f>SUM(L94:O94)</f>
        <v>481</v>
      </c>
      <c r="W94" s="8">
        <f>SUM(Q94:T94)</f>
        <v>491</v>
      </c>
      <c r="X94" s="5" t="str">
        <f>Stat[[#This Row],[服装]]&amp;Stat[[#This Row],[名前]]&amp;Stat[[#This Row],[レアリティ]]</f>
        <v>キャンプ青根高伸ICONIC</v>
      </c>
      <c r="Y94" s="5" t="s">
        <v>302</v>
      </c>
    </row>
    <row r="95" spans="1:25" ht="15" x14ac:dyDescent="0.35">
      <c r="A95" s="1">
        <f>ROW()-1</f>
        <v>94</v>
      </c>
      <c r="B95" s="1" t="s">
        <v>1111</v>
      </c>
      <c r="C95" s="1" t="s">
        <v>48</v>
      </c>
      <c r="D95" s="1" t="s">
        <v>90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131</v>
      </c>
      <c r="M95" s="1">
        <v>114</v>
      </c>
      <c r="N95" s="1">
        <v>114</v>
      </c>
      <c r="O95" s="1">
        <v>123</v>
      </c>
      <c r="P95" s="1">
        <v>97</v>
      </c>
      <c r="Q95" s="1">
        <v>134</v>
      </c>
      <c r="R95" s="1">
        <v>119</v>
      </c>
      <c r="S95" s="1">
        <v>120</v>
      </c>
      <c r="T95" s="1">
        <v>118</v>
      </c>
      <c r="U95" s="1">
        <v>31</v>
      </c>
      <c r="V95" s="4">
        <f>SUM(L95:O95)</f>
        <v>482</v>
      </c>
      <c r="W95" s="8">
        <f>SUM(Q95:T95)</f>
        <v>491</v>
      </c>
      <c r="X95" s="5" t="str">
        <f>Stat[[#This Row],[服装]]&amp;Stat[[#This Row],[名前]]&amp;Stat[[#This Row],[レアリティ]]</f>
        <v>甲冑青根高伸ICONIC</v>
      </c>
      <c r="Y95" s="5" t="s">
        <v>302</v>
      </c>
    </row>
    <row r="96" spans="1:25" ht="15" x14ac:dyDescent="0.35">
      <c r="A96" s="1">
        <f t="shared" si="3"/>
        <v>95</v>
      </c>
      <c r="B96" s="1" t="s">
        <v>108</v>
      </c>
      <c r="C96" s="1" t="s">
        <v>50</v>
      </c>
      <c r="D96" s="1" t="s">
        <v>28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75</v>
      </c>
      <c r="L96" s="1">
        <v>124</v>
      </c>
      <c r="M96" s="1">
        <v>119</v>
      </c>
      <c r="N96" s="1">
        <v>114</v>
      </c>
      <c r="O96" s="1">
        <v>127</v>
      </c>
      <c r="P96" s="1">
        <v>101</v>
      </c>
      <c r="Q96" s="1">
        <v>127</v>
      </c>
      <c r="R96" s="1">
        <v>116</v>
      </c>
      <c r="S96" s="1">
        <v>116</v>
      </c>
      <c r="T96" s="1">
        <v>119</v>
      </c>
      <c r="U96" s="1">
        <v>36</v>
      </c>
      <c r="V96" s="4">
        <f t="shared" si="1"/>
        <v>484</v>
      </c>
      <c r="W96" s="8">
        <f t="shared" si="2"/>
        <v>478</v>
      </c>
      <c r="X96" s="5" t="str">
        <f>Stat[[#This Row],[服装]]&amp;Stat[[#This Row],[名前]]&amp;Stat[[#This Row],[レアリティ]]</f>
        <v>ユニフォーム二口堅治ICONIC</v>
      </c>
      <c r="Y96" s="5" t="s">
        <v>303</v>
      </c>
    </row>
    <row r="97" spans="1:25" ht="15" x14ac:dyDescent="0.35">
      <c r="A97" s="1">
        <f t="shared" si="3"/>
        <v>96</v>
      </c>
      <c r="B97" s="1" t="s">
        <v>149</v>
      </c>
      <c r="C97" s="1" t="s">
        <v>50</v>
      </c>
      <c r="D97" s="1" t="s">
        <v>77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77</v>
      </c>
      <c r="L97" s="1">
        <v>127</v>
      </c>
      <c r="M97" s="1">
        <v>122</v>
      </c>
      <c r="N97" s="1">
        <v>115</v>
      </c>
      <c r="O97" s="1">
        <v>128</v>
      </c>
      <c r="P97" s="1">
        <v>101</v>
      </c>
      <c r="Q97" s="1">
        <v>128</v>
      </c>
      <c r="R97" s="1">
        <v>117</v>
      </c>
      <c r="S97" s="1">
        <v>119</v>
      </c>
      <c r="T97" s="1">
        <v>120</v>
      </c>
      <c r="U97" s="1">
        <v>36</v>
      </c>
      <c r="V97" s="4">
        <f t="shared" si="1"/>
        <v>492</v>
      </c>
      <c r="W97" s="8">
        <f t="shared" si="2"/>
        <v>484</v>
      </c>
      <c r="X97" s="5" t="str">
        <f>Stat[[#This Row],[服装]]&amp;Stat[[#This Row],[名前]]&amp;Stat[[#This Row],[レアリティ]]</f>
        <v>制服二口堅治ICONIC</v>
      </c>
      <c r="Y97" s="5" t="s">
        <v>303</v>
      </c>
    </row>
    <row r="98" spans="1:25" ht="15" x14ac:dyDescent="0.35">
      <c r="A98" s="1">
        <f t="shared" si="3"/>
        <v>97</v>
      </c>
      <c r="B98" s="1" t="s">
        <v>117</v>
      </c>
      <c r="C98" s="1" t="s">
        <v>50</v>
      </c>
      <c r="D98" s="1" t="s">
        <v>73</v>
      </c>
      <c r="E98" s="1" t="s">
        <v>25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77</v>
      </c>
      <c r="L98" s="1">
        <v>124</v>
      </c>
      <c r="M98" s="1">
        <v>119</v>
      </c>
      <c r="N98" s="1">
        <v>115</v>
      </c>
      <c r="O98" s="1">
        <v>126</v>
      </c>
      <c r="P98" s="1">
        <v>101</v>
      </c>
      <c r="Q98" s="1">
        <v>131</v>
      </c>
      <c r="R98" s="1">
        <v>120</v>
      </c>
      <c r="S98" s="1">
        <v>119</v>
      </c>
      <c r="T98" s="1">
        <v>122</v>
      </c>
      <c r="U98" s="1">
        <v>36</v>
      </c>
      <c r="V98" s="4">
        <f t="shared" si="1"/>
        <v>484</v>
      </c>
      <c r="W98" s="8">
        <f t="shared" si="2"/>
        <v>492</v>
      </c>
      <c r="X98" s="5" t="str">
        <f>Stat[[#This Row],[服装]]&amp;Stat[[#This Row],[名前]]&amp;Stat[[#This Row],[レアリティ]]</f>
        <v>プール掃除二口堅治ICONIC</v>
      </c>
      <c r="Y98" s="5" t="s">
        <v>303</v>
      </c>
    </row>
    <row r="99" spans="1:25" ht="15" x14ac:dyDescent="0.35">
      <c r="A99" s="1">
        <f>ROW()-1</f>
        <v>98</v>
      </c>
      <c r="B99" s="1" t="s">
        <v>893</v>
      </c>
      <c r="C99" s="1" t="s">
        <v>50</v>
      </c>
      <c r="D99" s="1" t="s">
        <v>90</v>
      </c>
      <c r="E99" s="1" t="s">
        <v>25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130</v>
      </c>
      <c r="M99" s="1">
        <v>120</v>
      </c>
      <c r="N99" s="1">
        <v>115</v>
      </c>
      <c r="O99" s="1">
        <v>126</v>
      </c>
      <c r="P99" s="1">
        <v>101</v>
      </c>
      <c r="Q99" s="1">
        <v>130</v>
      </c>
      <c r="R99" s="1">
        <v>116</v>
      </c>
      <c r="S99" s="1">
        <v>121</v>
      </c>
      <c r="T99" s="1">
        <v>119</v>
      </c>
      <c r="U99" s="1">
        <v>39</v>
      </c>
      <c r="V99" s="4">
        <f>SUM(L99:O99)</f>
        <v>491</v>
      </c>
      <c r="W99" s="8">
        <f>SUM(Q99:T99)</f>
        <v>486</v>
      </c>
      <c r="X99" s="5" t="str">
        <f>Stat[[#This Row],[服装]]&amp;Stat[[#This Row],[名前]]&amp;Stat[[#This Row],[レアリティ]]</f>
        <v>路地裏二口堅治ICONIC</v>
      </c>
      <c r="Y99" s="5" t="s">
        <v>303</v>
      </c>
    </row>
    <row r="100" spans="1:25" ht="15" x14ac:dyDescent="0.35">
      <c r="A100" s="1">
        <f>ROW()-1</f>
        <v>99</v>
      </c>
      <c r="B100" s="1" t="s">
        <v>1104</v>
      </c>
      <c r="C100" s="1" t="s">
        <v>50</v>
      </c>
      <c r="D100" s="1" t="s">
        <v>77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77</v>
      </c>
      <c r="L100" s="1">
        <v>126</v>
      </c>
      <c r="M100" s="1">
        <v>125</v>
      </c>
      <c r="N100" s="1">
        <v>114</v>
      </c>
      <c r="O100" s="1">
        <v>130</v>
      </c>
      <c r="P100" s="1">
        <v>101</v>
      </c>
      <c r="Q100" s="1">
        <v>126</v>
      </c>
      <c r="R100" s="1">
        <v>119</v>
      </c>
      <c r="S100" s="1">
        <v>117</v>
      </c>
      <c r="T100" s="1">
        <v>121</v>
      </c>
      <c r="U100" s="1">
        <v>36</v>
      </c>
      <c r="V100" s="4">
        <f>SUM(L100:O100)</f>
        <v>495</v>
      </c>
      <c r="W100" s="8">
        <f>SUM(Q100:T100)</f>
        <v>483</v>
      </c>
      <c r="X100" s="5" t="str">
        <f>Stat[[#This Row],[服装]]&amp;Stat[[#This Row],[名前]]&amp;Stat[[#This Row],[レアリティ]]</f>
        <v>甲冑二口堅治ICONIC</v>
      </c>
      <c r="Y100" s="5" t="s">
        <v>303</v>
      </c>
    </row>
    <row r="101" spans="1:25" ht="15" x14ac:dyDescent="0.35">
      <c r="A101" s="1">
        <f>ROW()-1</f>
        <v>100</v>
      </c>
      <c r="B101" s="1" t="s">
        <v>1300</v>
      </c>
      <c r="C101" s="1" t="s">
        <v>50</v>
      </c>
      <c r="D101" s="1" t="s">
        <v>73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129</v>
      </c>
      <c r="M101" s="1">
        <v>122</v>
      </c>
      <c r="N101" s="1">
        <v>116</v>
      </c>
      <c r="O101" s="1">
        <v>128</v>
      </c>
      <c r="P101" s="1">
        <v>101</v>
      </c>
      <c r="Q101" s="1">
        <v>131</v>
      </c>
      <c r="R101" s="1">
        <v>118</v>
      </c>
      <c r="S101" s="1">
        <v>121</v>
      </c>
      <c r="T101" s="1">
        <v>121</v>
      </c>
      <c r="U101" s="1">
        <v>36</v>
      </c>
      <c r="V101" s="4">
        <f>SUM(L101:O101)</f>
        <v>495</v>
      </c>
      <c r="W101" s="8">
        <f>SUM(Q101:T101)</f>
        <v>491</v>
      </c>
      <c r="X101" s="5" t="str">
        <f>Stat[[#This Row],[服装]]&amp;Stat[[#This Row],[名前]]&amp;Stat[[#This Row],[レアリティ]]</f>
        <v>2周年二口堅治ICONIC</v>
      </c>
      <c r="Y101" s="5" t="s">
        <v>303</v>
      </c>
    </row>
    <row r="102" spans="1:25" ht="15" x14ac:dyDescent="0.35">
      <c r="A102" s="1">
        <f t="shared" si="3"/>
        <v>101</v>
      </c>
      <c r="B102" s="1" t="s">
        <v>108</v>
      </c>
      <c r="C102" s="1" t="s">
        <v>378</v>
      </c>
      <c r="D102" s="1" t="s">
        <v>23</v>
      </c>
      <c r="E102" s="1" t="s">
        <v>31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76</v>
      </c>
      <c r="L102" s="1">
        <v>119</v>
      </c>
      <c r="M102" s="1">
        <v>118</v>
      </c>
      <c r="N102" s="1">
        <v>123</v>
      </c>
      <c r="O102" s="1">
        <v>121</v>
      </c>
      <c r="P102" s="1">
        <v>97</v>
      </c>
      <c r="Q102" s="1">
        <v>127</v>
      </c>
      <c r="R102" s="1">
        <v>116</v>
      </c>
      <c r="S102" s="1">
        <v>116</v>
      </c>
      <c r="T102" s="1">
        <v>116</v>
      </c>
      <c r="U102" s="1">
        <v>29</v>
      </c>
      <c r="V102" s="4">
        <f t="shared" si="1"/>
        <v>481</v>
      </c>
      <c r="W102" s="8">
        <f t="shared" si="2"/>
        <v>475</v>
      </c>
      <c r="X102" s="5" t="str">
        <f>Stat[[#This Row],[服装]]&amp;Stat[[#This Row],[名前]]&amp;Stat[[#This Row],[レアリティ]]</f>
        <v>ユニフォーム黄金川貫至ICONIC</v>
      </c>
      <c r="Y102" s="5" t="s">
        <v>304</v>
      </c>
    </row>
    <row r="103" spans="1:25" ht="15" x14ac:dyDescent="0.35">
      <c r="A103" s="1">
        <f t="shared" si="3"/>
        <v>102</v>
      </c>
      <c r="B103" s="1" t="s">
        <v>149</v>
      </c>
      <c r="C103" s="1" t="s">
        <v>378</v>
      </c>
      <c r="D103" s="1" t="s">
        <v>73</v>
      </c>
      <c r="E103" s="1" t="s">
        <v>31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78</v>
      </c>
      <c r="L103" s="1">
        <v>120</v>
      </c>
      <c r="M103" s="1">
        <v>121</v>
      </c>
      <c r="N103" s="1">
        <v>126</v>
      </c>
      <c r="O103" s="1">
        <v>124</v>
      </c>
      <c r="P103" s="1">
        <v>97</v>
      </c>
      <c r="Q103" s="1">
        <v>128</v>
      </c>
      <c r="R103" s="1">
        <v>117</v>
      </c>
      <c r="S103" s="1">
        <v>117</v>
      </c>
      <c r="T103" s="1">
        <v>117</v>
      </c>
      <c r="U103" s="1">
        <v>29</v>
      </c>
      <c r="V103" s="4">
        <f t="shared" si="1"/>
        <v>491</v>
      </c>
      <c r="W103" s="8">
        <f t="shared" si="2"/>
        <v>479</v>
      </c>
      <c r="X103" s="5" t="str">
        <f>Stat[[#This Row],[服装]]&amp;Stat[[#This Row],[名前]]&amp;Stat[[#This Row],[レアリティ]]</f>
        <v>制服黄金川貫至ICONIC</v>
      </c>
      <c r="Y103" s="5" t="s">
        <v>304</v>
      </c>
    </row>
    <row r="104" spans="1:25" ht="15" x14ac:dyDescent="0.35">
      <c r="A104" s="1">
        <f t="shared" si="3"/>
        <v>103</v>
      </c>
      <c r="B104" s="1" t="s">
        <v>692</v>
      </c>
      <c r="C104" s="1" t="s">
        <v>378</v>
      </c>
      <c r="D104" s="1" t="s">
        <v>90</v>
      </c>
      <c r="E104" s="1" t="s">
        <v>31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78</v>
      </c>
      <c r="L104" s="1">
        <v>122</v>
      </c>
      <c r="M104" s="1">
        <v>123</v>
      </c>
      <c r="N104" s="1">
        <v>126</v>
      </c>
      <c r="O104" s="1">
        <v>126</v>
      </c>
      <c r="P104" s="1">
        <v>97</v>
      </c>
      <c r="Q104" s="1">
        <v>126</v>
      </c>
      <c r="R104" s="1">
        <v>115</v>
      </c>
      <c r="S104" s="1">
        <v>116</v>
      </c>
      <c r="T104" s="1">
        <v>116</v>
      </c>
      <c r="U104" s="1">
        <v>29</v>
      </c>
      <c r="V104" s="4">
        <f t="shared" si="1"/>
        <v>497</v>
      </c>
      <c r="W104" s="8">
        <f t="shared" si="2"/>
        <v>473</v>
      </c>
      <c r="X104" s="5" t="str">
        <f>Stat[[#This Row],[服装]]&amp;Stat[[#This Row],[名前]]&amp;Stat[[#This Row],[レアリティ]]</f>
        <v>職業体験黄金川貫至ICONIC</v>
      </c>
      <c r="Y104" s="5" t="s">
        <v>304</v>
      </c>
    </row>
    <row r="105" spans="1:25" ht="15" x14ac:dyDescent="0.35">
      <c r="A105" s="1">
        <f>ROW()-1</f>
        <v>104</v>
      </c>
      <c r="B105" s="1" t="s">
        <v>1044</v>
      </c>
      <c r="C105" s="1" t="s">
        <v>378</v>
      </c>
      <c r="D105" s="1" t="s">
        <v>77</v>
      </c>
      <c r="E105" s="1" t="s">
        <v>31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121</v>
      </c>
      <c r="M105" s="1">
        <v>121</v>
      </c>
      <c r="N105" s="1">
        <v>128</v>
      </c>
      <c r="O105" s="1">
        <v>124</v>
      </c>
      <c r="P105" s="1">
        <v>97</v>
      </c>
      <c r="Q105" s="1">
        <v>131</v>
      </c>
      <c r="R105" s="1">
        <v>118</v>
      </c>
      <c r="S105" s="1">
        <v>119</v>
      </c>
      <c r="T105" s="1">
        <v>117</v>
      </c>
      <c r="U105" s="1">
        <v>29</v>
      </c>
      <c r="V105" s="4">
        <f>SUM(L105:O105)</f>
        <v>494</v>
      </c>
      <c r="W105" s="8">
        <f>SUM(Q105:T105)</f>
        <v>485</v>
      </c>
      <c r="X105" s="5" t="str">
        <f>Stat[[#This Row],[服装]]&amp;Stat[[#This Row],[名前]]&amp;Stat[[#This Row],[レアリティ]]</f>
        <v>スパイ黄金川貫至ICONIC</v>
      </c>
      <c r="Y105" s="5" t="s">
        <v>304</v>
      </c>
    </row>
    <row r="106" spans="1:25" ht="15" x14ac:dyDescent="0.35">
      <c r="A106" s="1">
        <f t="shared" si="3"/>
        <v>105</v>
      </c>
      <c r="B106" s="1" t="s">
        <v>108</v>
      </c>
      <c r="C106" s="1" t="s">
        <v>51</v>
      </c>
      <c r="D106" s="1" t="s">
        <v>23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121</v>
      </c>
      <c r="M106" s="1">
        <v>117</v>
      </c>
      <c r="N106" s="1">
        <v>112</v>
      </c>
      <c r="O106" s="1">
        <v>119</v>
      </c>
      <c r="P106" s="1">
        <v>97</v>
      </c>
      <c r="Q106" s="1">
        <v>116</v>
      </c>
      <c r="R106" s="1">
        <v>114</v>
      </c>
      <c r="S106" s="1">
        <v>116</v>
      </c>
      <c r="T106" s="1">
        <v>119</v>
      </c>
      <c r="U106" s="1">
        <v>31</v>
      </c>
      <c r="V106" s="4">
        <f t="shared" si="1"/>
        <v>469</v>
      </c>
      <c r="W106" s="8">
        <f t="shared" si="2"/>
        <v>465</v>
      </c>
      <c r="X106" s="5" t="str">
        <f>Stat[[#This Row],[服装]]&amp;Stat[[#This Row],[名前]]&amp;Stat[[#This Row],[レアリティ]]</f>
        <v>ユニフォーム小原豊ICONIC</v>
      </c>
      <c r="Y106" s="5" t="s">
        <v>305</v>
      </c>
    </row>
    <row r="107" spans="1:25" ht="15" x14ac:dyDescent="0.35">
      <c r="A107" s="1">
        <f t="shared" si="3"/>
        <v>106</v>
      </c>
      <c r="B107" s="1" t="s">
        <v>108</v>
      </c>
      <c r="C107" s="1" t="s">
        <v>52</v>
      </c>
      <c r="D107" s="1" t="s">
        <v>23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122</v>
      </c>
      <c r="M107" s="1">
        <v>118</v>
      </c>
      <c r="N107" s="1">
        <v>113</v>
      </c>
      <c r="O107" s="1">
        <v>120</v>
      </c>
      <c r="P107" s="1">
        <v>97</v>
      </c>
      <c r="Q107" s="1">
        <v>121</v>
      </c>
      <c r="R107" s="1">
        <v>115</v>
      </c>
      <c r="S107" s="1">
        <v>117</v>
      </c>
      <c r="T107" s="1">
        <v>120</v>
      </c>
      <c r="U107" s="1">
        <v>31</v>
      </c>
      <c r="V107" s="4">
        <f t="shared" si="1"/>
        <v>473</v>
      </c>
      <c r="W107" s="8">
        <f t="shared" si="2"/>
        <v>473</v>
      </c>
      <c r="X107" s="5" t="str">
        <f>Stat[[#This Row],[服装]]&amp;Stat[[#This Row],[名前]]&amp;Stat[[#This Row],[レアリティ]]</f>
        <v>ユニフォーム女川太郎ICONIC</v>
      </c>
      <c r="Y107" s="5" t="s">
        <v>310</v>
      </c>
    </row>
    <row r="108" spans="1:25" ht="15" x14ac:dyDescent="0.35">
      <c r="A108" s="1">
        <f t="shared" si="3"/>
        <v>107</v>
      </c>
      <c r="B108" s="1" t="s">
        <v>108</v>
      </c>
      <c r="C108" s="1" t="s">
        <v>53</v>
      </c>
      <c r="D108" s="1" t="s">
        <v>23</v>
      </c>
      <c r="E108" s="1" t="s">
        <v>21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112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120</v>
      </c>
      <c r="U108" s="1">
        <v>36</v>
      </c>
      <c r="V108" s="4">
        <f t="shared" si="1"/>
        <v>456</v>
      </c>
      <c r="W108" s="8">
        <f t="shared" si="2"/>
        <v>473</v>
      </c>
      <c r="X108" s="5" t="str">
        <f>Stat[[#This Row],[服装]]&amp;Stat[[#This Row],[名前]]&amp;Stat[[#This Row],[レアリティ]]</f>
        <v>ユニフォーム作並浩輔ICONIC</v>
      </c>
      <c r="Y108" s="5" t="s">
        <v>309</v>
      </c>
    </row>
    <row r="109" spans="1:25" ht="15" x14ac:dyDescent="0.35">
      <c r="A109" s="1">
        <f t="shared" si="3"/>
        <v>108</v>
      </c>
      <c r="B109" s="1" t="s">
        <v>108</v>
      </c>
      <c r="C109" s="1" t="s">
        <v>54</v>
      </c>
      <c r="D109" s="1" t="s">
        <v>23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125</v>
      </c>
      <c r="M109" s="1">
        <v>113</v>
      </c>
      <c r="N109" s="1">
        <v>112</v>
      </c>
      <c r="O109" s="1">
        <v>122</v>
      </c>
      <c r="P109" s="1">
        <v>97</v>
      </c>
      <c r="Q109" s="1">
        <v>125</v>
      </c>
      <c r="R109" s="1">
        <v>115</v>
      </c>
      <c r="S109" s="1">
        <v>116</v>
      </c>
      <c r="T109" s="1">
        <v>115</v>
      </c>
      <c r="U109" s="1">
        <v>31</v>
      </c>
      <c r="V109" s="4">
        <f t="shared" si="1"/>
        <v>472</v>
      </c>
      <c r="W109" s="8">
        <f t="shared" si="2"/>
        <v>471</v>
      </c>
      <c r="X109" s="5" t="str">
        <f>Stat[[#This Row],[服装]]&amp;Stat[[#This Row],[名前]]&amp;Stat[[#This Row],[レアリティ]]</f>
        <v>ユニフォーム吹上仁悟ICONIC</v>
      </c>
      <c r="Y109" s="5" t="s">
        <v>311</v>
      </c>
    </row>
    <row r="110" spans="1:25" ht="15" x14ac:dyDescent="0.35">
      <c r="A110" s="1">
        <f>ROW()-1</f>
        <v>109</v>
      </c>
      <c r="B110" s="1" t="s">
        <v>108</v>
      </c>
      <c r="C110" s="1" t="s">
        <v>837</v>
      </c>
      <c r="D110" s="1" t="s">
        <v>23</v>
      </c>
      <c r="E110" s="1" t="s">
        <v>74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115</v>
      </c>
      <c r="M110" s="1">
        <v>116</v>
      </c>
      <c r="N110" s="1">
        <v>121</v>
      </c>
      <c r="O110" s="1">
        <v>120</v>
      </c>
      <c r="P110" s="1">
        <v>97</v>
      </c>
      <c r="Q110" s="1">
        <v>118</v>
      </c>
      <c r="R110" s="1">
        <v>117</v>
      </c>
      <c r="S110" s="1">
        <v>116</v>
      </c>
      <c r="T110" s="1">
        <v>118</v>
      </c>
      <c r="U110" s="1">
        <v>36</v>
      </c>
      <c r="V110" s="4">
        <f>SUM(L110:O110)</f>
        <v>472</v>
      </c>
      <c r="W110" s="8">
        <f>SUM(Q110:T110)</f>
        <v>469</v>
      </c>
      <c r="X110" s="5" t="str">
        <f>Stat[[#This Row],[服装]]&amp;Stat[[#This Row],[名前]]&amp;Stat[[#This Row],[レアリティ]]</f>
        <v>ユニフォーム茂庭要ICONIC</v>
      </c>
      <c r="Y110" s="5" t="s">
        <v>843</v>
      </c>
    </row>
    <row r="111" spans="1:25" ht="15" x14ac:dyDescent="0.35">
      <c r="A111" s="1">
        <f>ROW()-1</f>
        <v>110</v>
      </c>
      <c r="B111" s="1" t="s">
        <v>108</v>
      </c>
      <c r="C111" s="1" t="s">
        <v>839</v>
      </c>
      <c r="D111" s="1" t="s">
        <v>23</v>
      </c>
      <c r="E111" s="1" t="s">
        <v>82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75</v>
      </c>
      <c r="L111" s="1">
        <v>121</v>
      </c>
      <c r="M111" s="1">
        <v>119</v>
      </c>
      <c r="N111" s="1">
        <v>112</v>
      </c>
      <c r="O111" s="1">
        <v>121</v>
      </c>
      <c r="P111" s="1">
        <v>97</v>
      </c>
      <c r="Q111" s="1">
        <v>123</v>
      </c>
      <c r="R111" s="1">
        <v>115</v>
      </c>
      <c r="S111" s="1">
        <v>115</v>
      </c>
      <c r="T111" s="1">
        <v>115</v>
      </c>
      <c r="U111" s="1">
        <v>31</v>
      </c>
      <c r="V111" s="4">
        <f>SUM(L111:O111)</f>
        <v>473</v>
      </c>
      <c r="W111" s="8">
        <f>SUM(Q111:T111)</f>
        <v>468</v>
      </c>
      <c r="X111" s="5" t="str">
        <f>Stat[[#This Row],[服装]]&amp;Stat[[#This Row],[名前]]&amp;Stat[[#This Row],[レアリティ]]</f>
        <v>ユニフォーム鎌先靖志ICONIC</v>
      </c>
      <c r="Y111" s="5" t="s">
        <v>847</v>
      </c>
    </row>
    <row r="112" spans="1:25" ht="15" x14ac:dyDescent="0.35">
      <c r="A112" s="1">
        <f>ROW()-1</f>
        <v>111</v>
      </c>
      <c r="B112" s="1" t="s">
        <v>1104</v>
      </c>
      <c r="C112" s="1" t="s">
        <v>839</v>
      </c>
      <c r="D112" s="1" t="s">
        <v>90</v>
      </c>
      <c r="E112" s="1" t="s">
        <v>82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124</v>
      </c>
      <c r="M112" s="1">
        <v>120</v>
      </c>
      <c r="N112" s="1">
        <v>113</v>
      </c>
      <c r="O112" s="1">
        <v>122</v>
      </c>
      <c r="P112" s="1">
        <v>97</v>
      </c>
      <c r="Q112" s="1">
        <v>126</v>
      </c>
      <c r="R112" s="1">
        <v>116</v>
      </c>
      <c r="S112" s="1">
        <v>118</v>
      </c>
      <c r="T112" s="1">
        <v>116</v>
      </c>
      <c r="U112" s="1">
        <v>31</v>
      </c>
      <c r="V112" s="4">
        <f>SUM(L112:O112)</f>
        <v>479</v>
      </c>
      <c r="W112" s="8">
        <f>SUM(Q112:T112)</f>
        <v>476</v>
      </c>
      <c r="X112" s="5" t="str">
        <f>Stat[[#This Row],[服装]]&amp;Stat[[#This Row],[名前]]&amp;Stat[[#This Row],[レアリティ]]</f>
        <v>甲冑鎌先靖志ICONIC</v>
      </c>
      <c r="Y112" s="5" t="s">
        <v>847</v>
      </c>
    </row>
    <row r="113" spans="1:25" ht="15" x14ac:dyDescent="0.35">
      <c r="A113" s="1">
        <f>ROW()-1</f>
        <v>112</v>
      </c>
      <c r="B113" s="1" t="s">
        <v>108</v>
      </c>
      <c r="C113" s="1" t="s">
        <v>841</v>
      </c>
      <c r="D113" s="1" t="s">
        <v>23</v>
      </c>
      <c r="E113" s="1" t="s">
        <v>78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120</v>
      </c>
      <c r="M113" s="1">
        <v>117</v>
      </c>
      <c r="N113" s="1">
        <v>112</v>
      </c>
      <c r="O113" s="1">
        <v>119</v>
      </c>
      <c r="P113" s="1">
        <v>97</v>
      </c>
      <c r="Q113" s="1">
        <v>119</v>
      </c>
      <c r="R113" s="1">
        <v>114</v>
      </c>
      <c r="S113" s="1">
        <v>116</v>
      </c>
      <c r="T113" s="1">
        <v>119</v>
      </c>
      <c r="U113" s="1">
        <v>31</v>
      </c>
      <c r="V113" s="4">
        <f>SUM(L113:O113)</f>
        <v>468</v>
      </c>
      <c r="W113" s="8">
        <f>SUM(Q113:T113)</f>
        <v>468</v>
      </c>
      <c r="X113" s="5" t="str">
        <f>Stat[[#This Row],[服装]]&amp;Stat[[#This Row],[名前]]&amp;Stat[[#This Row],[レアリティ]]</f>
        <v>ユニフォーム笹谷武仁ICONIC</v>
      </c>
      <c r="Y113" s="5" t="s">
        <v>849</v>
      </c>
    </row>
    <row r="114" spans="1:25" ht="15" x14ac:dyDescent="0.35">
      <c r="A114" s="1">
        <f t="shared" si="3"/>
        <v>113</v>
      </c>
      <c r="B114" s="1" t="s">
        <v>108</v>
      </c>
      <c r="C114" s="1" t="s">
        <v>30</v>
      </c>
      <c r="D114" s="1" t="s">
        <v>23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80</v>
      </c>
      <c r="L114" s="1">
        <v>127</v>
      </c>
      <c r="M114" s="1">
        <v>127</v>
      </c>
      <c r="N114" s="1">
        <v>129</v>
      </c>
      <c r="O114" s="1">
        <v>127</v>
      </c>
      <c r="P114" s="1">
        <v>101</v>
      </c>
      <c r="Q114" s="1">
        <v>114</v>
      </c>
      <c r="R114" s="1">
        <v>115</v>
      </c>
      <c r="S114" s="1">
        <v>115</v>
      </c>
      <c r="T114" s="1">
        <v>115</v>
      </c>
      <c r="U114" s="1">
        <v>36</v>
      </c>
      <c r="V114" s="4">
        <f t="shared" si="1"/>
        <v>510</v>
      </c>
      <c r="W114" s="8">
        <f t="shared" si="2"/>
        <v>459</v>
      </c>
      <c r="X114" s="5" t="str">
        <f>Stat[[#This Row],[服装]]&amp;Stat[[#This Row],[名前]]&amp;Stat[[#This Row],[レアリティ]]</f>
        <v>ユニフォーム及川徹ICONIC</v>
      </c>
      <c r="Y114" s="5" t="s">
        <v>312</v>
      </c>
    </row>
    <row r="115" spans="1:25" ht="15" x14ac:dyDescent="0.35">
      <c r="A115" s="1">
        <f t="shared" si="3"/>
        <v>114</v>
      </c>
      <c r="B115" s="1" t="s">
        <v>117</v>
      </c>
      <c r="C115" s="1" t="s">
        <v>30</v>
      </c>
      <c r="D115" s="1" t="s">
        <v>90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82</v>
      </c>
      <c r="L115" s="1">
        <v>128</v>
      </c>
      <c r="M115" s="1">
        <v>130</v>
      </c>
      <c r="N115" s="1">
        <v>132</v>
      </c>
      <c r="O115" s="1">
        <v>130</v>
      </c>
      <c r="P115" s="1">
        <v>101</v>
      </c>
      <c r="Q115" s="1">
        <v>115</v>
      </c>
      <c r="R115" s="1">
        <v>116</v>
      </c>
      <c r="S115" s="1">
        <v>116</v>
      </c>
      <c r="T115" s="1">
        <v>116</v>
      </c>
      <c r="U115" s="1">
        <v>36</v>
      </c>
      <c r="V115" s="4">
        <f t="shared" si="1"/>
        <v>520</v>
      </c>
      <c r="W115" s="8">
        <f t="shared" si="2"/>
        <v>463</v>
      </c>
      <c r="X115" s="5" t="str">
        <f>Stat[[#This Row],[服装]]&amp;Stat[[#This Row],[名前]]&amp;Stat[[#This Row],[レアリティ]]</f>
        <v>プール掃除及川徹ICONIC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773</v>
      </c>
      <c r="C116" s="1" t="s">
        <v>30</v>
      </c>
      <c r="D116" s="1" t="s">
        <v>77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82</v>
      </c>
      <c r="L116" s="1">
        <v>130</v>
      </c>
      <c r="M116" s="1">
        <v>127</v>
      </c>
      <c r="N116" s="1">
        <v>135</v>
      </c>
      <c r="O116" s="1">
        <v>127</v>
      </c>
      <c r="P116" s="1">
        <v>101</v>
      </c>
      <c r="Q116" s="1">
        <v>118</v>
      </c>
      <c r="R116" s="1">
        <v>114</v>
      </c>
      <c r="S116" s="1">
        <v>119</v>
      </c>
      <c r="T116" s="1">
        <v>114</v>
      </c>
      <c r="U116" s="1">
        <v>36</v>
      </c>
      <c r="V116" s="4">
        <f t="shared" si="1"/>
        <v>519</v>
      </c>
      <c r="W116" s="8">
        <f t="shared" si="2"/>
        <v>465</v>
      </c>
      <c r="X116" s="5" t="str">
        <f>Stat[[#This Row],[服装]]&amp;Stat[[#This Row],[名前]]&amp;Stat[[#This Row],[レアリティ]]</f>
        <v>Xmas及川徹ICONIC</v>
      </c>
      <c r="Y116" s="5" t="s">
        <v>312</v>
      </c>
    </row>
    <row r="117" spans="1:25" ht="15" x14ac:dyDescent="0.35">
      <c r="A117" s="1">
        <f>ROW()-1</f>
        <v>116</v>
      </c>
      <c r="B117" s="1" t="s">
        <v>149</v>
      </c>
      <c r="C117" s="1" t="s">
        <v>30</v>
      </c>
      <c r="D117" s="1" t="s">
        <v>73</v>
      </c>
      <c r="E117" s="1" t="s">
        <v>31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82</v>
      </c>
      <c r="L117" s="1">
        <v>131</v>
      </c>
      <c r="M117" s="1">
        <v>127</v>
      </c>
      <c r="N117" s="1">
        <v>131</v>
      </c>
      <c r="O117" s="1">
        <v>127</v>
      </c>
      <c r="P117" s="1">
        <v>101</v>
      </c>
      <c r="Q117" s="1">
        <v>117</v>
      </c>
      <c r="R117" s="1">
        <v>116</v>
      </c>
      <c r="S117" s="1">
        <v>118</v>
      </c>
      <c r="T117" s="1">
        <v>116</v>
      </c>
      <c r="U117" s="1">
        <v>36</v>
      </c>
      <c r="V117" s="4">
        <f t="shared" si="1"/>
        <v>516</v>
      </c>
      <c r="W117" s="8">
        <f t="shared" si="2"/>
        <v>467</v>
      </c>
      <c r="X117" s="5" t="str">
        <f>Stat[[#This Row],[服装]]&amp;Stat[[#This Row],[名前]]&amp;Stat[[#This Row],[レアリティ]]</f>
        <v>制服及川徹ICONIC</v>
      </c>
      <c r="Y117" s="5" t="s">
        <v>312</v>
      </c>
    </row>
    <row r="118" spans="1:25" ht="15" x14ac:dyDescent="0.35">
      <c r="A118" s="1">
        <f>ROW()-1</f>
        <v>117</v>
      </c>
      <c r="B118" s="1" t="s">
        <v>893</v>
      </c>
      <c r="C118" s="1" t="s">
        <v>30</v>
      </c>
      <c r="D118" s="1" t="s">
        <v>90</v>
      </c>
      <c r="E118" s="1" t="s">
        <v>31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83</v>
      </c>
      <c r="L118" s="1">
        <v>129</v>
      </c>
      <c r="M118" s="1">
        <v>133</v>
      </c>
      <c r="N118" s="1">
        <v>134</v>
      </c>
      <c r="O118" s="1">
        <v>132</v>
      </c>
      <c r="P118" s="1">
        <v>101</v>
      </c>
      <c r="Q118" s="1">
        <v>115</v>
      </c>
      <c r="R118" s="1">
        <v>117</v>
      </c>
      <c r="S118" s="1">
        <v>116</v>
      </c>
      <c r="T118" s="1">
        <v>117</v>
      </c>
      <c r="U118" s="1">
        <v>36</v>
      </c>
      <c r="V118" s="4">
        <f>SUM(L118:O118)</f>
        <v>528</v>
      </c>
      <c r="W118" s="8">
        <f>SUM(Q118:T118)</f>
        <v>465</v>
      </c>
      <c r="X118" s="5" t="str">
        <f>Stat[[#This Row],[服装]]&amp;Stat[[#This Row],[名前]]&amp;Stat[[#This Row],[レアリティ]]</f>
        <v>路地裏及川徹ICONIC</v>
      </c>
      <c r="Y118" s="5" t="s">
        <v>312</v>
      </c>
    </row>
    <row r="119" spans="1:25" ht="15" x14ac:dyDescent="0.35">
      <c r="A119" s="1">
        <f>ROW()-1</f>
        <v>118</v>
      </c>
      <c r="B119" s="1" t="s">
        <v>999</v>
      </c>
      <c r="C119" s="1" t="s">
        <v>30</v>
      </c>
      <c r="D119" s="1" t="s">
        <v>77</v>
      </c>
      <c r="E119" s="1" t="s">
        <v>31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83</v>
      </c>
      <c r="L119" s="1">
        <v>129</v>
      </c>
      <c r="M119" s="1">
        <v>130</v>
      </c>
      <c r="N119" s="1">
        <v>135</v>
      </c>
      <c r="O119" s="1">
        <v>130</v>
      </c>
      <c r="P119" s="1">
        <v>101</v>
      </c>
      <c r="Q119" s="1">
        <v>117</v>
      </c>
      <c r="R119" s="1">
        <v>118</v>
      </c>
      <c r="S119" s="1">
        <v>118</v>
      </c>
      <c r="T119" s="1">
        <v>117</v>
      </c>
      <c r="U119" s="1">
        <v>36</v>
      </c>
      <c r="V119" s="4">
        <f>SUM(L119:O119)</f>
        <v>524</v>
      </c>
      <c r="W119" s="8">
        <f>SUM(Q119:T119)</f>
        <v>470</v>
      </c>
      <c r="X119" s="5" t="str">
        <f>Stat[[#This Row],[服装]]&amp;Stat[[#This Row],[名前]]&amp;Stat[[#This Row],[レアリティ]]</f>
        <v>バカンス及川徹ICONIC</v>
      </c>
      <c r="Y119" s="5" t="s">
        <v>312</v>
      </c>
    </row>
    <row r="120" spans="1:25" ht="15" x14ac:dyDescent="0.35">
      <c r="A120" s="1">
        <f>ROW()-1</f>
        <v>119</v>
      </c>
      <c r="B120" s="1" t="s">
        <v>1300</v>
      </c>
      <c r="C120" s="1" t="s">
        <v>30</v>
      </c>
      <c r="D120" s="1" t="s">
        <v>73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83</v>
      </c>
      <c r="L120" s="1">
        <v>131</v>
      </c>
      <c r="M120" s="1">
        <v>130</v>
      </c>
      <c r="N120" s="1">
        <v>133</v>
      </c>
      <c r="O120" s="1">
        <v>131</v>
      </c>
      <c r="P120" s="1">
        <v>101</v>
      </c>
      <c r="Q120" s="1">
        <v>115</v>
      </c>
      <c r="R120" s="1">
        <v>119</v>
      </c>
      <c r="S120" s="1">
        <v>118</v>
      </c>
      <c r="T120" s="1">
        <v>118</v>
      </c>
      <c r="U120" s="1">
        <v>36</v>
      </c>
      <c r="V120" s="4">
        <f>SUM(L120:O120)</f>
        <v>525</v>
      </c>
      <c r="W120" s="8">
        <f>SUM(Q120:T120)</f>
        <v>470</v>
      </c>
      <c r="X120" s="5" t="str">
        <f>Stat[[#This Row],[服装]]&amp;Stat[[#This Row],[名前]]&amp;Stat[[#This Row],[レアリティ]]</f>
        <v>2周年及川徹ICONIC</v>
      </c>
      <c r="Y120" s="5" t="s">
        <v>312</v>
      </c>
    </row>
    <row r="121" spans="1:25" ht="15" x14ac:dyDescent="0.35">
      <c r="A121" s="1">
        <f t="shared" si="3"/>
        <v>120</v>
      </c>
      <c r="B121" s="1" t="s">
        <v>108</v>
      </c>
      <c r="C121" s="1" t="s">
        <v>32</v>
      </c>
      <c r="D121" s="1" t="s">
        <v>28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77</v>
      </c>
      <c r="L121" s="1">
        <v>125</v>
      </c>
      <c r="M121" s="1">
        <v>121</v>
      </c>
      <c r="N121" s="1">
        <v>114</v>
      </c>
      <c r="O121" s="1">
        <v>122</v>
      </c>
      <c r="P121" s="1">
        <v>101</v>
      </c>
      <c r="Q121" s="1">
        <v>117</v>
      </c>
      <c r="R121" s="1">
        <v>115</v>
      </c>
      <c r="S121" s="1">
        <v>116</v>
      </c>
      <c r="T121" s="1">
        <v>116</v>
      </c>
      <c r="U121" s="1">
        <v>36</v>
      </c>
      <c r="V121" s="4">
        <f t="shared" ref="V121:V232" si="4">SUM(L121:O121)</f>
        <v>482</v>
      </c>
      <c r="W121" s="8">
        <f t="shared" ref="W121:W232" si="5">SUM(Q121:T121)</f>
        <v>464</v>
      </c>
      <c r="X121" s="5" t="str">
        <f>Stat[[#This Row],[服装]]&amp;Stat[[#This Row],[名前]]&amp;Stat[[#This Row],[レアリティ]]</f>
        <v>ユニフォーム岩泉一ICONIC</v>
      </c>
      <c r="Y121" s="5" t="s">
        <v>313</v>
      </c>
    </row>
    <row r="122" spans="1:25" ht="15" x14ac:dyDescent="0.35">
      <c r="A122" s="1">
        <f t="shared" si="3"/>
        <v>121</v>
      </c>
      <c r="B122" s="1" t="s">
        <v>117</v>
      </c>
      <c r="C122" s="1" t="s">
        <v>32</v>
      </c>
      <c r="D122" s="1" t="s">
        <v>73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128</v>
      </c>
      <c r="M122" s="1">
        <v>124</v>
      </c>
      <c r="N122" s="1">
        <v>115</v>
      </c>
      <c r="O122" s="1">
        <v>123</v>
      </c>
      <c r="P122" s="1">
        <v>101</v>
      </c>
      <c r="Q122" s="1">
        <v>118</v>
      </c>
      <c r="R122" s="1">
        <v>116</v>
      </c>
      <c r="S122" s="1">
        <v>119</v>
      </c>
      <c r="T122" s="1">
        <v>117</v>
      </c>
      <c r="U122" s="1">
        <v>36</v>
      </c>
      <c r="V122" s="4">
        <f t="shared" si="4"/>
        <v>490</v>
      </c>
      <c r="W122" s="8">
        <f t="shared" si="5"/>
        <v>470</v>
      </c>
      <c r="X122" s="5" t="str">
        <f>Stat[[#This Row],[服装]]&amp;Stat[[#This Row],[名前]]&amp;Stat[[#This Row],[レアリティ]]</f>
        <v>プール掃除岩泉一ICONIC</v>
      </c>
      <c r="Y122" s="5" t="s">
        <v>313</v>
      </c>
    </row>
    <row r="123" spans="1:25" ht="15" x14ac:dyDescent="0.35">
      <c r="A123" s="1">
        <f>ROW()-1</f>
        <v>122</v>
      </c>
      <c r="B123" s="1" t="s">
        <v>149</v>
      </c>
      <c r="C123" s="1" t="s">
        <v>32</v>
      </c>
      <c r="D123" s="1" t="s">
        <v>90</v>
      </c>
      <c r="E123" s="1" t="s">
        <v>25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79</v>
      </c>
      <c r="L123" s="1">
        <v>127</v>
      </c>
      <c r="M123" s="1">
        <v>126</v>
      </c>
      <c r="N123" s="1">
        <v>114</v>
      </c>
      <c r="O123" s="1">
        <v>125</v>
      </c>
      <c r="P123" s="1">
        <v>101</v>
      </c>
      <c r="Q123" s="1">
        <v>116</v>
      </c>
      <c r="R123" s="1">
        <v>117</v>
      </c>
      <c r="S123" s="1">
        <v>117</v>
      </c>
      <c r="T123" s="1">
        <v>118</v>
      </c>
      <c r="U123" s="1">
        <v>36</v>
      </c>
      <c r="V123" s="4">
        <f>SUM(L123:O123)</f>
        <v>492</v>
      </c>
      <c r="W123" s="8">
        <f>SUM(Q123:T123)</f>
        <v>468</v>
      </c>
      <c r="X123" s="5" t="str">
        <f>Stat[[#This Row],[服装]]&amp;Stat[[#This Row],[名前]]&amp;Stat[[#This Row],[レアリティ]]</f>
        <v>制服岩泉一ICONIC</v>
      </c>
      <c r="Y123" s="5" t="s">
        <v>313</v>
      </c>
    </row>
    <row r="124" spans="1:25" ht="15" x14ac:dyDescent="0.35">
      <c r="A124" s="1">
        <f>ROW()-1</f>
        <v>123</v>
      </c>
      <c r="B124" s="1" t="s">
        <v>860</v>
      </c>
      <c r="C124" s="1" t="s">
        <v>32</v>
      </c>
      <c r="D124" s="1" t="s">
        <v>77</v>
      </c>
      <c r="E124" s="1" t="s">
        <v>25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79</v>
      </c>
      <c r="L124" s="1">
        <v>127</v>
      </c>
      <c r="M124" s="1">
        <v>122</v>
      </c>
      <c r="N124" s="1">
        <v>114</v>
      </c>
      <c r="O124" s="1">
        <v>122</v>
      </c>
      <c r="P124" s="1">
        <v>101</v>
      </c>
      <c r="Q124" s="1">
        <v>120</v>
      </c>
      <c r="R124" s="1">
        <v>118</v>
      </c>
      <c r="S124" s="1">
        <v>120</v>
      </c>
      <c r="T124" s="1">
        <v>118</v>
      </c>
      <c r="U124" s="1">
        <v>36</v>
      </c>
      <c r="V124" s="4">
        <f>SUM(L124:O124)</f>
        <v>485</v>
      </c>
      <c r="W124" s="8">
        <f>SUM(Q124:T124)</f>
        <v>476</v>
      </c>
      <c r="X124" s="5" t="str">
        <f>Stat[[#This Row],[服装]]&amp;Stat[[#This Row],[名前]]&amp;Stat[[#This Row],[レアリティ]]</f>
        <v>サバゲ岩泉一ICONIC</v>
      </c>
      <c r="Y124" s="5" t="s">
        <v>313</v>
      </c>
    </row>
    <row r="125" spans="1:25" ht="15" x14ac:dyDescent="0.35">
      <c r="A125" s="1">
        <f>ROW()-1</f>
        <v>124</v>
      </c>
      <c r="B125" s="1" t="s">
        <v>999</v>
      </c>
      <c r="C125" s="1" t="s">
        <v>32</v>
      </c>
      <c r="D125" s="1" t="s">
        <v>73</v>
      </c>
      <c r="E125" s="1" t="s">
        <v>25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79</v>
      </c>
      <c r="L125" s="1">
        <v>130</v>
      </c>
      <c r="M125" s="1">
        <v>122</v>
      </c>
      <c r="N125" s="1">
        <v>113</v>
      </c>
      <c r="O125" s="1">
        <v>121</v>
      </c>
      <c r="P125" s="1">
        <v>101</v>
      </c>
      <c r="Q125" s="1">
        <v>120</v>
      </c>
      <c r="R125" s="1">
        <v>116</v>
      </c>
      <c r="S125" s="1">
        <v>120</v>
      </c>
      <c r="T125" s="1">
        <v>118</v>
      </c>
      <c r="U125" s="1">
        <v>36</v>
      </c>
      <c r="V125" s="4">
        <f>SUM(L125:O125)</f>
        <v>486</v>
      </c>
      <c r="W125" s="8">
        <f>SUM(Q125:T125)</f>
        <v>474</v>
      </c>
      <c r="X125" s="5" t="str">
        <f>Stat[[#This Row],[服装]]&amp;Stat[[#This Row],[名前]]&amp;Stat[[#This Row],[レアリティ]]</f>
        <v>バカンス岩泉一ICONIC</v>
      </c>
      <c r="Y125" s="5" t="s">
        <v>313</v>
      </c>
    </row>
    <row r="126" spans="1:25" ht="15" x14ac:dyDescent="0.35">
      <c r="A126" s="1">
        <f>ROW()-1</f>
        <v>125</v>
      </c>
      <c r="B126" s="1" t="s">
        <v>1228</v>
      </c>
      <c r="C126" s="1" t="s">
        <v>32</v>
      </c>
      <c r="D126" s="1" t="s">
        <v>90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79</v>
      </c>
      <c r="L126" s="1">
        <v>131</v>
      </c>
      <c r="M126" s="1">
        <v>124</v>
      </c>
      <c r="N126" s="1">
        <v>116</v>
      </c>
      <c r="O126" s="1">
        <v>123</v>
      </c>
      <c r="P126" s="1">
        <v>101</v>
      </c>
      <c r="Q126" s="1">
        <v>120</v>
      </c>
      <c r="R126" s="1">
        <v>117</v>
      </c>
      <c r="S126" s="1">
        <v>121</v>
      </c>
      <c r="T126" s="1">
        <v>118</v>
      </c>
      <c r="U126" s="1">
        <v>36</v>
      </c>
      <c r="V126" s="4">
        <f>SUM(L126:O126)</f>
        <v>494</v>
      </c>
      <c r="W126" s="8">
        <f>SUM(Q126:T126)</f>
        <v>476</v>
      </c>
      <c r="X126" s="5" t="str">
        <f>Stat[[#This Row],[服装]]&amp;Stat[[#This Row],[名前]]&amp;Stat[[#This Row],[レアリティ]]</f>
        <v>路地裏2岩泉一ICONIC</v>
      </c>
      <c r="Y126" s="5" t="s">
        <v>313</v>
      </c>
    </row>
    <row r="127" spans="1:25" ht="15" x14ac:dyDescent="0.35">
      <c r="A127" s="1">
        <f t="shared" si="3"/>
        <v>126</v>
      </c>
      <c r="B127" s="1" t="s">
        <v>108</v>
      </c>
      <c r="C127" s="1" t="s">
        <v>33</v>
      </c>
      <c r="D127" s="1" t="s">
        <v>24</v>
      </c>
      <c r="E127" s="1" t="s">
        <v>26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71</v>
      </c>
      <c r="L127" s="1">
        <v>118</v>
      </c>
      <c r="M127" s="1">
        <v>113</v>
      </c>
      <c r="N127" s="1">
        <v>112</v>
      </c>
      <c r="O127" s="1">
        <v>116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4"/>
        <v>459</v>
      </c>
      <c r="W127" s="8">
        <f t="shared" si="5"/>
        <v>465</v>
      </c>
      <c r="X127" s="5" t="str">
        <f>Stat[[#This Row],[服装]]&amp;Stat[[#This Row],[名前]]&amp;Stat[[#This Row],[レアリティ]]</f>
        <v>ユニフォーム金田一勇太郎ICONIC</v>
      </c>
      <c r="Y127" s="5" t="s">
        <v>314</v>
      </c>
    </row>
    <row r="128" spans="1:25" ht="15" x14ac:dyDescent="0.35">
      <c r="A128" s="1">
        <f>ROW()-1</f>
        <v>127</v>
      </c>
      <c r="B128" s="1" t="s">
        <v>798</v>
      </c>
      <c r="C128" s="1" t="s">
        <v>33</v>
      </c>
      <c r="D128" s="1" t="s">
        <v>77</v>
      </c>
      <c r="E128" s="1" t="s">
        <v>26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121</v>
      </c>
      <c r="M128" s="1">
        <v>114</v>
      </c>
      <c r="N128" s="1">
        <v>113</v>
      </c>
      <c r="O128" s="1">
        <v>117</v>
      </c>
      <c r="P128" s="1">
        <v>97</v>
      </c>
      <c r="Q128" s="1">
        <v>123</v>
      </c>
      <c r="R128" s="1">
        <v>116</v>
      </c>
      <c r="S128" s="1">
        <v>118</v>
      </c>
      <c r="T128" s="1">
        <v>116</v>
      </c>
      <c r="U128" s="1">
        <v>31</v>
      </c>
      <c r="V128" s="4">
        <f>SUM(L128:O128)</f>
        <v>465</v>
      </c>
      <c r="W128" s="8">
        <f>SUM(Q128:T128)</f>
        <v>473</v>
      </c>
      <c r="X128" s="5" t="str">
        <f>Stat[[#This Row],[服装]]&amp;Stat[[#This Row],[名前]]&amp;Stat[[#This Row],[レアリティ]]</f>
        <v>雪遊び金田一勇太郎ICONIC</v>
      </c>
      <c r="Y128" s="5" t="s">
        <v>314</v>
      </c>
    </row>
    <row r="129" spans="1:25" ht="15" x14ac:dyDescent="0.35">
      <c r="A129" s="1">
        <f>ROW()-1</f>
        <v>128</v>
      </c>
      <c r="B129" s="1" t="s">
        <v>1056</v>
      </c>
      <c r="C129" s="1" t="s">
        <v>33</v>
      </c>
      <c r="D129" s="1" t="s">
        <v>77</v>
      </c>
      <c r="E129" s="1" t="s">
        <v>26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73</v>
      </c>
      <c r="L129" s="1">
        <v>120</v>
      </c>
      <c r="M129" s="1">
        <v>117</v>
      </c>
      <c r="N129" s="1">
        <v>112</v>
      </c>
      <c r="O129" s="1">
        <v>119</v>
      </c>
      <c r="P129" s="1">
        <v>97</v>
      </c>
      <c r="Q129" s="1">
        <v>121</v>
      </c>
      <c r="R129" s="1">
        <v>118</v>
      </c>
      <c r="S129" s="1">
        <v>116</v>
      </c>
      <c r="T129" s="1">
        <v>117</v>
      </c>
      <c r="U129" s="1">
        <v>31</v>
      </c>
      <c r="V129" s="4">
        <f>SUM(L129:O129)</f>
        <v>468</v>
      </c>
      <c r="W129" s="8">
        <f>SUM(Q129:T129)</f>
        <v>472</v>
      </c>
      <c r="X129" s="5" t="str">
        <f>Stat[[#This Row],[服装]]&amp;Stat[[#This Row],[名前]]&amp;Stat[[#This Row],[レアリティ]]</f>
        <v>カンフー金田一勇太郎ICONIC</v>
      </c>
      <c r="Y129" s="5" t="s">
        <v>314</v>
      </c>
    </row>
    <row r="130" spans="1:25" ht="15" x14ac:dyDescent="0.35">
      <c r="A130" s="1">
        <f t="shared" si="3"/>
        <v>129</v>
      </c>
      <c r="B130" s="1" t="s">
        <v>108</v>
      </c>
      <c r="C130" s="1" t="s">
        <v>34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128</v>
      </c>
      <c r="M130" s="1">
        <v>125</v>
      </c>
      <c r="N130" s="1">
        <v>112</v>
      </c>
      <c r="O130" s="1">
        <v>119</v>
      </c>
      <c r="P130" s="1">
        <v>97</v>
      </c>
      <c r="Q130" s="1">
        <v>114</v>
      </c>
      <c r="R130" s="1">
        <v>110</v>
      </c>
      <c r="S130" s="1">
        <v>116</v>
      </c>
      <c r="T130" s="1">
        <v>121</v>
      </c>
      <c r="U130" s="1">
        <v>27</v>
      </c>
      <c r="V130" s="4">
        <f t="shared" si="4"/>
        <v>484</v>
      </c>
      <c r="W130" s="8">
        <f t="shared" si="5"/>
        <v>461</v>
      </c>
      <c r="X130" s="5" t="str">
        <f>Stat[[#This Row],[服装]]&amp;Stat[[#This Row],[名前]]&amp;Stat[[#This Row],[レアリティ]]</f>
        <v>ユニフォーム京谷賢太郎ICONIC</v>
      </c>
      <c r="Y130" s="5" t="s">
        <v>315</v>
      </c>
    </row>
    <row r="131" spans="1:25" ht="15" x14ac:dyDescent="0.35">
      <c r="A131" s="1">
        <f>ROW()-1</f>
        <v>130</v>
      </c>
      <c r="B131" s="1" t="s">
        <v>938</v>
      </c>
      <c r="C131" s="1" t="s">
        <v>34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131</v>
      </c>
      <c r="M131" s="1">
        <v>128</v>
      </c>
      <c r="N131" s="1">
        <v>113</v>
      </c>
      <c r="O131" s="1">
        <v>120</v>
      </c>
      <c r="P131" s="1">
        <v>97</v>
      </c>
      <c r="Q131" s="1">
        <v>115</v>
      </c>
      <c r="R131" s="1">
        <v>111</v>
      </c>
      <c r="S131" s="1">
        <v>119</v>
      </c>
      <c r="T131" s="1">
        <v>122</v>
      </c>
      <c r="U131" s="1">
        <v>27</v>
      </c>
      <c r="V131" s="4">
        <f>SUM(L131:O131)</f>
        <v>492</v>
      </c>
      <c r="W131" s="8">
        <f>SUM(Q131:T131)</f>
        <v>467</v>
      </c>
      <c r="X131" s="5" t="str">
        <f>Stat[[#This Row],[服装]]&amp;Stat[[#This Row],[名前]]&amp;Stat[[#This Row],[レアリティ]]</f>
        <v>梅雨京谷賢太郎ICONIC</v>
      </c>
      <c r="Y131" s="5" t="s">
        <v>315</v>
      </c>
    </row>
    <row r="132" spans="1:25" ht="15" x14ac:dyDescent="0.35">
      <c r="A132" s="1">
        <f t="shared" si="3"/>
        <v>131</v>
      </c>
      <c r="B132" s="1" t="s">
        <v>108</v>
      </c>
      <c r="C132" s="1" t="s">
        <v>35</v>
      </c>
      <c r="D132" s="1" t="s">
        <v>23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70</v>
      </c>
      <c r="L132" s="1">
        <v>119</v>
      </c>
      <c r="M132" s="1">
        <v>115</v>
      </c>
      <c r="N132" s="1">
        <v>114</v>
      </c>
      <c r="O132" s="1">
        <v>119</v>
      </c>
      <c r="P132" s="1">
        <v>97</v>
      </c>
      <c r="Q132" s="1">
        <v>114</v>
      </c>
      <c r="R132" s="1">
        <v>116</v>
      </c>
      <c r="S132" s="1">
        <v>116</v>
      </c>
      <c r="T132" s="1">
        <v>116</v>
      </c>
      <c r="U132" s="1">
        <v>31</v>
      </c>
      <c r="V132" s="4">
        <f t="shared" si="4"/>
        <v>467</v>
      </c>
      <c r="W132" s="8">
        <f t="shared" si="5"/>
        <v>462</v>
      </c>
      <c r="X132" s="5" t="str">
        <f>Stat[[#This Row],[服装]]&amp;Stat[[#This Row],[名前]]&amp;Stat[[#This Row],[レアリティ]]</f>
        <v>ユニフォーム国見英ICONIC</v>
      </c>
      <c r="Y132" s="5" t="s">
        <v>316</v>
      </c>
    </row>
    <row r="133" spans="1:25" ht="15" x14ac:dyDescent="0.35">
      <c r="A133" s="1">
        <f t="shared" si="3"/>
        <v>132</v>
      </c>
      <c r="B133" s="1" t="s">
        <v>692</v>
      </c>
      <c r="C133" s="1" t="s">
        <v>35</v>
      </c>
      <c r="D133" s="1" t="s">
        <v>90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72</v>
      </c>
      <c r="L133" s="1">
        <v>122</v>
      </c>
      <c r="M133" s="1">
        <v>118</v>
      </c>
      <c r="N133" s="1">
        <v>115</v>
      </c>
      <c r="O133" s="1">
        <v>120</v>
      </c>
      <c r="P133" s="1">
        <v>97</v>
      </c>
      <c r="Q133" s="1">
        <v>115</v>
      </c>
      <c r="R133" s="1">
        <v>117</v>
      </c>
      <c r="S133" s="1">
        <v>119</v>
      </c>
      <c r="T133" s="1">
        <v>117</v>
      </c>
      <c r="U133" s="1">
        <v>31</v>
      </c>
      <c r="V133" s="4">
        <f t="shared" si="4"/>
        <v>475</v>
      </c>
      <c r="W133" s="8">
        <f t="shared" si="5"/>
        <v>468</v>
      </c>
      <c r="X133" s="5" t="str">
        <f>Stat[[#This Row],[服装]]&amp;Stat[[#This Row],[名前]]&amp;Stat[[#This Row],[レアリティ]]</f>
        <v>職業体験国見英ICONIC</v>
      </c>
      <c r="Y133" s="5" t="s">
        <v>316</v>
      </c>
    </row>
    <row r="134" spans="1:25" ht="15" x14ac:dyDescent="0.35">
      <c r="A134" s="1">
        <f>ROW()-1</f>
        <v>133</v>
      </c>
      <c r="B134" s="1" t="s">
        <v>893</v>
      </c>
      <c r="C134" s="1" t="s">
        <v>35</v>
      </c>
      <c r="D134" s="1" t="s">
        <v>77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72</v>
      </c>
      <c r="L134" s="1">
        <v>121</v>
      </c>
      <c r="M134" s="1">
        <v>116</v>
      </c>
      <c r="N134" s="1">
        <v>114</v>
      </c>
      <c r="O134" s="1">
        <v>119</v>
      </c>
      <c r="P134" s="1">
        <v>97</v>
      </c>
      <c r="Q134" s="1">
        <v>118</v>
      </c>
      <c r="R134" s="1">
        <v>119</v>
      </c>
      <c r="S134" s="1">
        <v>120</v>
      </c>
      <c r="T134" s="1">
        <v>118</v>
      </c>
      <c r="U134" s="1">
        <v>31</v>
      </c>
      <c r="V134" s="4">
        <f>SUM(L134:O134)</f>
        <v>470</v>
      </c>
      <c r="W134" s="8">
        <f>SUM(Q134:T134)</f>
        <v>475</v>
      </c>
      <c r="X134" s="5" t="str">
        <f>Stat[[#This Row],[服装]]&amp;Stat[[#This Row],[名前]]&amp;Stat[[#This Row],[レアリティ]]</f>
        <v>路地裏国見英ICONIC</v>
      </c>
      <c r="Y134" s="5" t="s">
        <v>316</v>
      </c>
    </row>
    <row r="135" spans="1:25" ht="15" x14ac:dyDescent="0.35">
      <c r="A135" s="1">
        <f>ROW()-1</f>
        <v>134</v>
      </c>
      <c r="B135" s="1" t="s">
        <v>1056</v>
      </c>
      <c r="C135" s="1" t="s">
        <v>35</v>
      </c>
      <c r="D135" s="1" t="s">
        <v>73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72</v>
      </c>
      <c r="L135" s="1">
        <v>126</v>
      </c>
      <c r="M135" s="1">
        <v>116</v>
      </c>
      <c r="N135" s="1">
        <v>117</v>
      </c>
      <c r="O135" s="1">
        <v>118</v>
      </c>
      <c r="P135" s="1">
        <v>97</v>
      </c>
      <c r="Q135" s="1">
        <v>115</v>
      </c>
      <c r="R135" s="1">
        <v>117</v>
      </c>
      <c r="S135" s="1">
        <v>121</v>
      </c>
      <c r="T135" s="1">
        <v>115</v>
      </c>
      <c r="U135" s="1">
        <v>31</v>
      </c>
      <c r="V135" s="4">
        <f>SUM(L135:O135)</f>
        <v>477</v>
      </c>
      <c r="W135" s="8">
        <f>SUM(Q135:T135)</f>
        <v>468</v>
      </c>
      <c r="X135" s="5" t="str">
        <f>Stat[[#This Row],[服装]]&amp;Stat[[#This Row],[名前]]&amp;Stat[[#This Row],[レアリティ]]</f>
        <v>カンフー国見英ICONIC</v>
      </c>
      <c r="Y135" s="5" t="s">
        <v>316</v>
      </c>
    </row>
    <row r="136" spans="1:25" ht="15" x14ac:dyDescent="0.35">
      <c r="A136" s="1">
        <f t="shared" ref="A136:A178" si="6">ROW()-1</f>
        <v>135</v>
      </c>
      <c r="B136" s="1" t="s">
        <v>108</v>
      </c>
      <c r="C136" s="1" t="s">
        <v>36</v>
      </c>
      <c r="D136" s="1" t="s">
        <v>23</v>
      </c>
      <c r="E136" s="1" t="s">
        <v>21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84</v>
      </c>
      <c r="L136" s="1">
        <v>113</v>
      </c>
      <c r="M136" s="1">
        <v>110</v>
      </c>
      <c r="N136" s="1">
        <v>119</v>
      </c>
      <c r="O136" s="1">
        <v>121</v>
      </c>
      <c r="P136" s="1">
        <v>101</v>
      </c>
      <c r="Q136" s="1">
        <v>110</v>
      </c>
      <c r="R136" s="1">
        <v>124</v>
      </c>
      <c r="S136" s="1">
        <v>119</v>
      </c>
      <c r="T136" s="1">
        <v>122</v>
      </c>
      <c r="U136" s="1">
        <v>41</v>
      </c>
      <c r="V136" s="4">
        <f t="shared" si="4"/>
        <v>463</v>
      </c>
      <c r="W136" s="8">
        <f t="shared" si="5"/>
        <v>475</v>
      </c>
      <c r="X136" s="5" t="str">
        <f>Stat[[#This Row],[服装]]&amp;Stat[[#This Row],[名前]]&amp;Stat[[#This Row],[レアリティ]]</f>
        <v>ユニフォーム渡親治ICONIC</v>
      </c>
      <c r="Y136" s="5" t="s">
        <v>317</v>
      </c>
    </row>
    <row r="137" spans="1:25" ht="15" x14ac:dyDescent="0.35">
      <c r="A137" s="1">
        <f t="shared" si="6"/>
        <v>136</v>
      </c>
      <c r="B137" s="1" t="s">
        <v>108</v>
      </c>
      <c r="C137" s="1" t="s">
        <v>37</v>
      </c>
      <c r="D137" s="1" t="s">
        <v>23</v>
      </c>
      <c r="E137" s="1" t="s">
        <v>82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116</v>
      </c>
      <c r="M137" s="1">
        <v>113</v>
      </c>
      <c r="N137" s="1">
        <v>112</v>
      </c>
      <c r="O137" s="1">
        <v>117</v>
      </c>
      <c r="P137" s="1">
        <v>97</v>
      </c>
      <c r="Q137" s="1">
        <v>120</v>
      </c>
      <c r="R137" s="1">
        <v>115</v>
      </c>
      <c r="S137" s="1">
        <v>115</v>
      </c>
      <c r="T137" s="1">
        <v>115</v>
      </c>
      <c r="U137" s="1">
        <v>31</v>
      </c>
      <c r="V137" s="4">
        <f t="shared" si="4"/>
        <v>458</v>
      </c>
      <c r="W137" s="8">
        <f t="shared" si="5"/>
        <v>465</v>
      </c>
      <c r="X137" s="5" t="str">
        <f>Stat[[#This Row],[服装]]&amp;Stat[[#This Row],[名前]]&amp;Stat[[#This Row],[レアリティ]]</f>
        <v>ユニフォーム松川一静ICONIC</v>
      </c>
      <c r="Y137" s="5" t="s">
        <v>318</v>
      </c>
    </row>
    <row r="138" spans="1:25" ht="15" x14ac:dyDescent="0.35">
      <c r="A138" s="1">
        <f t="shared" si="6"/>
        <v>137</v>
      </c>
      <c r="B138" s="1" t="s">
        <v>768</v>
      </c>
      <c r="C138" s="1" t="s">
        <v>37</v>
      </c>
      <c r="D138" s="1" t="s">
        <v>90</v>
      </c>
      <c r="E138" s="1" t="s">
        <v>82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119</v>
      </c>
      <c r="M138" s="1">
        <v>114</v>
      </c>
      <c r="N138" s="1">
        <v>113</v>
      </c>
      <c r="O138" s="1">
        <v>118</v>
      </c>
      <c r="P138" s="1">
        <v>97</v>
      </c>
      <c r="Q138" s="1">
        <v>123</v>
      </c>
      <c r="R138" s="1">
        <v>116</v>
      </c>
      <c r="S138" s="1">
        <v>118</v>
      </c>
      <c r="T138" s="1">
        <v>116</v>
      </c>
      <c r="U138" s="1">
        <v>31</v>
      </c>
      <c r="V138" s="4">
        <f t="shared" si="4"/>
        <v>464</v>
      </c>
      <c r="W138" s="8">
        <f t="shared" si="5"/>
        <v>473</v>
      </c>
      <c r="X138" s="5" t="str">
        <f>Stat[[#This Row],[服装]]&amp;Stat[[#This Row],[名前]]&amp;Stat[[#This Row],[レアリティ]]</f>
        <v>アート松川一静ICONIC</v>
      </c>
      <c r="Y138" s="5" t="s">
        <v>318</v>
      </c>
    </row>
    <row r="139" spans="1:25" ht="15" x14ac:dyDescent="0.35">
      <c r="A139" s="1">
        <f>ROW()-1</f>
        <v>138</v>
      </c>
      <c r="B139" s="1" t="s">
        <v>999</v>
      </c>
      <c r="C139" s="1" t="s">
        <v>37</v>
      </c>
      <c r="D139" s="1" t="s">
        <v>77</v>
      </c>
      <c r="E139" s="1" t="s">
        <v>82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118</v>
      </c>
      <c r="M139" s="1">
        <v>117</v>
      </c>
      <c r="N139" s="1">
        <v>111</v>
      </c>
      <c r="O139" s="1">
        <v>119</v>
      </c>
      <c r="P139" s="1">
        <v>97</v>
      </c>
      <c r="Q139" s="1">
        <v>125</v>
      </c>
      <c r="R139" s="1">
        <v>115</v>
      </c>
      <c r="S139" s="1">
        <v>119</v>
      </c>
      <c r="T139" s="1">
        <v>115</v>
      </c>
      <c r="U139" s="1">
        <v>31</v>
      </c>
      <c r="V139" s="4">
        <f>SUM(L139:O139)</f>
        <v>465</v>
      </c>
      <c r="W139" s="8">
        <f>SUM(Q139:T139)</f>
        <v>474</v>
      </c>
      <c r="X139" s="5" t="str">
        <f>Stat[[#This Row],[服装]]&amp;Stat[[#This Row],[名前]]&amp;Stat[[#This Row],[レアリティ]]</f>
        <v>バカンス松川一静ICONIC</v>
      </c>
      <c r="Y139" s="5" t="s">
        <v>318</v>
      </c>
    </row>
    <row r="140" spans="1:25" ht="15" x14ac:dyDescent="0.35">
      <c r="A140" s="1">
        <f t="shared" si="6"/>
        <v>139</v>
      </c>
      <c r="B140" s="1" t="s">
        <v>108</v>
      </c>
      <c r="C140" s="1" t="s">
        <v>38</v>
      </c>
      <c r="D140" s="1" t="s">
        <v>23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118</v>
      </c>
      <c r="M140" s="1">
        <v>116</v>
      </c>
      <c r="N140" s="1">
        <v>116</v>
      </c>
      <c r="O140" s="1">
        <v>119</v>
      </c>
      <c r="P140" s="1">
        <v>97</v>
      </c>
      <c r="Q140" s="1">
        <v>117</v>
      </c>
      <c r="R140" s="1">
        <v>116</v>
      </c>
      <c r="S140" s="1">
        <v>116</v>
      </c>
      <c r="T140" s="1">
        <v>118</v>
      </c>
      <c r="U140" s="1">
        <v>31</v>
      </c>
      <c r="V140" s="4">
        <f t="shared" si="4"/>
        <v>469</v>
      </c>
      <c r="W140" s="8">
        <f t="shared" si="5"/>
        <v>467</v>
      </c>
      <c r="X140" s="5" t="str">
        <f>Stat[[#This Row],[服装]]&amp;Stat[[#This Row],[名前]]&amp;Stat[[#This Row],[レアリティ]]</f>
        <v>ユニフォーム花巻貴大ICONIC</v>
      </c>
      <c r="Y140" s="5" t="s">
        <v>319</v>
      </c>
    </row>
    <row r="141" spans="1:25" ht="15" x14ac:dyDescent="0.35">
      <c r="A141" s="1">
        <f>ROW()-1</f>
        <v>140</v>
      </c>
      <c r="B141" s="1" t="s">
        <v>768</v>
      </c>
      <c r="C141" s="1" t="s">
        <v>38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121</v>
      </c>
      <c r="M141" s="1">
        <v>119</v>
      </c>
      <c r="N141" s="1">
        <v>117</v>
      </c>
      <c r="O141" s="1">
        <v>120</v>
      </c>
      <c r="P141" s="1">
        <v>97</v>
      </c>
      <c r="Q141" s="1">
        <v>118</v>
      </c>
      <c r="R141" s="1">
        <v>117</v>
      </c>
      <c r="S141" s="1">
        <v>119</v>
      </c>
      <c r="T141" s="1">
        <v>119</v>
      </c>
      <c r="U141" s="1">
        <v>31</v>
      </c>
      <c r="V141" s="4">
        <f t="shared" si="4"/>
        <v>477</v>
      </c>
      <c r="W141" s="8">
        <f t="shared" si="5"/>
        <v>473</v>
      </c>
      <c r="X141" s="5" t="str">
        <f>Stat[[#This Row],[服装]]&amp;Stat[[#This Row],[名前]]&amp;Stat[[#This Row],[レアリティ]]</f>
        <v>アート花巻貴大ICONIC</v>
      </c>
      <c r="Y141" s="5" t="s">
        <v>319</v>
      </c>
    </row>
    <row r="142" spans="1:25" ht="15" x14ac:dyDescent="0.35">
      <c r="A142" s="1">
        <f>ROW()-1</f>
        <v>141</v>
      </c>
      <c r="B142" s="1" t="s">
        <v>926</v>
      </c>
      <c r="C142" s="1" t="s">
        <v>38</v>
      </c>
      <c r="D142" s="1" t="s">
        <v>77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124</v>
      </c>
      <c r="M142" s="1">
        <v>117</v>
      </c>
      <c r="N142" s="1">
        <v>119</v>
      </c>
      <c r="O142" s="1">
        <v>118</v>
      </c>
      <c r="P142" s="1">
        <v>97</v>
      </c>
      <c r="Q142" s="1">
        <v>118</v>
      </c>
      <c r="R142" s="1">
        <v>117</v>
      </c>
      <c r="S142" s="1">
        <v>121</v>
      </c>
      <c r="T142" s="1">
        <v>117</v>
      </c>
      <c r="U142" s="1">
        <v>31</v>
      </c>
      <c r="V142" s="4">
        <f>SUM(L142:O142)</f>
        <v>478</v>
      </c>
      <c r="W142" s="8">
        <f>SUM(Q142:T142)</f>
        <v>473</v>
      </c>
      <c r="X142" s="5" t="str">
        <f>Stat[[#This Row],[服装]]&amp;Stat[[#This Row],[名前]]&amp;Stat[[#This Row],[レアリティ]]</f>
        <v>バーガー花巻貴大ICONIC</v>
      </c>
      <c r="Y142" s="5" t="s">
        <v>319</v>
      </c>
    </row>
    <row r="143" spans="1:25" ht="15" x14ac:dyDescent="0.35">
      <c r="A143" s="1">
        <f>ROW()-1</f>
        <v>142</v>
      </c>
      <c r="B143" s="1" t="s">
        <v>108</v>
      </c>
      <c r="C143" s="1" t="s">
        <v>854</v>
      </c>
      <c r="D143" s="1" t="s">
        <v>73</v>
      </c>
      <c r="E143" s="1" t="s">
        <v>74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75</v>
      </c>
      <c r="L143" s="1">
        <v>118</v>
      </c>
      <c r="M143" s="1">
        <v>120</v>
      </c>
      <c r="N143" s="1">
        <v>123</v>
      </c>
      <c r="O143" s="1">
        <v>123</v>
      </c>
      <c r="P143" s="1">
        <v>101</v>
      </c>
      <c r="Q143" s="1">
        <v>115</v>
      </c>
      <c r="R143" s="1">
        <v>117</v>
      </c>
      <c r="S143" s="1">
        <v>115</v>
      </c>
      <c r="T143" s="1">
        <v>117</v>
      </c>
      <c r="U143" s="1">
        <v>36</v>
      </c>
      <c r="V143" s="4">
        <f>SUM(L143:O143)</f>
        <v>484</v>
      </c>
      <c r="W143" s="8">
        <f>SUM(Q143:T143)</f>
        <v>464</v>
      </c>
      <c r="X143" s="5" t="str">
        <f>Stat[[#This Row],[服装]]&amp;Stat[[#This Row],[名前]]&amp;Stat[[#This Row],[レアリティ]]</f>
        <v>ユニフォーム矢巾秀ICONIC</v>
      </c>
      <c r="Y143" s="5" t="s">
        <v>856</v>
      </c>
    </row>
    <row r="144" spans="1:25" ht="15" x14ac:dyDescent="0.35">
      <c r="A144" s="1">
        <f>ROW()-1</f>
        <v>143</v>
      </c>
      <c r="B144" s="1" t="s">
        <v>950</v>
      </c>
      <c r="C144" s="1" t="s">
        <v>854</v>
      </c>
      <c r="D144" s="1" t="s">
        <v>90</v>
      </c>
      <c r="E144" s="1" t="s">
        <v>74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119</v>
      </c>
      <c r="M144" s="1">
        <v>123</v>
      </c>
      <c r="N144" s="1">
        <v>126</v>
      </c>
      <c r="O144" s="1">
        <v>126</v>
      </c>
      <c r="P144" s="1">
        <v>101</v>
      </c>
      <c r="Q144" s="1">
        <v>116</v>
      </c>
      <c r="R144" s="1">
        <v>118</v>
      </c>
      <c r="S144" s="1">
        <v>116</v>
      </c>
      <c r="T144" s="1">
        <v>118</v>
      </c>
      <c r="U144" s="1">
        <v>36</v>
      </c>
      <c r="V144" s="4">
        <f>SUM(L144:O144)</f>
        <v>494</v>
      </c>
      <c r="W144" s="8">
        <f>SUM(Q144:T144)</f>
        <v>468</v>
      </c>
      <c r="X144" s="5" t="str">
        <f>Stat[[#This Row],[服装]]&amp;Stat[[#This Row],[名前]]&amp;Stat[[#This Row],[レアリティ]]</f>
        <v>キャンプ矢巾秀ICONIC</v>
      </c>
      <c r="Y144" s="5" t="s">
        <v>856</v>
      </c>
    </row>
    <row r="145" spans="1:25" ht="15" x14ac:dyDescent="0.35">
      <c r="A145" s="1">
        <f t="shared" si="6"/>
        <v>144</v>
      </c>
      <c r="B145" s="1" t="s">
        <v>108</v>
      </c>
      <c r="C145" s="1" t="s">
        <v>55</v>
      </c>
      <c r="D145" s="1" t="s">
        <v>23</v>
      </c>
      <c r="E145" s="1" t="s">
        <v>25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78</v>
      </c>
      <c r="L145" s="1">
        <v>121</v>
      </c>
      <c r="M145" s="1">
        <v>115</v>
      </c>
      <c r="N145" s="1">
        <v>114</v>
      </c>
      <c r="O145" s="1">
        <v>118</v>
      </c>
      <c r="P145" s="1">
        <v>101</v>
      </c>
      <c r="Q145" s="1">
        <v>116</v>
      </c>
      <c r="R145" s="1">
        <v>114</v>
      </c>
      <c r="S145" s="1">
        <v>116</v>
      </c>
      <c r="T145" s="1">
        <v>117</v>
      </c>
      <c r="U145" s="1">
        <v>41</v>
      </c>
      <c r="V145" s="4">
        <f t="shared" si="4"/>
        <v>468</v>
      </c>
      <c r="W145" s="8">
        <f t="shared" si="5"/>
        <v>463</v>
      </c>
      <c r="X145" s="5" t="str">
        <f>Stat[[#This Row],[服装]]&amp;Stat[[#This Row],[名前]]&amp;Stat[[#This Row],[レアリティ]]</f>
        <v>ユニフォーム駒木輝ICONIC</v>
      </c>
      <c r="Y145" s="5" t="s">
        <v>320</v>
      </c>
    </row>
    <row r="146" spans="1:25" ht="15" x14ac:dyDescent="0.35">
      <c r="A146" s="1">
        <f t="shared" si="6"/>
        <v>145</v>
      </c>
      <c r="B146" s="1" t="s">
        <v>108</v>
      </c>
      <c r="C146" s="1" t="s">
        <v>57</v>
      </c>
      <c r="D146" s="1" t="s">
        <v>24</v>
      </c>
      <c r="E146" s="1" t="s">
        <v>26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116</v>
      </c>
      <c r="M146" s="1">
        <v>115</v>
      </c>
      <c r="N146" s="1">
        <v>113</v>
      </c>
      <c r="O146" s="1">
        <v>118</v>
      </c>
      <c r="P146" s="1">
        <v>97</v>
      </c>
      <c r="Q146" s="1">
        <v>120</v>
      </c>
      <c r="R146" s="1">
        <v>116</v>
      </c>
      <c r="S146" s="1">
        <v>115</v>
      </c>
      <c r="T146" s="1">
        <v>115</v>
      </c>
      <c r="U146" s="1">
        <v>31</v>
      </c>
      <c r="V146" s="4">
        <f t="shared" si="4"/>
        <v>462</v>
      </c>
      <c r="W146" s="8">
        <f t="shared" si="5"/>
        <v>466</v>
      </c>
      <c r="X146" s="5" t="str">
        <f>Stat[[#This Row],[服装]]&amp;Stat[[#This Row],[名前]]&amp;Stat[[#This Row],[レアリティ]]</f>
        <v>ユニフォーム茶屋和馬ICONIC</v>
      </c>
      <c r="Y146" s="5" t="s">
        <v>321</v>
      </c>
    </row>
    <row r="147" spans="1:25" ht="15" x14ac:dyDescent="0.35">
      <c r="A147" s="1">
        <f t="shared" si="6"/>
        <v>146</v>
      </c>
      <c r="B147" s="1" t="s">
        <v>108</v>
      </c>
      <c r="C147" s="1" t="s">
        <v>58</v>
      </c>
      <c r="D147" s="1" t="s">
        <v>24</v>
      </c>
      <c r="E147" s="1" t="s">
        <v>25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117</v>
      </c>
      <c r="M147" s="1">
        <v>114</v>
      </c>
      <c r="N147" s="1">
        <v>114</v>
      </c>
      <c r="O147" s="1">
        <v>119</v>
      </c>
      <c r="P147" s="1">
        <v>97</v>
      </c>
      <c r="Q147" s="1">
        <v>116</v>
      </c>
      <c r="R147" s="1">
        <v>116</v>
      </c>
      <c r="S147" s="1">
        <v>117</v>
      </c>
      <c r="T147" s="1">
        <v>117</v>
      </c>
      <c r="U147" s="1">
        <v>31</v>
      </c>
      <c r="V147" s="4">
        <f t="shared" si="4"/>
        <v>464</v>
      </c>
      <c r="W147" s="8">
        <f t="shared" si="5"/>
        <v>466</v>
      </c>
      <c r="X147" s="5" t="str">
        <f>Stat[[#This Row],[服装]]&amp;Stat[[#This Row],[名前]]&amp;Stat[[#This Row],[レアリティ]]</f>
        <v>ユニフォーム玉川弘樹ICONIC</v>
      </c>
      <c r="Y147" s="5" t="s">
        <v>322</v>
      </c>
    </row>
    <row r="148" spans="1:25" ht="15" x14ac:dyDescent="0.35">
      <c r="A148" s="1">
        <f t="shared" si="6"/>
        <v>147</v>
      </c>
      <c r="B148" s="1" t="s">
        <v>108</v>
      </c>
      <c r="C148" s="1" t="s">
        <v>59</v>
      </c>
      <c r="D148" s="1" t="s">
        <v>24</v>
      </c>
      <c r="E148" s="1" t="s">
        <v>21</v>
      </c>
      <c r="F148" s="1" t="s">
        <v>56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84</v>
      </c>
      <c r="L148" s="1">
        <v>113</v>
      </c>
      <c r="M148" s="1">
        <v>110</v>
      </c>
      <c r="N148" s="1">
        <v>113</v>
      </c>
      <c r="O148" s="1">
        <v>122</v>
      </c>
      <c r="P148" s="1">
        <v>101</v>
      </c>
      <c r="Q148" s="1">
        <v>110</v>
      </c>
      <c r="R148" s="1">
        <v>124</v>
      </c>
      <c r="S148" s="1">
        <v>118</v>
      </c>
      <c r="T148" s="1">
        <v>121</v>
      </c>
      <c r="U148" s="1">
        <v>41</v>
      </c>
      <c r="V148" s="4">
        <f t="shared" si="4"/>
        <v>458</v>
      </c>
      <c r="W148" s="8">
        <f t="shared" si="5"/>
        <v>473</v>
      </c>
      <c r="X148" s="5" t="str">
        <f>Stat[[#This Row],[服装]]&amp;Stat[[#This Row],[名前]]&amp;Stat[[#This Row],[レアリティ]]</f>
        <v>ユニフォーム桜井大河ICONIC</v>
      </c>
      <c r="Y148" s="5" t="s">
        <v>323</v>
      </c>
    </row>
    <row r="149" spans="1:25" ht="15" x14ac:dyDescent="0.35">
      <c r="A149" s="1">
        <f t="shared" si="6"/>
        <v>148</v>
      </c>
      <c r="B149" s="1" t="s">
        <v>108</v>
      </c>
      <c r="C149" s="1" t="s">
        <v>60</v>
      </c>
      <c r="D149" s="1" t="s">
        <v>24</v>
      </c>
      <c r="E149" s="1" t="s">
        <v>31</v>
      </c>
      <c r="F149" s="1" t="s">
        <v>56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75</v>
      </c>
      <c r="L149" s="1">
        <v>120</v>
      </c>
      <c r="M149" s="1">
        <v>116</v>
      </c>
      <c r="N149" s="1">
        <v>121</v>
      </c>
      <c r="O149" s="1">
        <v>120</v>
      </c>
      <c r="P149" s="1">
        <v>97</v>
      </c>
      <c r="Q149" s="1">
        <v>114</v>
      </c>
      <c r="R149" s="1">
        <v>114</v>
      </c>
      <c r="S149" s="1">
        <v>115</v>
      </c>
      <c r="T149" s="1">
        <v>115</v>
      </c>
      <c r="U149" s="1">
        <v>31</v>
      </c>
      <c r="V149" s="4">
        <f t="shared" si="4"/>
        <v>477</v>
      </c>
      <c r="W149" s="8">
        <f t="shared" si="5"/>
        <v>458</v>
      </c>
      <c r="X149" s="5" t="str">
        <f>Stat[[#This Row],[服装]]&amp;Stat[[#This Row],[名前]]&amp;Stat[[#This Row],[レアリティ]]</f>
        <v>ユニフォーム芳賀良治ICONIC</v>
      </c>
      <c r="Y149" s="5" t="s">
        <v>324</v>
      </c>
    </row>
    <row r="150" spans="1:25" ht="15" x14ac:dyDescent="0.35">
      <c r="A150" s="1">
        <f t="shared" si="6"/>
        <v>149</v>
      </c>
      <c r="B150" s="1" t="s">
        <v>108</v>
      </c>
      <c r="C150" s="1" t="s">
        <v>61</v>
      </c>
      <c r="D150" s="1" t="s">
        <v>24</v>
      </c>
      <c r="E150" s="1" t="s">
        <v>26</v>
      </c>
      <c r="F150" s="1" t="s">
        <v>56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115</v>
      </c>
      <c r="M150" s="1">
        <v>114</v>
      </c>
      <c r="N150" s="1">
        <v>112</v>
      </c>
      <c r="O150" s="1">
        <v>119</v>
      </c>
      <c r="P150" s="1">
        <v>97</v>
      </c>
      <c r="Q150" s="1">
        <v>120</v>
      </c>
      <c r="R150" s="1">
        <v>115</v>
      </c>
      <c r="S150" s="1">
        <v>115</v>
      </c>
      <c r="T150" s="1">
        <v>115</v>
      </c>
      <c r="U150" s="1">
        <v>31</v>
      </c>
      <c r="V150" s="4">
        <f t="shared" si="4"/>
        <v>460</v>
      </c>
      <c r="W150" s="8">
        <f t="shared" si="5"/>
        <v>465</v>
      </c>
      <c r="X150" s="5" t="str">
        <f>Stat[[#This Row],[服装]]&amp;Stat[[#This Row],[名前]]&amp;Stat[[#This Row],[レアリティ]]</f>
        <v>ユニフォーム渋谷陸斗ICONIC</v>
      </c>
      <c r="Y150" s="5" t="s">
        <v>325</v>
      </c>
    </row>
    <row r="151" spans="1:25" ht="15" x14ac:dyDescent="0.35">
      <c r="A151" s="1">
        <f t="shared" si="6"/>
        <v>150</v>
      </c>
      <c r="B151" s="1" t="s">
        <v>108</v>
      </c>
      <c r="C151" s="1" t="s">
        <v>62</v>
      </c>
      <c r="D151" s="1" t="s">
        <v>24</v>
      </c>
      <c r="E151" s="1" t="s">
        <v>25</v>
      </c>
      <c r="F151" s="1" t="s">
        <v>56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117</v>
      </c>
      <c r="M151" s="1">
        <v>116</v>
      </c>
      <c r="N151" s="1">
        <v>114</v>
      </c>
      <c r="O151" s="1">
        <v>120</v>
      </c>
      <c r="P151" s="1">
        <v>97</v>
      </c>
      <c r="Q151" s="1">
        <v>116</v>
      </c>
      <c r="R151" s="1">
        <v>116</v>
      </c>
      <c r="S151" s="1">
        <v>117</v>
      </c>
      <c r="T151" s="1">
        <v>116</v>
      </c>
      <c r="U151" s="1">
        <v>31</v>
      </c>
      <c r="V151" s="4">
        <f t="shared" si="4"/>
        <v>467</v>
      </c>
      <c r="W151" s="8">
        <f t="shared" si="5"/>
        <v>465</v>
      </c>
      <c r="X151" s="5" t="str">
        <f>Stat[[#This Row],[服装]]&amp;Stat[[#This Row],[名前]]&amp;Stat[[#This Row],[レアリティ]]</f>
        <v>ユニフォーム池尻隼人ICONIC</v>
      </c>
      <c r="Y151" s="5" t="s">
        <v>326</v>
      </c>
    </row>
    <row r="152" spans="1:25" ht="15" x14ac:dyDescent="0.35">
      <c r="A152" s="1">
        <f>ROW()-1</f>
        <v>151</v>
      </c>
      <c r="B152" s="1" t="s">
        <v>1127</v>
      </c>
      <c r="C152" s="1" t="s">
        <v>62</v>
      </c>
      <c r="D152" s="1" t="s">
        <v>77</v>
      </c>
      <c r="E152" s="1" t="s">
        <v>25</v>
      </c>
      <c r="F152" s="1" t="s">
        <v>56</v>
      </c>
      <c r="G152" s="1" t="s">
        <v>71</v>
      </c>
      <c r="H152" s="1">
        <v>99</v>
      </c>
      <c r="I152" s="6"/>
      <c r="J152" s="1">
        <v>5</v>
      </c>
      <c r="K152" s="1">
        <v>77</v>
      </c>
      <c r="L152" s="1">
        <v>120</v>
      </c>
      <c r="M152" s="1">
        <v>119</v>
      </c>
      <c r="N152" s="1">
        <v>115</v>
      </c>
      <c r="O152" s="1">
        <v>121</v>
      </c>
      <c r="P152" s="1">
        <v>97</v>
      </c>
      <c r="Q152" s="1">
        <v>117</v>
      </c>
      <c r="R152" s="1">
        <v>117</v>
      </c>
      <c r="S152" s="1">
        <v>120</v>
      </c>
      <c r="T152" s="1">
        <v>117</v>
      </c>
      <c r="U152" s="1">
        <v>31</v>
      </c>
      <c r="V152" s="4">
        <f>SUM(L152:O152)</f>
        <v>475</v>
      </c>
      <c r="W152" s="8">
        <f>SUM(Q152:T152)</f>
        <v>471</v>
      </c>
      <c r="X152" s="5" t="str">
        <f>Stat[[#This Row],[服装]]&amp;Stat[[#This Row],[名前]]&amp;Stat[[#This Row],[レアリティ]]</f>
        <v>文化祭2池尻隼人ICONIC</v>
      </c>
      <c r="Y152" s="5" t="s">
        <v>326</v>
      </c>
    </row>
    <row r="153" spans="1:25" ht="15" x14ac:dyDescent="0.35">
      <c r="A153" s="1">
        <f>ROW()-1</f>
        <v>152</v>
      </c>
      <c r="B153" s="1" t="s">
        <v>1341</v>
      </c>
      <c r="C153" s="1" t="s">
        <v>62</v>
      </c>
      <c r="D153" s="1" t="s">
        <v>73</v>
      </c>
      <c r="E153" s="1" t="s">
        <v>25</v>
      </c>
      <c r="F153" s="1" t="s">
        <v>56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119</v>
      </c>
      <c r="M153" s="1">
        <v>122</v>
      </c>
      <c r="N153" s="1">
        <v>114</v>
      </c>
      <c r="O153" s="1">
        <v>123</v>
      </c>
      <c r="P153" s="1">
        <v>97</v>
      </c>
      <c r="Q153" s="1">
        <v>115</v>
      </c>
      <c r="R153" s="1">
        <v>119</v>
      </c>
      <c r="S153" s="1">
        <v>118</v>
      </c>
      <c r="T153" s="1">
        <v>118</v>
      </c>
      <c r="U153" s="1">
        <v>31</v>
      </c>
      <c r="V153" s="4">
        <f>SUM(L153:O153)</f>
        <v>478</v>
      </c>
      <c r="W153" s="8">
        <f>SUM(Q153:T153)</f>
        <v>470</v>
      </c>
      <c r="X153" s="5" t="str">
        <f>Stat[[#This Row],[服装]]&amp;Stat[[#This Row],[名前]]&amp;Stat[[#This Row],[レアリティ]]</f>
        <v>遊園地池尻隼人ICONIC</v>
      </c>
      <c r="Y153" s="5" t="s">
        <v>326</v>
      </c>
    </row>
    <row r="154" spans="1:25" ht="15" x14ac:dyDescent="0.35">
      <c r="A154" s="1">
        <f t="shared" si="6"/>
        <v>153</v>
      </c>
      <c r="B154" s="1" t="s">
        <v>108</v>
      </c>
      <c r="C154" s="1" t="s">
        <v>63</v>
      </c>
      <c r="D154" s="1" t="s">
        <v>28</v>
      </c>
      <c r="E154" s="1" t="s">
        <v>25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76</v>
      </c>
      <c r="L154" s="1">
        <v>121</v>
      </c>
      <c r="M154" s="1">
        <v>116</v>
      </c>
      <c r="N154" s="1">
        <v>114</v>
      </c>
      <c r="O154" s="1">
        <v>121</v>
      </c>
      <c r="P154" s="1">
        <v>97</v>
      </c>
      <c r="Q154" s="1">
        <v>116</v>
      </c>
      <c r="R154" s="1">
        <v>116</v>
      </c>
      <c r="S154" s="1">
        <v>117</v>
      </c>
      <c r="T154" s="1">
        <v>116</v>
      </c>
      <c r="U154" s="1">
        <v>41</v>
      </c>
      <c r="V154" s="4">
        <f t="shared" si="4"/>
        <v>472</v>
      </c>
      <c r="W154" s="8">
        <f t="shared" si="5"/>
        <v>465</v>
      </c>
      <c r="X154" s="5" t="str">
        <f>Stat[[#This Row],[服装]]&amp;Stat[[#This Row],[名前]]&amp;Stat[[#This Row],[レアリティ]]</f>
        <v>ユニフォーム十和田良樹ICONIC</v>
      </c>
      <c r="Y154" s="5" t="s">
        <v>327</v>
      </c>
    </row>
    <row r="155" spans="1:25" ht="15" x14ac:dyDescent="0.35">
      <c r="A155" s="1">
        <f t="shared" si="6"/>
        <v>154</v>
      </c>
      <c r="B155" s="1" t="s">
        <v>108</v>
      </c>
      <c r="C155" s="1" t="s">
        <v>65</v>
      </c>
      <c r="D155" s="1" t="s">
        <v>28</v>
      </c>
      <c r="E155" s="1" t="s">
        <v>26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116</v>
      </c>
      <c r="M155" s="1">
        <v>114</v>
      </c>
      <c r="N155" s="1">
        <v>112</v>
      </c>
      <c r="O155" s="1">
        <v>118</v>
      </c>
      <c r="P155" s="1">
        <v>97</v>
      </c>
      <c r="Q155" s="1">
        <v>120</v>
      </c>
      <c r="R155" s="1">
        <v>115</v>
      </c>
      <c r="S155" s="1">
        <v>115</v>
      </c>
      <c r="T155" s="1">
        <v>115</v>
      </c>
      <c r="U155" s="1">
        <v>31</v>
      </c>
      <c r="V155" s="4">
        <f t="shared" si="4"/>
        <v>460</v>
      </c>
      <c r="W155" s="8">
        <f t="shared" si="5"/>
        <v>465</v>
      </c>
      <c r="X155" s="5" t="str">
        <f>Stat[[#This Row],[服装]]&amp;Stat[[#This Row],[名前]]&amp;Stat[[#This Row],[レアリティ]]</f>
        <v>ユニフォーム森岳歩ICONIC</v>
      </c>
      <c r="Y155" s="5" t="s">
        <v>328</v>
      </c>
    </row>
    <row r="156" spans="1:25" ht="15" x14ac:dyDescent="0.35">
      <c r="A156" s="1">
        <f t="shared" si="6"/>
        <v>155</v>
      </c>
      <c r="B156" s="1" t="s">
        <v>108</v>
      </c>
      <c r="C156" s="1" t="s">
        <v>66</v>
      </c>
      <c r="D156" s="1" t="s">
        <v>24</v>
      </c>
      <c r="E156" s="1" t="s">
        <v>25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75</v>
      </c>
      <c r="L156" s="1">
        <v>121</v>
      </c>
      <c r="M156" s="1">
        <v>117</v>
      </c>
      <c r="N156" s="1">
        <v>114</v>
      </c>
      <c r="O156" s="1">
        <v>121</v>
      </c>
      <c r="P156" s="1">
        <v>97</v>
      </c>
      <c r="Q156" s="1">
        <v>117</v>
      </c>
      <c r="R156" s="1">
        <v>117</v>
      </c>
      <c r="S156" s="1">
        <v>117</v>
      </c>
      <c r="T156" s="1">
        <v>117</v>
      </c>
      <c r="U156" s="1">
        <v>31</v>
      </c>
      <c r="V156" s="4">
        <f t="shared" si="4"/>
        <v>473</v>
      </c>
      <c r="W156" s="8">
        <f t="shared" si="5"/>
        <v>468</v>
      </c>
      <c r="X156" s="5" t="str">
        <f>Stat[[#This Row],[服装]]&amp;Stat[[#This Row],[名前]]&amp;Stat[[#This Row],[レアリティ]]</f>
        <v>ユニフォーム唐松拓巳ICONIC</v>
      </c>
      <c r="Y156" s="5" t="s">
        <v>329</v>
      </c>
    </row>
    <row r="157" spans="1:25" ht="15" x14ac:dyDescent="0.35">
      <c r="A157" s="1">
        <f t="shared" si="6"/>
        <v>156</v>
      </c>
      <c r="B157" s="1" t="s">
        <v>108</v>
      </c>
      <c r="C157" s="1" t="s">
        <v>67</v>
      </c>
      <c r="D157" s="1" t="s">
        <v>28</v>
      </c>
      <c r="E157" s="1" t="s">
        <v>25</v>
      </c>
      <c r="F157" s="1" t="s">
        <v>64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118</v>
      </c>
      <c r="M157" s="1">
        <v>116</v>
      </c>
      <c r="N157" s="1">
        <v>114</v>
      </c>
      <c r="O157" s="1">
        <v>119</v>
      </c>
      <c r="P157" s="1">
        <v>97</v>
      </c>
      <c r="Q157" s="1">
        <v>117</v>
      </c>
      <c r="R157" s="1">
        <v>116</v>
      </c>
      <c r="S157" s="1">
        <v>117</v>
      </c>
      <c r="T157" s="1">
        <v>116</v>
      </c>
      <c r="U157" s="1">
        <v>31</v>
      </c>
      <c r="V157" s="4">
        <f t="shared" si="4"/>
        <v>467</v>
      </c>
      <c r="W157" s="8">
        <f t="shared" si="5"/>
        <v>466</v>
      </c>
      <c r="X157" s="5" t="str">
        <f>Stat[[#This Row],[服装]]&amp;Stat[[#This Row],[名前]]&amp;Stat[[#This Row],[レアリティ]]</f>
        <v>ユニフォーム田沢裕樹ICONIC</v>
      </c>
      <c r="Y157" s="5" t="s">
        <v>330</v>
      </c>
    </row>
    <row r="158" spans="1:25" ht="15" x14ac:dyDescent="0.35">
      <c r="A158" s="1">
        <f t="shared" si="6"/>
        <v>157</v>
      </c>
      <c r="B158" s="1" t="s">
        <v>108</v>
      </c>
      <c r="C158" s="1" t="s">
        <v>68</v>
      </c>
      <c r="D158" s="1" t="s">
        <v>28</v>
      </c>
      <c r="E158" s="1" t="s">
        <v>26</v>
      </c>
      <c r="F158" s="1" t="s">
        <v>64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118</v>
      </c>
      <c r="M158" s="1">
        <v>118</v>
      </c>
      <c r="N158" s="1">
        <v>112</v>
      </c>
      <c r="O158" s="1">
        <v>120</v>
      </c>
      <c r="P158" s="1">
        <v>97</v>
      </c>
      <c r="Q158" s="1">
        <v>120</v>
      </c>
      <c r="R158" s="1">
        <v>115</v>
      </c>
      <c r="S158" s="1">
        <v>115</v>
      </c>
      <c r="T158" s="1">
        <v>115</v>
      </c>
      <c r="U158" s="1">
        <v>31</v>
      </c>
      <c r="V158" s="4">
        <f t="shared" si="4"/>
        <v>468</v>
      </c>
      <c r="W158" s="8">
        <f t="shared" si="5"/>
        <v>465</v>
      </c>
      <c r="X158" s="5" t="str">
        <f>Stat[[#This Row],[服装]]&amp;Stat[[#This Row],[名前]]&amp;Stat[[#This Row],[レアリティ]]</f>
        <v>ユニフォーム子安颯真ICONIC</v>
      </c>
      <c r="Y158" s="5" t="s">
        <v>331</v>
      </c>
    </row>
    <row r="159" spans="1:25" ht="15" x14ac:dyDescent="0.35">
      <c r="A159" s="1">
        <f t="shared" si="6"/>
        <v>158</v>
      </c>
      <c r="B159" s="1" t="s">
        <v>108</v>
      </c>
      <c r="C159" s="1" t="s">
        <v>69</v>
      </c>
      <c r="D159" s="1" t="s">
        <v>28</v>
      </c>
      <c r="E159" s="1" t="s">
        <v>21</v>
      </c>
      <c r="F159" s="1" t="s">
        <v>64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85</v>
      </c>
      <c r="L159" s="1">
        <v>113</v>
      </c>
      <c r="M159" s="1">
        <v>110</v>
      </c>
      <c r="N159" s="1">
        <v>113</v>
      </c>
      <c r="O159" s="1">
        <v>122</v>
      </c>
      <c r="P159" s="1">
        <v>101</v>
      </c>
      <c r="Q159" s="1">
        <v>110</v>
      </c>
      <c r="R159" s="1">
        <v>122</v>
      </c>
      <c r="S159" s="1">
        <v>118</v>
      </c>
      <c r="T159" s="1">
        <v>120</v>
      </c>
      <c r="U159" s="1">
        <v>41</v>
      </c>
      <c r="V159" s="4">
        <f t="shared" si="4"/>
        <v>458</v>
      </c>
      <c r="W159" s="8">
        <f t="shared" si="5"/>
        <v>470</v>
      </c>
      <c r="X159" s="5" t="str">
        <f>Stat[[#This Row],[服装]]&amp;Stat[[#This Row],[名前]]&amp;Stat[[#This Row],[レアリティ]]</f>
        <v>ユニフォーム横手駿ICONIC</v>
      </c>
      <c r="Y159" s="5" t="s">
        <v>332</v>
      </c>
    </row>
    <row r="160" spans="1:25" ht="15" x14ac:dyDescent="0.35">
      <c r="A160" s="1">
        <f t="shared" si="6"/>
        <v>159</v>
      </c>
      <c r="B160" s="1" t="s">
        <v>108</v>
      </c>
      <c r="C160" s="1" t="s">
        <v>70</v>
      </c>
      <c r="D160" s="1" t="s">
        <v>28</v>
      </c>
      <c r="E160" s="1" t="s">
        <v>31</v>
      </c>
      <c r="F160" s="1" t="s">
        <v>64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73</v>
      </c>
      <c r="L160" s="1">
        <v>117</v>
      </c>
      <c r="M160" s="1">
        <v>115</v>
      </c>
      <c r="N160" s="1">
        <v>120</v>
      </c>
      <c r="O160" s="1">
        <v>120</v>
      </c>
      <c r="P160" s="1">
        <v>97</v>
      </c>
      <c r="Q160" s="1">
        <v>117</v>
      </c>
      <c r="R160" s="1">
        <v>114</v>
      </c>
      <c r="S160" s="1">
        <v>116</v>
      </c>
      <c r="T160" s="1">
        <v>116</v>
      </c>
      <c r="U160" s="1">
        <v>31</v>
      </c>
      <c r="V160" s="4">
        <f t="shared" si="4"/>
        <v>472</v>
      </c>
      <c r="W160" s="8">
        <f t="shared" si="5"/>
        <v>463</v>
      </c>
      <c r="X160" s="5" t="str">
        <f>Stat[[#This Row],[服装]]&amp;Stat[[#This Row],[名前]]&amp;Stat[[#This Row],[レアリティ]]</f>
        <v>ユニフォーム夏瀬伊吹ICONIC</v>
      </c>
      <c r="Y160" s="5" t="s">
        <v>333</v>
      </c>
    </row>
    <row r="161" spans="1:25" ht="15" x14ac:dyDescent="0.35">
      <c r="A161" s="1">
        <f>ROW()-1</f>
        <v>160</v>
      </c>
      <c r="B161" s="1" t="s">
        <v>108</v>
      </c>
      <c r="C161" s="1" t="s">
        <v>921</v>
      </c>
      <c r="D161" s="1" t="s">
        <v>28</v>
      </c>
      <c r="E161" s="1" t="s">
        <v>31</v>
      </c>
      <c r="F161" s="1" t="s">
        <v>64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117</v>
      </c>
      <c r="M161" s="1">
        <v>120</v>
      </c>
      <c r="N161" s="1">
        <v>124</v>
      </c>
      <c r="O161" s="1">
        <v>123</v>
      </c>
      <c r="P161" s="1">
        <v>97</v>
      </c>
      <c r="Q161" s="1">
        <v>119</v>
      </c>
      <c r="R161" s="1">
        <v>118</v>
      </c>
      <c r="S161" s="1">
        <v>116</v>
      </c>
      <c r="T161" s="1">
        <v>119</v>
      </c>
      <c r="U161" s="1">
        <v>36</v>
      </c>
      <c r="V161" s="4">
        <f>SUM(L161:O161)</f>
        <v>484</v>
      </c>
      <c r="W161" s="8">
        <f>SUM(Q161:T161)</f>
        <v>472</v>
      </c>
      <c r="X161" s="5" t="str">
        <f>Stat[[#This Row],[服装]]&amp;Stat[[#This Row],[名前]]&amp;Stat[[#This Row],[レアリティ]]</f>
        <v>ユニフォーム秋宮昇ICONIC</v>
      </c>
      <c r="Y161" s="5" t="s">
        <v>923</v>
      </c>
    </row>
    <row r="162" spans="1:25" ht="15" x14ac:dyDescent="0.35">
      <c r="A162" s="1">
        <f t="shared" si="6"/>
        <v>161</v>
      </c>
      <c r="B162" s="1" t="s">
        <v>108</v>
      </c>
      <c r="C162" s="1" t="s">
        <v>72</v>
      </c>
      <c r="D162" s="1" t="s">
        <v>73</v>
      </c>
      <c r="E162" s="1" t="s">
        <v>74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121</v>
      </c>
      <c r="M162" s="1">
        <v>119</v>
      </c>
      <c r="N162" s="1">
        <v>122</v>
      </c>
      <c r="O162" s="1">
        <v>122</v>
      </c>
      <c r="P162" s="1">
        <v>101</v>
      </c>
      <c r="Q162" s="1">
        <v>116</v>
      </c>
      <c r="R162" s="1">
        <v>116</v>
      </c>
      <c r="S162" s="1">
        <v>120</v>
      </c>
      <c r="T162" s="1">
        <v>120</v>
      </c>
      <c r="U162" s="1">
        <v>41</v>
      </c>
      <c r="V162" s="4">
        <f t="shared" si="4"/>
        <v>484</v>
      </c>
      <c r="W162" s="8">
        <f t="shared" si="5"/>
        <v>472</v>
      </c>
      <c r="X162" s="5" t="str">
        <f>Stat[[#This Row],[服装]]&amp;Stat[[#This Row],[名前]]&amp;Stat[[#This Row],[レアリティ]]</f>
        <v>ユニフォーム古牧譲ICONIC</v>
      </c>
      <c r="Y162" s="5" t="s">
        <v>334</v>
      </c>
    </row>
    <row r="163" spans="1:25" ht="15" x14ac:dyDescent="0.35">
      <c r="A163" s="1">
        <f>ROW()-1</f>
        <v>162</v>
      </c>
      <c r="B163" s="1" t="s">
        <v>798</v>
      </c>
      <c r="C163" s="1" t="s">
        <v>72</v>
      </c>
      <c r="D163" s="1" t="s">
        <v>90</v>
      </c>
      <c r="E163" s="1" t="s">
        <v>74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77</v>
      </c>
      <c r="L163" s="1">
        <v>122</v>
      </c>
      <c r="M163" s="1">
        <v>122</v>
      </c>
      <c r="N163" s="1">
        <v>125</v>
      </c>
      <c r="O163" s="1">
        <v>125</v>
      </c>
      <c r="P163" s="1">
        <v>101</v>
      </c>
      <c r="Q163" s="1">
        <v>117</v>
      </c>
      <c r="R163" s="1">
        <v>117</v>
      </c>
      <c r="S163" s="1">
        <v>121</v>
      </c>
      <c r="T163" s="1">
        <v>121</v>
      </c>
      <c r="U163" s="1">
        <v>41</v>
      </c>
      <c r="V163" s="4">
        <f>SUM(L163:O163)</f>
        <v>494</v>
      </c>
      <c r="W163" s="8">
        <f>SUM(Q163:T163)</f>
        <v>476</v>
      </c>
      <c r="X163" s="5" t="str">
        <f>Stat[[#This Row],[服装]]&amp;Stat[[#This Row],[名前]]&amp;Stat[[#This Row],[レアリティ]]</f>
        <v>雪遊び古牧譲ICONIC</v>
      </c>
      <c r="Y163" s="5" t="s">
        <v>334</v>
      </c>
    </row>
    <row r="164" spans="1:25" ht="15" x14ac:dyDescent="0.35">
      <c r="A164" s="1">
        <f t="shared" si="6"/>
        <v>163</v>
      </c>
      <c r="B164" s="1" t="s">
        <v>108</v>
      </c>
      <c r="C164" s="1" t="s">
        <v>76</v>
      </c>
      <c r="D164" s="1" t="s">
        <v>77</v>
      </c>
      <c r="E164" s="1" t="s">
        <v>78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114</v>
      </c>
      <c r="O164" s="1">
        <v>117</v>
      </c>
      <c r="P164" s="1">
        <v>97</v>
      </c>
      <c r="Q164" s="1">
        <v>117</v>
      </c>
      <c r="R164" s="1">
        <v>115</v>
      </c>
      <c r="S164" s="1">
        <v>117</v>
      </c>
      <c r="T164" s="1">
        <v>117</v>
      </c>
      <c r="U164" s="1">
        <v>36</v>
      </c>
      <c r="V164" s="4">
        <f t="shared" si="4"/>
        <v>465</v>
      </c>
      <c r="W164" s="8">
        <f t="shared" si="5"/>
        <v>466</v>
      </c>
      <c r="X164" s="5" t="str">
        <f>Stat[[#This Row],[服装]]&amp;Stat[[#This Row],[名前]]&amp;Stat[[#This Row],[レアリティ]]</f>
        <v>ユニフォーム浅虫快人ICONIC</v>
      </c>
      <c r="Y164" s="5" t="s">
        <v>335</v>
      </c>
    </row>
    <row r="165" spans="1:25" ht="15" x14ac:dyDescent="0.35">
      <c r="A165" s="1">
        <f t="shared" si="6"/>
        <v>164</v>
      </c>
      <c r="B165" s="1" t="s">
        <v>108</v>
      </c>
      <c r="C165" s="1" t="s">
        <v>79</v>
      </c>
      <c r="D165" s="1" t="s">
        <v>73</v>
      </c>
      <c r="E165" s="1" t="s">
        <v>80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85</v>
      </c>
      <c r="L165" s="1">
        <v>112</v>
      </c>
      <c r="M165" s="1">
        <v>110</v>
      </c>
      <c r="N165" s="1">
        <v>114</v>
      </c>
      <c r="O165" s="1">
        <v>121</v>
      </c>
      <c r="P165" s="1">
        <v>101</v>
      </c>
      <c r="Q165" s="1">
        <v>110</v>
      </c>
      <c r="R165" s="1">
        <v>122</v>
      </c>
      <c r="S165" s="1">
        <v>118</v>
      </c>
      <c r="T165" s="1">
        <v>120</v>
      </c>
      <c r="U165" s="1">
        <v>41</v>
      </c>
      <c r="V165" s="4">
        <f t="shared" si="4"/>
        <v>457</v>
      </c>
      <c r="W165" s="8">
        <f t="shared" si="5"/>
        <v>470</v>
      </c>
      <c r="X165" s="5" t="str">
        <f>Stat[[#This Row],[服装]]&amp;Stat[[#This Row],[名前]]&amp;Stat[[#This Row],[レアリティ]]</f>
        <v>ユニフォーム南田大志ICONIC</v>
      </c>
      <c r="Y165" s="5" t="s">
        <v>336</v>
      </c>
    </row>
    <row r="166" spans="1:25" ht="15" x14ac:dyDescent="0.35">
      <c r="A166" s="1">
        <f t="shared" si="6"/>
        <v>165</v>
      </c>
      <c r="B166" s="1" t="s">
        <v>108</v>
      </c>
      <c r="C166" s="1" t="s">
        <v>81</v>
      </c>
      <c r="D166" s="1" t="s">
        <v>73</v>
      </c>
      <c r="E166" s="1" t="s">
        <v>82</v>
      </c>
      <c r="F166" s="1" t="s">
        <v>75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75</v>
      </c>
      <c r="L166" s="1">
        <v>116</v>
      </c>
      <c r="M166" s="1">
        <v>116</v>
      </c>
      <c r="N166" s="1">
        <v>112</v>
      </c>
      <c r="O166" s="1">
        <v>120</v>
      </c>
      <c r="P166" s="1">
        <v>97</v>
      </c>
      <c r="Q166" s="1">
        <v>120</v>
      </c>
      <c r="R166" s="1">
        <v>115</v>
      </c>
      <c r="S166" s="1">
        <v>116</v>
      </c>
      <c r="T166" s="1">
        <v>116</v>
      </c>
      <c r="U166" s="1">
        <v>31</v>
      </c>
      <c r="V166" s="4">
        <f t="shared" si="4"/>
        <v>464</v>
      </c>
      <c r="W166" s="8">
        <f t="shared" si="5"/>
        <v>467</v>
      </c>
      <c r="X166" s="5" t="str">
        <f>Stat[[#This Row],[服装]]&amp;Stat[[#This Row],[名前]]&amp;Stat[[#This Row],[レアリティ]]</f>
        <v>ユニフォーム湯川良明ICONIC</v>
      </c>
      <c r="Y166" s="5" t="s">
        <v>337</v>
      </c>
    </row>
    <row r="167" spans="1:25" ht="15" x14ac:dyDescent="0.35">
      <c r="A167" s="1">
        <f t="shared" si="6"/>
        <v>166</v>
      </c>
      <c r="B167" s="1" t="s">
        <v>108</v>
      </c>
      <c r="C167" s="1" t="s">
        <v>83</v>
      </c>
      <c r="D167" s="1" t="s">
        <v>84</v>
      </c>
      <c r="E167" s="1" t="s">
        <v>85</v>
      </c>
      <c r="F167" s="1" t="s">
        <v>75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120</v>
      </c>
      <c r="M167" s="1">
        <v>117</v>
      </c>
      <c r="N167" s="1">
        <v>114</v>
      </c>
      <c r="O167" s="1">
        <v>117</v>
      </c>
      <c r="P167" s="1">
        <v>97</v>
      </c>
      <c r="Q167" s="1">
        <v>115</v>
      </c>
      <c r="R167" s="1">
        <v>114</v>
      </c>
      <c r="S167" s="1">
        <v>116</v>
      </c>
      <c r="T167" s="1">
        <v>116</v>
      </c>
      <c r="U167" s="1">
        <v>31</v>
      </c>
      <c r="V167" s="4">
        <f t="shared" si="4"/>
        <v>468</v>
      </c>
      <c r="W167" s="8">
        <f t="shared" si="5"/>
        <v>461</v>
      </c>
      <c r="X167" s="5" t="str">
        <f>Stat[[#This Row],[服装]]&amp;Stat[[#This Row],[名前]]&amp;Stat[[#This Row],[レアリティ]]</f>
        <v>ユニフォーム稲垣功ICONIC</v>
      </c>
      <c r="Y167" s="5" t="s">
        <v>338</v>
      </c>
    </row>
    <row r="168" spans="1:25" ht="15" x14ac:dyDescent="0.35">
      <c r="A168" s="1">
        <f t="shared" si="6"/>
        <v>167</v>
      </c>
      <c r="B168" s="1" t="s">
        <v>108</v>
      </c>
      <c r="C168" s="1" t="s">
        <v>86</v>
      </c>
      <c r="D168" s="1" t="s">
        <v>84</v>
      </c>
      <c r="E168" s="1" t="s">
        <v>87</v>
      </c>
      <c r="F168" s="1" t="s">
        <v>75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115</v>
      </c>
      <c r="M168" s="1">
        <v>115</v>
      </c>
      <c r="N168" s="1">
        <v>112</v>
      </c>
      <c r="O168" s="1">
        <v>120</v>
      </c>
      <c r="P168" s="1">
        <v>97</v>
      </c>
      <c r="Q168" s="1">
        <v>120</v>
      </c>
      <c r="R168" s="1">
        <v>115</v>
      </c>
      <c r="S168" s="1">
        <v>117</v>
      </c>
      <c r="T168" s="1">
        <v>116</v>
      </c>
      <c r="U168" s="1">
        <v>31</v>
      </c>
      <c r="V168" s="4">
        <f t="shared" si="4"/>
        <v>462</v>
      </c>
      <c r="W168" s="8">
        <f t="shared" si="5"/>
        <v>468</v>
      </c>
      <c r="X168" s="5" t="str">
        <f>Stat[[#This Row],[服装]]&amp;Stat[[#This Row],[名前]]&amp;Stat[[#This Row],[レアリティ]]</f>
        <v>ユニフォーム馬門英治ICONIC</v>
      </c>
      <c r="Y168" s="5" t="s">
        <v>339</v>
      </c>
    </row>
    <row r="169" spans="1:25" ht="15" x14ac:dyDescent="0.35">
      <c r="A169" s="1">
        <f t="shared" si="6"/>
        <v>168</v>
      </c>
      <c r="B169" s="1" t="s">
        <v>108</v>
      </c>
      <c r="C169" s="1" t="s">
        <v>88</v>
      </c>
      <c r="D169" s="1" t="s">
        <v>84</v>
      </c>
      <c r="E169" s="1" t="s">
        <v>85</v>
      </c>
      <c r="F169" s="1" t="s">
        <v>75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119</v>
      </c>
      <c r="M169" s="1">
        <v>118</v>
      </c>
      <c r="N169" s="1">
        <v>115</v>
      </c>
      <c r="O169" s="1">
        <v>117</v>
      </c>
      <c r="P169" s="1">
        <v>97</v>
      </c>
      <c r="Q169" s="1">
        <v>116</v>
      </c>
      <c r="R169" s="1">
        <v>115</v>
      </c>
      <c r="S169" s="1">
        <v>116</v>
      </c>
      <c r="T169" s="1">
        <v>116</v>
      </c>
      <c r="U169" s="1">
        <v>31</v>
      </c>
      <c r="V169" s="4">
        <f t="shared" si="4"/>
        <v>469</v>
      </c>
      <c r="W169" s="8">
        <f t="shared" si="5"/>
        <v>463</v>
      </c>
      <c r="X169" s="5" t="str">
        <f>Stat[[#This Row],[服装]]&amp;Stat[[#This Row],[名前]]&amp;Stat[[#This Row],[レアリティ]]</f>
        <v>ユニフォーム百沢雄大ICONIC</v>
      </c>
      <c r="Y169" s="5" t="s">
        <v>340</v>
      </c>
    </row>
    <row r="170" spans="1:25" ht="15" x14ac:dyDescent="0.35">
      <c r="A170" s="1">
        <f t="shared" si="6"/>
        <v>169</v>
      </c>
      <c r="B170" s="1" t="s">
        <v>692</v>
      </c>
      <c r="C170" s="1" t="s">
        <v>88</v>
      </c>
      <c r="D170" s="1" t="s">
        <v>90</v>
      </c>
      <c r="E170" s="1" t="s">
        <v>78</v>
      </c>
      <c r="F170" s="1" t="s">
        <v>75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77</v>
      </c>
      <c r="L170" s="1">
        <v>122</v>
      </c>
      <c r="M170" s="1">
        <v>121</v>
      </c>
      <c r="N170" s="1">
        <v>116</v>
      </c>
      <c r="O170" s="1">
        <v>118</v>
      </c>
      <c r="P170" s="1">
        <v>97</v>
      </c>
      <c r="Q170" s="1">
        <v>117</v>
      </c>
      <c r="R170" s="1">
        <v>116</v>
      </c>
      <c r="S170" s="1">
        <v>119</v>
      </c>
      <c r="T170" s="1">
        <v>117</v>
      </c>
      <c r="U170" s="1">
        <v>31</v>
      </c>
      <c r="V170" s="4">
        <f t="shared" si="4"/>
        <v>477</v>
      </c>
      <c r="W170" s="8">
        <f t="shared" si="5"/>
        <v>469</v>
      </c>
      <c r="X170" s="5" t="str">
        <f>Stat[[#This Row],[服装]]&amp;Stat[[#This Row],[名前]]&amp;Stat[[#This Row],[レアリティ]]</f>
        <v>職業体験百沢雄大ICONIC</v>
      </c>
      <c r="Y170" s="5" t="s">
        <v>340</v>
      </c>
    </row>
    <row r="171" spans="1:25" ht="15" x14ac:dyDescent="0.35">
      <c r="A171" s="1">
        <f t="shared" si="6"/>
        <v>170</v>
      </c>
      <c r="B171" s="1" t="s">
        <v>108</v>
      </c>
      <c r="C171" s="1" t="s">
        <v>89</v>
      </c>
      <c r="D171" s="1" t="s">
        <v>90</v>
      </c>
      <c r="E171" s="1" t="s">
        <v>85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122</v>
      </c>
      <c r="M171" s="1">
        <v>121</v>
      </c>
      <c r="N171" s="1">
        <v>114</v>
      </c>
      <c r="O171" s="1">
        <v>122</v>
      </c>
      <c r="P171" s="1">
        <v>101</v>
      </c>
      <c r="Q171" s="1">
        <v>114</v>
      </c>
      <c r="R171" s="1">
        <v>115</v>
      </c>
      <c r="S171" s="1">
        <v>118</v>
      </c>
      <c r="T171" s="1">
        <v>120</v>
      </c>
      <c r="U171" s="1">
        <v>41</v>
      </c>
      <c r="V171" s="4">
        <f t="shared" si="4"/>
        <v>479</v>
      </c>
      <c r="W171" s="8">
        <f t="shared" si="5"/>
        <v>467</v>
      </c>
      <c r="X171" s="5" t="str">
        <f>Stat[[#This Row],[服装]]&amp;Stat[[#This Row],[名前]]&amp;Stat[[#This Row],[レアリティ]]</f>
        <v>ユニフォーム照島游児ICONIC</v>
      </c>
      <c r="Y171" s="5" t="s">
        <v>341</v>
      </c>
    </row>
    <row r="172" spans="1:25" ht="15" x14ac:dyDescent="0.35">
      <c r="A172" s="1">
        <f t="shared" si="6"/>
        <v>171</v>
      </c>
      <c r="B172" s="1" t="s">
        <v>149</v>
      </c>
      <c r="C172" s="1" t="s">
        <v>89</v>
      </c>
      <c r="D172" s="1" t="s">
        <v>77</v>
      </c>
      <c r="E172" s="1" t="s">
        <v>78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125</v>
      </c>
      <c r="M172" s="1">
        <v>124</v>
      </c>
      <c r="N172" s="1">
        <v>115</v>
      </c>
      <c r="O172" s="1">
        <v>123</v>
      </c>
      <c r="P172" s="1">
        <v>101</v>
      </c>
      <c r="Q172" s="1">
        <v>115</v>
      </c>
      <c r="R172" s="1">
        <v>116</v>
      </c>
      <c r="S172" s="1">
        <v>121</v>
      </c>
      <c r="T172" s="1">
        <v>121</v>
      </c>
      <c r="U172" s="1">
        <v>41</v>
      </c>
      <c r="V172" s="4">
        <f t="shared" si="4"/>
        <v>487</v>
      </c>
      <c r="W172" s="8">
        <f t="shared" si="5"/>
        <v>473</v>
      </c>
      <c r="X172" s="5" t="str">
        <f>Stat[[#This Row],[服装]]&amp;Stat[[#This Row],[名前]]&amp;Stat[[#This Row],[レアリティ]]</f>
        <v>制服照島游児ICONIC</v>
      </c>
      <c r="Y172" s="5" t="s">
        <v>341</v>
      </c>
    </row>
    <row r="173" spans="1:25" ht="15" x14ac:dyDescent="0.35">
      <c r="A173" s="1">
        <f>ROW()-1</f>
        <v>172</v>
      </c>
      <c r="B173" s="1" t="s">
        <v>798</v>
      </c>
      <c r="C173" s="1" t="s">
        <v>89</v>
      </c>
      <c r="D173" s="1" t="s">
        <v>799</v>
      </c>
      <c r="E173" s="1" t="s">
        <v>78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128</v>
      </c>
      <c r="M173" s="1">
        <v>121</v>
      </c>
      <c r="N173" s="1">
        <v>115</v>
      </c>
      <c r="O173" s="1">
        <v>120</v>
      </c>
      <c r="P173" s="1">
        <v>101</v>
      </c>
      <c r="Q173" s="1">
        <v>116</v>
      </c>
      <c r="R173" s="1">
        <v>116</v>
      </c>
      <c r="S173" s="1">
        <v>123</v>
      </c>
      <c r="T173" s="1">
        <v>121</v>
      </c>
      <c r="U173" s="1">
        <v>41</v>
      </c>
      <c r="V173" s="4">
        <f>SUM(L173:O173)</f>
        <v>484</v>
      </c>
      <c r="W173" s="8">
        <f>SUM(Q173:T173)</f>
        <v>476</v>
      </c>
      <c r="X173" s="5" t="str">
        <f>Stat[[#This Row],[服装]]&amp;Stat[[#This Row],[名前]]&amp;Stat[[#This Row],[レアリティ]]</f>
        <v>雪遊び照島游児ICONIC</v>
      </c>
      <c r="Y173" s="5" t="s">
        <v>341</v>
      </c>
    </row>
    <row r="174" spans="1:25" ht="15" x14ac:dyDescent="0.35">
      <c r="A174" s="1">
        <f>ROW()-1</f>
        <v>173</v>
      </c>
      <c r="B174" s="1" t="s">
        <v>1044</v>
      </c>
      <c r="C174" s="1" t="s">
        <v>89</v>
      </c>
      <c r="D174" s="1" t="s">
        <v>90</v>
      </c>
      <c r="E174" s="1" t="s">
        <v>78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78</v>
      </c>
      <c r="L174" s="1">
        <v>126</v>
      </c>
      <c r="M174" s="1">
        <v>127</v>
      </c>
      <c r="N174" s="1">
        <v>115</v>
      </c>
      <c r="O174" s="1">
        <v>125</v>
      </c>
      <c r="P174" s="1">
        <v>101</v>
      </c>
      <c r="Q174" s="1">
        <v>115</v>
      </c>
      <c r="R174" s="1">
        <v>118</v>
      </c>
      <c r="S174" s="1">
        <v>122</v>
      </c>
      <c r="T174" s="1">
        <v>122</v>
      </c>
      <c r="U174" s="1">
        <v>41</v>
      </c>
      <c r="V174" s="4">
        <f>SUM(L174:O174)</f>
        <v>493</v>
      </c>
      <c r="W174" s="8">
        <f>SUM(Q174:T174)</f>
        <v>477</v>
      </c>
      <c r="X174" s="5" t="str">
        <f>Stat[[#This Row],[服装]]&amp;Stat[[#This Row],[名前]]&amp;Stat[[#This Row],[レアリティ]]</f>
        <v>スパイ照島游児ICONIC</v>
      </c>
      <c r="Y174" s="5" t="s">
        <v>341</v>
      </c>
    </row>
    <row r="175" spans="1:25" ht="15" x14ac:dyDescent="0.35">
      <c r="A175" s="1">
        <f t="shared" si="6"/>
        <v>174</v>
      </c>
      <c r="B175" s="1" t="s">
        <v>108</v>
      </c>
      <c r="C175" s="1" t="s">
        <v>92</v>
      </c>
      <c r="D175" s="1" t="s">
        <v>90</v>
      </c>
      <c r="E175" s="1" t="s">
        <v>87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117</v>
      </c>
      <c r="M175" s="1">
        <v>115</v>
      </c>
      <c r="N175" s="1">
        <v>112</v>
      </c>
      <c r="O175" s="1">
        <v>120</v>
      </c>
      <c r="P175" s="1">
        <v>97</v>
      </c>
      <c r="Q175" s="1">
        <v>121</v>
      </c>
      <c r="R175" s="1">
        <v>115</v>
      </c>
      <c r="S175" s="1">
        <v>117</v>
      </c>
      <c r="T175" s="1">
        <v>117</v>
      </c>
      <c r="U175" s="1">
        <v>41</v>
      </c>
      <c r="V175" s="4">
        <f t="shared" si="4"/>
        <v>464</v>
      </c>
      <c r="W175" s="8">
        <f t="shared" si="5"/>
        <v>470</v>
      </c>
      <c r="X175" s="5" t="str">
        <f>Stat[[#This Row],[服装]]&amp;Stat[[#This Row],[名前]]&amp;Stat[[#This Row],[レアリティ]]</f>
        <v>ユニフォーム母畑和馬ICONIC</v>
      </c>
      <c r="Y175" s="5" t="s">
        <v>342</v>
      </c>
    </row>
    <row r="176" spans="1:25" ht="13.95" customHeight="1" x14ac:dyDescent="0.35">
      <c r="A176" s="1">
        <f t="shared" si="6"/>
        <v>175</v>
      </c>
      <c r="B176" s="1" t="s">
        <v>108</v>
      </c>
      <c r="C176" s="1" t="s">
        <v>93</v>
      </c>
      <c r="D176" s="1" t="s">
        <v>84</v>
      </c>
      <c r="E176" s="1" t="s">
        <v>97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115</v>
      </c>
      <c r="M176" s="1">
        <v>114</v>
      </c>
      <c r="N176" s="1">
        <v>120</v>
      </c>
      <c r="O176" s="1">
        <v>120</v>
      </c>
      <c r="P176" s="1">
        <v>97</v>
      </c>
      <c r="Q176" s="1">
        <v>117</v>
      </c>
      <c r="R176" s="1">
        <v>114</v>
      </c>
      <c r="S176" s="1">
        <v>116</v>
      </c>
      <c r="T176" s="1">
        <v>117</v>
      </c>
      <c r="U176" s="1">
        <v>41</v>
      </c>
      <c r="V176" s="4">
        <f t="shared" si="4"/>
        <v>469</v>
      </c>
      <c r="W176" s="8">
        <f t="shared" si="5"/>
        <v>464</v>
      </c>
      <c r="X176" s="5" t="str">
        <f>Stat[[#This Row],[服装]]&amp;Stat[[#This Row],[名前]]&amp;Stat[[#This Row],[レアリティ]]</f>
        <v>ユニフォーム二岐丈晴ICONIC</v>
      </c>
      <c r="Y176" s="5" t="s">
        <v>343</v>
      </c>
    </row>
    <row r="177" spans="1:25" ht="15" x14ac:dyDescent="0.35">
      <c r="A177" s="1">
        <f t="shared" si="6"/>
        <v>176</v>
      </c>
      <c r="B177" s="1" t="s">
        <v>149</v>
      </c>
      <c r="C177" s="1" t="s">
        <v>93</v>
      </c>
      <c r="D177" s="1" t="s">
        <v>90</v>
      </c>
      <c r="E177" s="1" t="s">
        <v>74</v>
      </c>
      <c r="F177" s="1" t="s">
        <v>91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116</v>
      </c>
      <c r="M177" s="1">
        <v>117</v>
      </c>
      <c r="N177" s="1">
        <v>123</v>
      </c>
      <c r="O177" s="1">
        <v>123</v>
      </c>
      <c r="P177" s="1">
        <v>97</v>
      </c>
      <c r="Q177" s="1">
        <v>118</v>
      </c>
      <c r="R177" s="1">
        <v>115</v>
      </c>
      <c r="S177" s="1">
        <v>117</v>
      </c>
      <c r="T177" s="1">
        <v>118</v>
      </c>
      <c r="U177" s="1">
        <v>41</v>
      </c>
      <c r="V177" s="4">
        <f t="shared" si="4"/>
        <v>479</v>
      </c>
      <c r="W177" s="8">
        <f t="shared" si="5"/>
        <v>468</v>
      </c>
      <c r="X177" s="5" t="str">
        <f>Stat[[#This Row],[服装]]&amp;Stat[[#This Row],[名前]]&amp;Stat[[#This Row],[レアリティ]]</f>
        <v>制服二岐丈晴ICONIC</v>
      </c>
      <c r="Y177" s="5" t="s">
        <v>343</v>
      </c>
    </row>
    <row r="178" spans="1:25" ht="15" x14ac:dyDescent="0.35">
      <c r="A178" s="1">
        <f t="shared" si="6"/>
        <v>177</v>
      </c>
      <c r="B178" s="1" t="s">
        <v>108</v>
      </c>
      <c r="C178" s="1" t="s">
        <v>99</v>
      </c>
      <c r="D178" s="1" t="s">
        <v>84</v>
      </c>
      <c r="E178" s="1" t="s">
        <v>85</v>
      </c>
      <c r="F178" s="1" t="s">
        <v>91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74</v>
      </c>
      <c r="L178" s="1">
        <v>120</v>
      </c>
      <c r="M178" s="1">
        <v>119</v>
      </c>
      <c r="N178" s="1">
        <v>113</v>
      </c>
      <c r="O178" s="1">
        <v>118</v>
      </c>
      <c r="P178" s="1">
        <v>97</v>
      </c>
      <c r="Q178" s="1">
        <v>115</v>
      </c>
      <c r="R178" s="1">
        <v>115</v>
      </c>
      <c r="S178" s="1">
        <v>116</v>
      </c>
      <c r="T178" s="1">
        <v>116</v>
      </c>
      <c r="U178" s="1">
        <v>41</v>
      </c>
      <c r="V178" s="4">
        <f t="shared" si="4"/>
        <v>470</v>
      </c>
      <c r="W178" s="8">
        <f t="shared" si="5"/>
        <v>462</v>
      </c>
      <c r="X178" s="5" t="str">
        <f>Stat[[#This Row],[服装]]&amp;Stat[[#This Row],[名前]]&amp;Stat[[#This Row],[レアリティ]]</f>
        <v>ユニフォーム沼尻凛太郎ICONIC</v>
      </c>
      <c r="Y178" s="5" t="s">
        <v>344</v>
      </c>
    </row>
    <row r="179" spans="1:25" ht="15" x14ac:dyDescent="0.35">
      <c r="A179" s="1">
        <f t="shared" ref="A179:A254" si="7">ROW()-1</f>
        <v>178</v>
      </c>
      <c r="B179" s="1" t="s">
        <v>108</v>
      </c>
      <c r="C179" s="1" t="s">
        <v>94</v>
      </c>
      <c r="D179" s="1" t="s">
        <v>90</v>
      </c>
      <c r="E179" s="1" t="s">
        <v>87</v>
      </c>
      <c r="F179" s="1" t="s">
        <v>91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74</v>
      </c>
      <c r="L179" s="1">
        <v>116</v>
      </c>
      <c r="M179" s="1">
        <v>115</v>
      </c>
      <c r="N179" s="1">
        <v>113</v>
      </c>
      <c r="O179" s="1">
        <v>117</v>
      </c>
      <c r="P179" s="1">
        <v>97</v>
      </c>
      <c r="Q179" s="1">
        <v>121</v>
      </c>
      <c r="R179" s="1">
        <v>115</v>
      </c>
      <c r="S179" s="1">
        <v>116</v>
      </c>
      <c r="T179" s="1">
        <v>117</v>
      </c>
      <c r="U179" s="1">
        <v>41</v>
      </c>
      <c r="V179" s="4">
        <f t="shared" si="4"/>
        <v>461</v>
      </c>
      <c r="W179" s="8">
        <f t="shared" si="5"/>
        <v>469</v>
      </c>
      <c r="X179" s="5" t="str">
        <f>Stat[[#This Row],[服装]]&amp;Stat[[#This Row],[名前]]&amp;Stat[[#This Row],[レアリティ]]</f>
        <v>ユニフォーム飯坂信義ICONIC</v>
      </c>
      <c r="Y179" s="5" t="s">
        <v>345</v>
      </c>
    </row>
    <row r="180" spans="1:25" ht="15" x14ac:dyDescent="0.35">
      <c r="A180" s="1">
        <f t="shared" si="7"/>
        <v>179</v>
      </c>
      <c r="B180" s="1" t="s">
        <v>108</v>
      </c>
      <c r="C180" s="1" t="s">
        <v>95</v>
      </c>
      <c r="D180" s="1" t="s">
        <v>90</v>
      </c>
      <c r="E180" s="1" t="s">
        <v>85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74</v>
      </c>
      <c r="L180" s="1">
        <v>118</v>
      </c>
      <c r="M180" s="1">
        <v>118</v>
      </c>
      <c r="N180" s="1">
        <v>113</v>
      </c>
      <c r="O180" s="1">
        <v>120</v>
      </c>
      <c r="P180" s="1">
        <v>97</v>
      </c>
      <c r="Q180" s="1">
        <v>115</v>
      </c>
      <c r="R180" s="1">
        <v>115</v>
      </c>
      <c r="S180" s="1">
        <v>120</v>
      </c>
      <c r="T180" s="1">
        <v>120</v>
      </c>
      <c r="U180" s="1">
        <v>41</v>
      </c>
      <c r="V180" s="4">
        <f t="shared" si="4"/>
        <v>469</v>
      </c>
      <c r="W180" s="8">
        <f t="shared" si="5"/>
        <v>470</v>
      </c>
      <c r="X180" s="5" t="str">
        <f>Stat[[#This Row],[服装]]&amp;Stat[[#This Row],[名前]]&amp;Stat[[#This Row],[レアリティ]]</f>
        <v>ユニフォーム東山勝道ICONIC</v>
      </c>
      <c r="Y180" s="5" t="s">
        <v>346</v>
      </c>
    </row>
    <row r="181" spans="1:25" ht="15" x14ac:dyDescent="0.35">
      <c r="A181" s="1">
        <f t="shared" si="7"/>
        <v>180</v>
      </c>
      <c r="B181" s="1" t="s">
        <v>108</v>
      </c>
      <c r="C181" s="1" t="s">
        <v>96</v>
      </c>
      <c r="D181" s="1" t="s">
        <v>90</v>
      </c>
      <c r="E181" s="1" t="s">
        <v>98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85</v>
      </c>
      <c r="L181" s="1">
        <v>112</v>
      </c>
      <c r="M181" s="1">
        <v>110</v>
      </c>
      <c r="N181" s="1">
        <v>114</v>
      </c>
      <c r="O181" s="1">
        <v>120</v>
      </c>
      <c r="P181" s="1">
        <v>101</v>
      </c>
      <c r="Q181" s="1">
        <v>110</v>
      </c>
      <c r="R181" s="1">
        <v>120</v>
      </c>
      <c r="S181" s="1">
        <v>119</v>
      </c>
      <c r="T181" s="1">
        <v>120</v>
      </c>
      <c r="U181" s="1">
        <v>41</v>
      </c>
      <c r="V181" s="4">
        <f t="shared" si="4"/>
        <v>456</v>
      </c>
      <c r="W181" s="8">
        <f t="shared" si="5"/>
        <v>469</v>
      </c>
      <c r="X181" s="5" t="str">
        <f>Stat[[#This Row],[服装]]&amp;Stat[[#This Row],[名前]]&amp;Stat[[#This Row],[レアリティ]]</f>
        <v>ユニフォーム土湯新ICONIC</v>
      </c>
      <c r="Y181" s="5" t="s">
        <v>347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100</v>
      </c>
      <c r="D182" s="1" t="s">
        <v>77</v>
      </c>
      <c r="E182" s="1" t="s">
        <v>78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123</v>
      </c>
      <c r="M182" s="1">
        <v>121</v>
      </c>
      <c r="N182" s="1">
        <v>113</v>
      </c>
      <c r="O182" s="1">
        <v>121</v>
      </c>
      <c r="P182" s="1">
        <v>97</v>
      </c>
      <c r="Q182" s="1">
        <v>115</v>
      </c>
      <c r="R182" s="1">
        <v>115</v>
      </c>
      <c r="S182" s="1">
        <v>120</v>
      </c>
      <c r="T182" s="1">
        <v>121</v>
      </c>
      <c r="U182" s="1">
        <v>41</v>
      </c>
      <c r="V182" s="4">
        <f t="shared" si="4"/>
        <v>478</v>
      </c>
      <c r="W182" s="8">
        <f t="shared" si="5"/>
        <v>471</v>
      </c>
      <c r="X182" s="5" t="str">
        <f>Stat[[#This Row],[服装]]&amp;Stat[[#This Row],[名前]]&amp;Stat[[#This Row],[レアリティ]]</f>
        <v>ユニフォーム中島猛ICONIC</v>
      </c>
      <c r="Y182" s="5" t="s">
        <v>348</v>
      </c>
    </row>
    <row r="183" spans="1:25" ht="15" x14ac:dyDescent="0.35">
      <c r="A183" s="1">
        <f>ROW()-1</f>
        <v>182</v>
      </c>
      <c r="B183" s="1" t="s">
        <v>1044</v>
      </c>
      <c r="C183" s="1" t="s">
        <v>100</v>
      </c>
      <c r="D183" s="1" t="s">
        <v>73</v>
      </c>
      <c r="E183" s="1" t="s">
        <v>78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126</v>
      </c>
      <c r="M183" s="1">
        <v>124</v>
      </c>
      <c r="N183" s="1">
        <v>114</v>
      </c>
      <c r="O183" s="1">
        <v>122</v>
      </c>
      <c r="P183" s="1">
        <v>97</v>
      </c>
      <c r="Q183" s="1">
        <v>116</v>
      </c>
      <c r="R183" s="1">
        <v>116</v>
      </c>
      <c r="S183" s="1">
        <v>123</v>
      </c>
      <c r="T183" s="1">
        <v>122</v>
      </c>
      <c r="U183" s="1">
        <v>41</v>
      </c>
      <c r="V183" s="4">
        <f>SUM(L183:O183)</f>
        <v>486</v>
      </c>
      <c r="W183" s="8">
        <f>SUM(Q183:T183)</f>
        <v>477</v>
      </c>
      <c r="X183" s="5" t="str">
        <f>Stat[[#This Row],[服装]]&amp;Stat[[#This Row],[名前]]&amp;Stat[[#This Row],[レアリティ]]</f>
        <v>スパイ中島猛ICONIC</v>
      </c>
      <c r="Y183" s="5" t="s">
        <v>348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101</v>
      </c>
      <c r="D184" s="1" t="s">
        <v>90</v>
      </c>
      <c r="E184" s="1" t="s">
        <v>78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80</v>
      </c>
      <c r="L184" s="1">
        <v>119</v>
      </c>
      <c r="M184" s="1">
        <v>116</v>
      </c>
      <c r="N184" s="1">
        <v>113</v>
      </c>
      <c r="O184" s="1">
        <v>117</v>
      </c>
      <c r="P184" s="1">
        <v>97</v>
      </c>
      <c r="Q184" s="1">
        <v>113</v>
      </c>
      <c r="R184" s="1">
        <v>115</v>
      </c>
      <c r="S184" s="1">
        <v>115</v>
      </c>
      <c r="T184" s="1">
        <v>116</v>
      </c>
      <c r="U184" s="1">
        <v>31</v>
      </c>
      <c r="V184" s="4">
        <f t="shared" si="4"/>
        <v>465</v>
      </c>
      <c r="W184" s="8">
        <f t="shared" si="5"/>
        <v>459</v>
      </c>
      <c r="X184" s="5" t="str">
        <f>Stat[[#This Row],[服装]]&amp;Stat[[#This Row],[名前]]&amp;Stat[[#This Row],[レアリティ]]</f>
        <v>ユニフォーム白石優希ICONIC</v>
      </c>
      <c r="Y184" s="5" t="s">
        <v>349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102</v>
      </c>
      <c r="D185" s="1" t="s">
        <v>77</v>
      </c>
      <c r="E185" s="1" t="s">
        <v>74</v>
      </c>
      <c r="F185" s="1" t="s">
        <v>130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119</v>
      </c>
      <c r="M185" s="1">
        <v>121</v>
      </c>
      <c r="N185" s="1">
        <v>122</v>
      </c>
      <c r="O185" s="1">
        <v>121</v>
      </c>
      <c r="P185" s="1">
        <v>97</v>
      </c>
      <c r="Q185" s="1">
        <v>119</v>
      </c>
      <c r="R185" s="1">
        <v>119</v>
      </c>
      <c r="S185" s="1">
        <v>118</v>
      </c>
      <c r="T185" s="1">
        <v>118</v>
      </c>
      <c r="U185" s="1">
        <v>41</v>
      </c>
      <c r="V185" s="4">
        <f t="shared" si="4"/>
        <v>483</v>
      </c>
      <c r="W185" s="8">
        <f t="shared" si="5"/>
        <v>474</v>
      </c>
      <c r="X185" s="5" t="str">
        <f>Stat[[#This Row],[服装]]&amp;Stat[[#This Row],[名前]]&amp;Stat[[#This Row],[レアリティ]]</f>
        <v>ユニフォーム花山一雅ICONIC</v>
      </c>
      <c r="Y185" s="5" t="s">
        <v>350</v>
      </c>
    </row>
    <row r="186" spans="1:25" ht="15" x14ac:dyDescent="0.35">
      <c r="A186" s="1">
        <f t="shared" si="7"/>
        <v>185</v>
      </c>
      <c r="B186" s="1" t="s">
        <v>108</v>
      </c>
      <c r="C186" s="1" t="s">
        <v>103</v>
      </c>
      <c r="D186" s="1" t="s">
        <v>77</v>
      </c>
      <c r="E186" s="1" t="s">
        <v>82</v>
      </c>
      <c r="F186" s="1" t="s">
        <v>130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80</v>
      </c>
      <c r="L186" s="1">
        <v>114</v>
      </c>
      <c r="M186" s="1">
        <v>114</v>
      </c>
      <c r="N186" s="1">
        <v>113</v>
      </c>
      <c r="O186" s="1">
        <v>117</v>
      </c>
      <c r="P186" s="1">
        <v>97</v>
      </c>
      <c r="Q186" s="1">
        <v>121</v>
      </c>
      <c r="R186" s="1">
        <v>115</v>
      </c>
      <c r="S186" s="1">
        <v>116</v>
      </c>
      <c r="T186" s="1">
        <v>117</v>
      </c>
      <c r="U186" s="1">
        <v>31</v>
      </c>
      <c r="V186" s="4">
        <f t="shared" si="4"/>
        <v>458</v>
      </c>
      <c r="W186" s="8">
        <f t="shared" si="5"/>
        <v>469</v>
      </c>
      <c r="X186" s="5" t="str">
        <f>Stat[[#This Row],[服装]]&amp;Stat[[#This Row],[名前]]&amp;Stat[[#This Row],[レアリティ]]</f>
        <v>ユニフォーム鳴子哲平ICONIC</v>
      </c>
      <c r="Y186" s="5" t="s">
        <v>351</v>
      </c>
    </row>
    <row r="187" spans="1:25" ht="15" x14ac:dyDescent="0.35">
      <c r="A187" s="1">
        <f t="shared" si="7"/>
        <v>186</v>
      </c>
      <c r="B187" s="1" t="s">
        <v>108</v>
      </c>
      <c r="C187" s="1" t="s">
        <v>104</v>
      </c>
      <c r="D187" s="1" t="s">
        <v>77</v>
      </c>
      <c r="E187" s="1" t="s">
        <v>80</v>
      </c>
      <c r="F187" s="1" t="s">
        <v>130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85</v>
      </c>
      <c r="L187" s="1">
        <v>112</v>
      </c>
      <c r="M187" s="1">
        <v>110</v>
      </c>
      <c r="N187" s="1">
        <v>114</v>
      </c>
      <c r="O187" s="1">
        <v>120</v>
      </c>
      <c r="P187" s="1">
        <v>101</v>
      </c>
      <c r="Q187" s="1">
        <v>110</v>
      </c>
      <c r="R187" s="1">
        <v>121</v>
      </c>
      <c r="S187" s="1">
        <v>119</v>
      </c>
      <c r="T187" s="1">
        <v>120</v>
      </c>
      <c r="U187" s="1">
        <v>41</v>
      </c>
      <c r="V187" s="4">
        <f t="shared" si="4"/>
        <v>456</v>
      </c>
      <c r="W187" s="8">
        <f t="shared" si="5"/>
        <v>470</v>
      </c>
      <c r="X187" s="5" t="str">
        <f>Stat[[#This Row],[服装]]&amp;Stat[[#This Row],[名前]]&amp;Stat[[#This Row],[レアリティ]]</f>
        <v>ユニフォーム秋保和光ICONIC</v>
      </c>
      <c r="Y187" s="5" t="s">
        <v>352</v>
      </c>
    </row>
    <row r="188" spans="1:25" ht="15" x14ac:dyDescent="0.35">
      <c r="A188" s="1">
        <f t="shared" si="7"/>
        <v>187</v>
      </c>
      <c r="B188" s="1" t="s">
        <v>108</v>
      </c>
      <c r="C188" s="1" t="s">
        <v>105</v>
      </c>
      <c r="D188" s="1" t="s">
        <v>77</v>
      </c>
      <c r="E188" s="1" t="s">
        <v>82</v>
      </c>
      <c r="F188" s="1" t="s">
        <v>130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114</v>
      </c>
      <c r="M188" s="1">
        <v>115</v>
      </c>
      <c r="N188" s="1">
        <v>113</v>
      </c>
      <c r="O188" s="1">
        <v>118</v>
      </c>
      <c r="P188" s="1">
        <v>97</v>
      </c>
      <c r="Q188" s="1">
        <v>121</v>
      </c>
      <c r="R188" s="1">
        <v>117</v>
      </c>
      <c r="S188" s="1">
        <v>116</v>
      </c>
      <c r="T188" s="1">
        <v>117</v>
      </c>
      <c r="U188" s="1">
        <v>31</v>
      </c>
      <c r="V188" s="4">
        <f t="shared" si="4"/>
        <v>460</v>
      </c>
      <c r="W188" s="8">
        <f t="shared" si="5"/>
        <v>471</v>
      </c>
      <c r="X188" s="5" t="str">
        <f>Stat[[#This Row],[服装]]&amp;Stat[[#This Row],[名前]]&amp;Stat[[#This Row],[レアリティ]]</f>
        <v>ユニフォーム松島剛ICONIC</v>
      </c>
      <c r="Y188" s="5" t="s">
        <v>354</v>
      </c>
    </row>
    <row r="189" spans="1:25" ht="15" x14ac:dyDescent="0.35">
      <c r="A189" s="1">
        <f t="shared" si="7"/>
        <v>188</v>
      </c>
      <c r="B189" s="1" t="s">
        <v>108</v>
      </c>
      <c r="C189" s="1" t="s">
        <v>106</v>
      </c>
      <c r="D189" s="1" t="s">
        <v>77</v>
      </c>
      <c r="E189" s="1" t="s">
        <v>78</v>
      </c>
      <c r="F189" s="1" t="s">
        <v>130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121</v>
      </c>
      <c r="M189" s="1">
        <v>118</v>
      </c>
      <c r="N189" s="1">
        <v>114</v>
      </c>
      <c r="O189" s="1">
        <v>120</v>
      </c>
      <c r="P189" s="1">
        <v>101</v>
      </c>
      <c r="Q189" s="1">
        <v>116</v>
      </c>
      <c r="R189" s="1">
        <v>116</v>
      </c>
      <c r="S189" s="1">
        <v>118</v>
      </c>
      <c r="T189" s="1">
        <v>118</v>
      </c>
      <c r="U189" s="1">
        <v>36</v>
      </c>
      <c r="V189" s="4">
        <f t="shared" si="4"/>
        <v>473</v>
      </c>
      <c r="W189" s="8">
        <f t="shared" si="5"/>
        <v>468</v>
      </c>
      <c r="X189" s="5" t="str">
        <f>Stat[[#This Row],[服装]]&amp;Stat[[#This Row],[名前]]&amp;Stat[[#This Row],[レアリティ]]</f>
        <v>ユニフォーム川渡瞬己ICONIC</v>
      </c>
      <c r="Y189" s="5" t="s">
        <v>353</v>
      </c>
    </row>
    <row r="190" spans="1:25" ht="15" x14ac:dyDescent="0.35">
      <c r="A190" s="1">
        <f t="shared" si="7"/>
        <v>189</v>
      </c>
      <c r="B190" s="1" t="s">
        <v>108</v>
      </c>
      <c r="C190" s="1" t="s">
        <v>109</v>
      </c>
      <c r="D190" s="1" t="s">
        <v>73</v>
      </c>
      <c r="E190" s="1" t="s">
        <v>78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82</v>
      </c>
      <c r="L190" s="1">
        <v>130</v>
      </c>
      <c r="M190" s="1">
        <v>130</v>
      </c>
      <c r="N190" s="1">
        <v>114</v>
      </c>
      <c r="O190" s="1">
        <v>123</v>
      </c>
      <c r="P190" s="1">
        <v>101</v>
      </c>
      <c r="Q190" s="1">
        <v>116</v>
      </c>
      <c r="R190" s="1">
        <v>116</v>
      </c>
      <c r="S190" s="1">
        <v>120</v>
      </c>
      <c r="T190" s="1">
        <v>120</v>
      </c>
      <c r="U190" s="1">
        <v>41</v>
      </c>
      <c r="V190" s="4">
        <f t="shared" si="4"/>
        <v>497</v>
      </c>
      <c r="W190" s="8">
        <f t="shared" si="5"/>
        <v>472</v>
      </c>
      <c r="X190" s="5" t="str">
        <f>Stat[[#This Row],[服装]]&amp;Stat[[#This Row],[名前]]&amp;Stat[[#This Row],[レアリティ]]</f>
        <v>ユニフォーム牛島若利ICONIC</v>
      </c>
      <c r="Y190" s="5" t="s">
        <v>355</v>
      </c>
    </row>
    <row r="191" spans="1:25" ht="15" x14ac:dyDescent="0.35">
      <c r="A191" s="1">
        <f t="shared" si="7"/>
        <v>190</v>
      </c>
      <c r="B191" s="1" t="s">
        <v>116</v>
      </c>
      <c r="C191" s="1" t="s">
        <v>109</v>
      </c>
      <c r="D191" s="1" t="s">
        <v>90</v>
      </c>
      <c r="E191" s="1" t="s">
        <v>78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133</v>
      </c>
      <c r="M191" s="1">
        <v>133</v>
      </c>
      <c r="N191" s="1">
        <v>115</v>
      </c>
      <c r="O191" s="1">
        <v>124</v>
      </c>
      <c r="P191" s="1">
        <v>101</v>
      </c>
      <c r="Q191" s="1">
        <v>117</v>
      </c>
      <c r="R191" s="1">
        <v>117</v>
      </c>
      <c r="S191" s="1">
        <v>123</v>
      </c>
      <c r="T191" s="1">
        <v>121</v>
      </c>
      <c r="U191" s="1">
        <v>41</v>
      </c>
      <c r="V191" s="4">
        <f t="shared" si="4"/>
        <v>505</v>
      </c>
      <c r="W191" s="8">
        <f t="shared" si="5"/>
        <v>478</v>
      </c>
      <c r="X191" s="5" t="str">
        <f>Stat[[#This Row],[服装]]&amp;Stat[[#This Row],[名前]]&amp;Stat[[#This Row],[レアリティ]]</f>
        <v>水着牛島若利ICONIC</v>
      </c>
      <c r="Y191" s="5" t="s">
        <v>355</v>
      </c>
    </row>
    <row r="192" spans="1:25" ht="15" x14ac:dyDescent="0.35">
      <c r="A192" s="1">
        <f>ROW()-1</f>
        <v>191</v>
      </c>
      <c r="B192" s="1" t="s">
        <v>784</v>
      </c>
      <c r="C192" s="1" t="s">
        <v>109</v>
      </c>
      <c r="D192" s="1" t="s">
        <v>77</v>
      </c>
      <c r="E192" s="1" t="s">
        <v>78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136</v>
      </c>
      <c r="M192" s="1">
        <v>135</v>
      </c>
      <c r="N192" s="1">
        <v>115</v>
      </c>
      <c r="O192" s="1">
        <v>125</v>
      </c>
      <c r="P192" s="1">
        <v>101</v>
      </c>
      <c r="Q192" s="1">
        <v>115</v>
      </c>
      <c r="R192" s="1">
        <v>115</v>
      </c>
      <c r="S192" s="1">
        <v>122</v>
      </c>
      <c r="T192" s="1">
        <v>120</v>
      </c>
      <c r="U192" s="1">
        <v>41</v>
      </c>
      <c r="V192" s="4">
        <f t="shared" si="4"/>
        <v>511</v>
      </c>
      <c r="W192" s="8">
        <f t="shared" si="5"/>
        <v>472</v>
      </c>
      <c r="X192" s="5" t="str">
        <f>Stat[[#This Row],[服装]]&amp;Stat[[#This Row],[名前]]&amp;Stat[[#This Row],[レアリティ]]</f>
        <v>新年牛島若利ICONIC</v>
      </c>
      <c r="Y192" s="5" t="s">
        <v>355</v>
      </c>
    </row>
    <row r="193" spans="1:25" ht="15" x14ac:dyDescent="0.35">
      <c r="A193" s="1">
        <f>ROW()-1</f>
        <v>192</v>
      </c>
      <c r="B193" s="1" t="s">
        <v>149</v>
      </c>
      <c r="C193" s="1" t="s">
        <v>109</v>
      </c>
      <c r="D193" s="1" t="s">
        <v>73</v>
      </c>
      <c r="E193" s="1" t="s">
        <v>78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84</v>
      </c>
      <c r="L193" s="1">
        <v>135</v>
      </c>
      <c r="M193" s="1">
        <v>136</v>
      </c>
      <c r="N193" s="1">
        <v>115</v>
      </c>
      <c r="O193" s="1">
        <v>126</v>
      </c>
      <c r="P193" s="1">
        <v>101</v>
      </c>
      <c r="Q193" s="1">
        <v>117</v>
      </c>
      <c r="R193" s="1">
        <v>118</v>
      </c>
      <c r="S193" s="1">
        <v>124</v>
      </c>
      <c r="T193" s="1">
        <v>122</v>
      </c>
      <c r="U193" s="1">
        <v>41</v>
      </c>
      <c r="V193" s="4">
        <f>SUM(L193:O193)</f>
        <v>512</v>
      </c>
      <c r="W193" s="8">
        <f>SUM(Q193:T193)</f>
        <v>481</v>
      </c>
      <c r="X193" s="5" t="str">
        <f>Stat[[#This Row],[服装]]&amp;Stat[[#This Row],[名前]]&amp;Stat[[#This Row],[レアリティ]]</f>
        <v>制服牛島若利ICONIC</v>
      </c>
      <c r="Y193" s="5" t="s">
        <v>355</v>
      </c>
    </row>
    <row r="194" spans="1:25" ht="15" x14ac:dyDescent="0.35">
      <c r="A194" s="1">
        <f>ROW()-1</f>
        <v>193</v>
      </c>
      <c r="B194" s="1" t="s">
        <v>1138</v>
      </c>
      <c r="C194" s="1" t="s">
        <v>109</v>
      </c>
      <c r="D194" s="1" t="s">
        <v>90</v>
      </c>
      <c r="E194" s="1" t="s">
        <v>78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84</v>
      </c>
      <c r="L194" s="1">
        <v>136</v>
      </c>
      <c r="M194" s="1">
        <v>134</v>
      </c>
      <c r="N194" s="1">
        <v>116</v>
      </c>
      <c r="O194" s="1">
        <v>125</v>
      </c>
      <c r="P194" s="1">
        <v>101</v>
      </c>
      <c r="Q194" s="1">
        <v>119</v>
      </c>
      <c r="R194" s="1">
        <v>117</v>
      </c>
      <c r="S194" s="1">
        <v>125</v>
      </c>
      <c r="T194" s="1">
        <v>121</v>
      </c>
      <c r="U194" s="1">
        <v>41</v>
      </c>
      <c r="V194" s="4">
        <f>SUM(L194:O194)</f>
        <v>511</v>
      </c>
      <c r="W194" s="8">
        <f>SUM(Q194:T194)</f>
        <v>482</v>
      </c>
      <c r="X194" s="5" t="str">
        <f>Stat[[#This Row],[服装]]&amp;Stat[[#This Row],[名前]]&amp;Stat[[#This Row],[レアリティ]]</f>
        <v>文化祭2牛島若利ICONIC</v>
      </c>
      <c r="Y194" s="5" t="s">
        <v>355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110</v>
      </c>
      <c r="D195" s="1" t="s">
        <v>73</v>
      </c>
      <c r="E195" s="1" t="s">
        <v>82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81</v>
      </c>
      <c r="L195" s="1">
        <v>123</v>
      </c>
      <c r="M195" s="1">
        <v>120</v>
      </c>
      <c r="N195" s="1">
        <v>113</v>
      </c>
      <c r="O195" s="1">
        <v>121</v>
      </c>
      <c r="P195" s="1">
        <v>97</v>
      </c>
      <c r="Q195" s="1">
        <v>125</v>
      </c>
      <c r="R195" s="1">
        <v>115</v>
      </c>
      <c r="S195" s="1">
        <v>117</v>
      </c>
      <c r="T195" s="1">
        <v>117</v>
      </c>
      <c r="U195" s="1">
        <v>28</v>
      </c>
      <c r="V195" s="4">
        <f t="shared" si="4"/>
        <v>477</v>
      </c>
      <c r="W195" s="8">
        <f t="shared" si="5"/>
        <v>474</v>
      </c>
      <c r="X195" s="5" t="str">
        <f>Stat[[#This Row],[服装]]&amp;Stat[[#This Row],[名前]]&amp;Stat[[#This Row],[レアリティ]]</f>
        <v>ユニフォーム天童覚ICONIC</v>
      </c>
      <c r="Y195" s="5" t="s">
        <v>356</v>
      </c>
    </row>
    <row r="196" spans="1:25" ht="15" x14ac:dyDescent="0.35">
      <c r="A196" s="1">
        <f t="shared" si="7"/>
        <v>195</v>
      </c>
      <c r="B196" s="1" t="s">
        <v>116</v>
      </c>
      <c r="C196" s="1" t="s">
        <v>110</v>
      </c>
      <c r="D196" s="1" t="s">
        <v>90</v>
      </c>
      <c r="E196" s="1" t="s">
        <v>82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82</v>
      </c>
      <c r="L196" s="1">
        <v>126</v>
      </c>
      <c r="M196" s="1">
        <v>121</v>
      </c>
      <c r="N196" s="1">
        <v>114</v>
      </c>
      <c r="O196" s="1">
        <v>122</v>
      </c>
      <c r="P196" s="1">
        <v>97</v>
      </c>
      <c r="Q196" s="1">
        <v>128</v>
      </c>
      <c r="R196" s="1">
        <v>116</v>
      </c>
      <c r="S196" s="1">
        <v>120</v>
      </c>
      <c r="T196" s="1">
        <v>118</v>
      </c>
      <c r="U196" s="1">
        <v>28</v>
      </c>
      <c r="V196" s="4">
        <f t="shared" si="4"/>
        <v>483</v>
      </c>
      <c r="W196" s="8">
        <f t="shared" si="5"/>
        <v>482</v>
      </c>
      <c r="X196" s="5" t="str">
        <f>Stat[[#This Row],[服装]]&amp;Stat[[#This Row],[名前]]&amp;Stat[[#This Row],[レアリティ]]</f>
        <v>水着天童覚ICONIC</v>
      </c>
      <c r="Y196" s="5" t="s">
        <v>356</v>
      </c>
    </row>
    <row r="197" spans="1:25" ht="15" x14ac:dyDescent="0.35">
      <c r="A197" s="1">
        <f t="shared" si="7"/>
        <v>196</v>
      </c>
      <c r="B197" s="1" t="s">
        <v>760</v>
      </c>
      <c r="C197" s="1" t="s">
        <v>110</v>
      </c>
      <c r="D197" s="1" t="s">
        <v>77</v>
      </c>
      <c r="E197" s="1" t="s">
        <v>82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82</v>
      </c>
      <c r="L197" s="1">
        <v>127</v>
      </c>
      <c r="M197" s="1">
        <v>119</v>
      </c>
      <c r="N197" s="1">
        <v>114</v>
      </c>
      <c r="O197" s="1">
        <v>120</v>
      </c>
      <c r="P197" s="1">
        <v>97</v>
      </c>
      <c r="Q197" s="1">
        <v>130</v>
      </c>
      <c r="R197" s="1">
        <v>115</v>
      </c>
      <c r="S197" s="1">
        <v>122</v>
      </c>
      <c r="T197" s="1">
        <v>118</v>
      </c>
      <c r="U197" s="1">
        <v>28</v>
      </c>
      <c r="V197" s="4">
        <f t="shared" si="4"/>
        <v>480</v>
      </c>
      <c r="W197" s="8">
        <f t="shared" si="5"/>
        <v>485</v>
      </c>
      <c r="X197" s="5" t="str">
        <f>Stat[[#This Row],[服装]]&amp;Stat[[#This Row],[名前]]&amp;Stat[[#This Row],[レアリティ]]</f>
        <v>文化祭天童覚ICONIC</v>
      </c>
      <c r="Y197" s="5" t="s">
        <v>356</v>
      </c>
    </row>
    <row r="198" spans="1:25" ht="15" x14ac:dyDescent="0.35">
      <c r="A198" s="1">
        <f>ROW()-1</f>
        <v>197</v>
      </c>
      <c r="B198" s="1" t="s">
        <v>149</v>
      </c>
      <c r="C198" s="1" t="s">
        <v>110</v>
      </c>
      <c r="D198" s="1" t="s">
        <v>73</v>
      </c>
      <c r="E198" s="1" t="s">
        <v>82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82</v>
      </c>
      <c r="L198" s="1">
        <v>129</v>
      </c>
      <c r="M198" s="1">
        <v>119</v>
      </c>
      <c r="N198" s="1">
        <v>116</v>
      </c>
      <c r="O198" s="1">
        <v>122</v>
      </c>
      <c r="P198" s="1">
        <v>97</v>
      </c>
      <c r="Q198" s="1">
        <v>128</v>
      </c>
      <c r="R198" s="1">
        <v>114</v>
      </c>
      <c r="S198" s="1">
        <v>122</v>
      </c>
      <c r="T198" s="1">
        <v>116</v>
      </c>
      <c r="U198" s="1">
        <v>28</v>
      </c>
      <c r="V198" s="4">
        <f>SUM(L198:O198)</f>
        <v>486</v>
      </c>
      <c r="W198" s="8">
        <f>SUM(Q198:T198)</f>
        <v>480</v>
      </c>
      <c r="X198" s="5" t="str">
        <f>Stat[[#This Row],[服装]]&amp;Stat[[#This Row],[名前]]&amp;Stat[[#This Row],[レアリティ]]</f>
        <v>制服天童覚ICONIC</v>
      </c>
      <c r="Y198" s="5" t="s">
        <v>356</v>
      </c>
    </row>
    <row r="199" spans="1:25" ht="15" x14ac:dyDescent="0.35">
      <c r="A199" s="1">
        <f>ROW()-1</f>
        <v>198</v>
      </c>
      <c r="B199" s="1" t="s">
        <v>1073</v>
      </c>
      <c r="C199" s="1" t="s">
        <v>110</v>
      </c>
      <c r="D199" s="1" t="s">
        <v>90</v>
      </c>
      <c r="E199" s="1" t="s">
        <v>82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83</v>
      </c>
      <c r="L199" s="1">
        <v>128</v>
      </c>
      <c r="M199" s="1">
        <v>121</v>
      </c>
      <c r="N199" s="1">
        <v>115</v>
      </c>
      <c r="O199" s="1">
        <v>122</v>
      </c>
      <c r="P199" s="1">
        <v>97</v>
      </c>
      <c r="Q199" s="1">
        <v>131</v>
      </c>
      <c r="R199" s="1">
        <v>117</v>
      </c>
      <c r="S199" s="1">
        <v>122</v>
      </c>
      <c r="T199" s="1">
        <v>119</v>
      </c>
      <c r="U199" s="1">
        <v>28</v>
      </c>
      <c r="V199" s="4">
        <f>SUM(L199:O199)</f>
        <v>486</v>
      </c>
      <c r="W199" s="8">
        <f>SUM(Q199:T199)</f>
        <v>489</v>
      </c>
      <c r="X199" s="5" t="str">
        <f>Stat[[#This Row],[服装]]&amp;Stat[[#This Row],[名前]]&amp;Stat[[#This Row],[レアリティ]]</f>
        <v>仮装天童覚ICONIC</v>
      </c>
      <c r="Y199" s="5" t="s">
        <v>356</v>
      </c>
    </row>
    <row r="200" spans="1:25" ht="15" x14ac:dyDescent="0.35">
      <c r="A200" s="1">
        <f>ROW()-1</f>
        <v>199</v>
      </c>
      <c r="B200" s="1" t="s">
        <v>1341</v>
      </c>
      <c r="C200" s="1" t="s">
        <v>110</v>
      </c>
      <c r="D200" s="1" t="s">
        <v>77</v>
      </c>
      <c r="E200" s="1" t="s">
        <v>82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83</v>
      </c>
      <c r="L200" s="1">
        <v>128</v>
      </c>
      <c r="M200" s="1">
        <v>121</v>
      </c>
      <c r="N200" s="1">
        <v>114</v>
      </c>
      <c r="O200" s="1">
        <v>123</v>
      </c>
      <c r="P200" s="1">
        <v>97</v>
      </c>
      <c r="Q200" s="1">
        <v>131</v>
      </c>
      <c r="R200" s="1">
        <v>117</v>
      </c>
      <c r="S200" s="1">
        <v>123</v>
      </c>
      <c r="T200" s="1">
        <v>119</v>
      </c>
      <c r="U200" s="1">
        <v>28</v>
      </c>
      <c r="V200" s="4">
        <f>SUM(L200:O200)</f>
        <v>486</v>
      </c>
      <c r="W200" s="8">
        <f>SUM(Q200:T200)</f>
        <v>490</v>
      </c>
      <c r="X200" s="5" t="str">
        <f>Stat[[#This Row],[服装]]&amp;Stat[[#This Row],[名前]]&amp;Stat[[#This Row],[レアリティ]]</f>
        <v>遊園地天童覚ICONIC</v>
      </c>
      <c r="Y200" s="5" t="s">
        <v>356</v>
      </c>
    </row>
    <row r="201" spans="1:25" ht="15" x14ac:dyDescent="0.35">
      <c r="A201" s="1">
        <f t="shared" si="7"/>
        <v>200</v>
      </c>
      <c r="B201" s="1" t="s">
        <v>108</v>
      </c>
      <c r="C201" s="1" t="s">
        <v>111</v>
      </c>
      <c r="D201" s="1" t="s">
        <v>77</v>
      </c>
      <c r="E201" s="1" t="s">
        <v>78</v>
      </c>
      <c r="F201" s="1" t="s">
        <v>118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123</v>
      </c>
      <c r="M201" s="1">
        <v>120</v>
      </c>
      <c r="N201" s="1">
        <v>118</v>
      </c>
      <c r="O201" s="1">
        <v>123</v>
      </c>
      <c r="P201" s="1">
        <v>101</v>
      </c>
      <c r="Q201" s="1">
        <v>118</v>
      </c>
      <c r="R201" s="1">
        <v>118</v>
      </c>
      <c r="S201" s="1">
        <v>121</v>
      </c>
      <c r="T201" s="1">
        <v>121</v>
      </c>
      <c r="U201" s="1">
        <v>36</v>
      </c>
      <c r="V201" s="4">
        <f t="shared" si="4"/>
        <v>484</v>
      </c>
      <c r="W201" s="8">
        <f t="shared" si="5"/>
        <v>478</v>
      </c>
      <c r="X201" s="5" t="str">
        <f>Stat[[#This Row],[服装]]&amp;Stat[[#This Row],[名前]]&amp;Stat[[#This Row],[レアリティ]]</f>
        <v>ユニフォーム五色工ICONIC</v>
      </c>
      <c r="Y201" s="5" t="s">
        <v>357</v>
      </c>
    </row>
    <row r="202" spans="1:25" ht="15" x14ac:dyDescent="0.35">
      <c r="A202" s="1">
        <f t="shared" si="7"/>
        <v>201</v>
      </c>
      <c r="B202" s="1" t="s">
        <v>692</v>
      </c>
      <c r="C202" s="1" t="s">
        <v>111</v>
      </c>
      <c r="D202" s="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77</v>
      </c>
      <c r="L202" s="1">
        <v>126</v>
      </c>
      <c r="M202" s="1">
        <v>123</v>
      </c>
      <c r="N202" s="1">
        <v>119</v>
      </c>
      <c r="O202" s="1">
        <v>124</v>
      </c>
      <c r="P202" s="1">
        <v>101</v>
      </c>
      <c r="Q202" s="1">
        <v>119</v>
      </c>
      <c r="R202" s="1">
        <v>119</v>
      </c>
      <c r="S202" s="1">
        <v>124</v>
      </c>
      <c r="T202" s="1">
        <v>122</v>
      </c>
      <c r="U202" s="1">
        <v>41</v>
      </c>
      <c r="V202" s="4">
        <f t="shared" si="4"/>
        <v>492</v>
      </c>
      <c r="W202" s="8">
        <f t="shared" si="5"/>
        <v>484</v>
      </c>
      <c r="X202" s="5" t="str">
        <f>Stat[[#This Row],[服装]]&amp;Stat[[#This Row],[名前]]&amp;Stat[[#This Row],[レアリティ]]</f>
        <v>職業体験五色工ICONIC</v>
      </c>
      <c r="Y202" s="5" t="s">
        <v>357</v>
      </c>
    </row>
    <row r="203" spans="1:25" ht="15" x14ac:dyDescent="0.35">
      <c r="A203" s="1">
        <f>ROW()-1</f>
        <v>202</v>
      </c>
      <c r="B203" s="1" t="s">
        <v>149</v>
      </c>
      <c r="C203" s="1" t="s">
        <v>111</v>
      </c>
      <c r="D203" s="1" t="s">
        <v>90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128</v>
      </c>
      <c r="M203" s="1">
        <v>126</v>
      </c>
      <c r="N203" s="1">
        <v>117</v>
      </c>
      <c r="O203" s="1">
        <v>126</v>
      </c>
      <c r="P203" s="1">
        <v>101</v>
      </c>
      <c r="Q203" s="1">
        <v>117</v>
      </c>
      <c r="R203" s="1">
        <v>119</v>
      </c>
      <c r="S203" s="1">
        <v>122</v>
      </c>
      <c r="T203" s="1">
        <v>122</v>
      </c>
      <c r="U203" s="1">
        <v>41</v>
      </c>
      <c r="V203" s="4">
        <f>SUM(L203:O203)</f>
        <v>497</v>
      </c>
      <c r="W203" s="8">
        <f>SUM(Q203:T203)</f>
        <v>480</v>
      </c>
      <c r="X203" s="5" t="str">
        <f>Stat[[#This Row],[服装]]&amp;Stat[[#This Row],[名前]]&amp;Stat[[#This Row],[レアリティ]]</f>
        <v>制服五色工ICONIC</v>
      </c>
      <c r="Y203" s="5" t="s">
        <v>357</v>
      </c>
    </row>
    <row r="204" spans="1:25" ht="15" x14ac:dyDescent="0.35">
      <c r="A204" s="1">
        <f>ROW()-1</f>
        <v>203</v>
      </c>
      <c r="B204" s="1" t="s">
        <v>999</v>
      </c>
      <c r="C204" s="1" t="s">
        <v>111</v>
      </c>
      <c r="D204" s="11" t="s">
        <v>77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129</v>
      </c>
      <c r="M204" s="1">
        <v>121</v>
      </c>
      <c r="N204" s="1">
        <v>117</v>
      </c>
      <c r="O204" s="1">
        <v>122</v>
      </c>
      <c r="P204" s="1">
        <v>101</v>
      </c>
      <c r="Q204" s="1">
        <v>121</v>
      </c>
      <c r="R204" s="1">
        <v>120</v>
      </c>
      <c r="S204" s="1">
        <v>126</v>
      </c>
      <c r="T204" s="1">
        <v>122</v>
      </c>
      <c r="U204" s="1">
        <v>41</v>
      </c>
      <c r="V204" s="4">
        <f>SUM(L204:O204)</f>
        <v>489</v>
      </c>
      <c r="W204" s="8">
        <f>SUM(Q204:T204)</f>
        <v>489</v>
      </c>
      <c r="X204" s="5" t="str">
        <f>Stat[[#This Row],[服装]]&amp;Stat[[#This Row],[名前]]&amp;Stat[[#This Row],[レアリティ]]</f>
        <v>バカンス五色工ICONIC</v>
      </c>
      <c r="Y204" s="5" t="s">
        <v>357</v>
      </c>
    </row>
    <row r="205" spans="1:25" ht="15" x14ac:dyDescent="0.35">
      <c r="A205" s="1">
        <f>ROW()-1</f>
        <v>204</v>
      </c>
      <c r="B205" s="1" t="s">
        <v>1167</v>
      </c>
      <c r="C205" s="1" t="s">
        <v>111</v>
      </c>
      <c r="D205" s="11" t="s">
        <v>73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78</v>
      </c>
      <c r="L205" s="1">
        <v>128</v>
      </c>
      <c r="M205" s="1">
        <v>123</v>
      </c>
      <c r="N205" s="1">
        <v>120</v>
      </c>
      <c r="O205" s="1">
        <v>124</v>
      </c>
      <c r="P205" s="1">
        <v>101</v>
      </c>
      <c r="Q205" s="1">
        <v>122</v>
      </c>
      <c r="R205" s="1">
        <v>120</v>
      </c>
      <c r="S205" s="1">
        <v>126</v>
      </c>
      <c r="T205" s="1">
        <v>123</v>
      </c>
      <c r="U205" s="1">
        <v>41</v>
      </c>
      <c r="V205" s="4">
        <f>SUM(L205:O205)</f>
        <v>495</v>
      </c>
      <c r="W205" s="8">
        <f>SUM(Q205:T205)</f>
        <v>491</v>
      </c>
      <c r="X205" s="5" t="str">
        <f>Stat[[#This Row],[服装]]&amp;Stat[[#This Row],[名前]]&amp;Stat[[#This Row],[レアリティ]]</f>
        <v>Xmas2五色工ICONIC</v>
      </c>
      <c r="Y205" s="5" t="s">
        <v>357</v>
      </c>
    </row>
    <row r="206" spans="1:25" ht="15" x14ac:dyDescent="0.35">
      <c r="A206" s="1">
        <f t="shared" si="7"/>
        <v>205</v>
      </c>
      <c r="B206" s="1" t="s">
        <v>108</v>
      </c>
      <c r="C206" s="1" t="s">
        <v>112</v>
      </c>
      <c r="D206" s="1" t="s">
        <v>73</v>
      </c>
      <c r="E206" s="1" t="s">
        <v>74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119</v>
      </c>
      <c r="M206" s="1">
        <v>120</v>
      </c>
      <c r="N206" s="1">
        <v>127</v>
      </c>
      <c r="O206" s="1">
        <v>123</v>
      </c>
      <c r="P206" s="1">
        <v>101</v>
      </c>
      <c r="Q206" s="1">
        <v>117</v>
      </c>
      <c r="R206" s="1">
        <v>117</v>
      </c>
      <c r="S206" s="1">
        <v>116</v>
      </c>
      <c r="T206" s="1">
        <v>118</v>
      </c>
      <c r="U206" s="1">
        <v>36</v>
      </c>
      <c r="V206" s="4">
        <f t="shared" si="4"/>
        <v>489</v>
      </c>
      <c r="W206" s="8">
        <f t="shared" si="5"/>
        <v>468</v>
      </c>
      <c r="X206" s="5" t="str">
        <f>Stat[[#This Row],[服装]]&amp;Stat[[#This Row],[名前]]&amp;Stat[[#This Row],[レアリティ]]</f>
        <v>ユニフォーム白布賢二郎ICONIC</v>
      </c>
      <c r="Y206" s="5" t="s">
        <v>358</v>
      </c>
    </row>
    <row r="207" spans="1:25" ht="15" x14ac:dyDescent="0.35">
      <c r="A207" s="1">
        <f t="shared" si="7"/>
        <v>206</v>
      </c>
      <c r="B207" s="1" t="s">
        <v>382</v>
      </c>
      <c r="C207" s="1" t="s">
        <v>383</v>
      </c>
      <c r="D207" s="1" t="s">
        <v>24</v>
      </c>
      <c r="E207" s="1" t="s">
        <v>31</v>
      </c>
      <c r="F207" s="1" t="s">
        <v>157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120</v>
      </c>
      <c r="M207" s="1">
        <v>123</v>
      </c>
      <c r="N207" s="1">
        <v>130</v>
      </c>
      <c r="O207" s="1">
        <v>126</v>
      </c>
      <c r="P207" s="1">
        <v>101</v>
      </c>
      <c r="Q207" s="1">
        <v>118</v>
      </c>
      <c r="R207" s="1">
        <v>118</v>
      </c>
      <c r="S207" s="1">
        <v>117</v>
      </c>
      <c r="T207" s="1">
        <v>119</v>
      </c>
      <c r="U207" s="1">
        <v>36</v>
      </c>
      <c r="V207" s="4">
        <f t="shared" si="4"/>
        <v>499</v>
      </c>
      <c r="W207" s="8">
        <f t="shared" si="5"/>
        <v>472</v>
      </c>
      <c r="X207" s="5" t="str">
        <f>Stat[[#This Row],[服装]]&amp;Stat[[#This Row],[名前]]&amp;Stat[[#This Row],[レアリティ]]</f>
        <v>探偵白布賢二郎ICONIC</v>
      </c>
      <c r="Y207" s="5" t="s">
        <v>358</v>
      </c>
    </row>
    <row r="208" spans="1:25" ht="15" x14ac:dyDescent="0.35">
      <c r="A208" s="1">
        <f>ROW()-1</f>
        <v>207</v>
      </c>
      <c r="B208" s="1" t="s">
        <v>149</v>
      </c>
      <c r="C208" s="1" t="s">
        <v>383</v>
      </c>
      <c r="D208" s="1" t="s">
        <v>77</v>
      </c>
      <c r="E208" s="1" t="s">
        <v>31</v>
      </c>
      <c r="F208" s="1" t="s">
        <v>157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76</v>
      </c>
      <c r="L208" s="1">
        <v>118</v>
      </c>
      <c r="M208" s="1">
        <v>126</v>
      </c>
      <c r="N208" s="1">
        <v>132</v>
      </c>
      <c r="O208" s="1">
        <v>128</v>
      </c>
      <c r="P208" s="1">
        <v>101</v>
      </c>
      <c r="Q208" s="1">
        <v>116</v>
      </c>
      <c r="R208" s="1">
        <v>118</v>
      </c>
      <c r="S208" s="1">
        <v>115</v>
      </c>
      <c r="T208" s="1">
        <v>119</v>
      </c>
      <c r="U208" s="1">
        <v>36</v>
      </c>
      <c r="V208" s="4">
        <f>SUM(L208:O208)</f>
        <v>504</v>
      </c>
      <c r="W208" s="8">
        <f>SUM(Q208:T208)</f>
        <v>468</v>
      </c>
      <c r="X208" s="5" t="str">
        <f>Stat[[#This Row],[服装]]&amp;Stat[[#This Row],[名前]]&amp;Stat[[#This Row],[レアリティ]]</f>
        <v>制服白布賢二郎ICONIC</v>
      </c>
      <c r="Y208" s="5" t="s">
        <v>358</v>
      </c>
    </row>
    <row r="209" spans="1:25" ht="15" x14ac:dyDescent="0.35">
      <c r="A209" s="1">
        <f>ROW()-1</f>
        <v>208</v>
      </c>
      <c r="B209" s="1" t="s">
        <v>999</v>
      </c>
      <c r="C209" s="1" t="s">
        <v>383</v>
      </c>
      <c r="D209" s="1" t="s">
        <v>73</v>
      </c>
      <c r="E209" s="1" t="s">
        <v>31</v>
      </c>
      <c r="F209" s="1" t="s">
        <v>157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76</v>
      </c>
      <c r="L209" s="1">
        <v>116</v>
      </c>
      <c r="M209" s="1">
        <v>121</v>
      </c>
      <c r="N209" s="1">
        <v>133</v>
      </c>
      <c r="O209" s="1">
        <v>124</v>
      </c>
      <c r="P209" s="1">
        <v>101</v>
      </c>
      <c r="Q209" s="1">
        <v>120</v>
      </c>
      <c r="R209" s="1">
        <v>120</v>
      </c>
      <c r="S209" s="1">
        <v>117</v>
      </c>
      <c r="T209" s="1">
        <v>120</v>
      </c>
      <c r="U209" s="1">
        <v>36</v>
      </c>
      <c r="V209" s="4">
        <f>SUM(L209:O209)</f>
        <v>494</v>
      </c>
      <c r="W209" s="8">
        <f>SUM(Q209:T209)</f>
        <v>477</v>
      </c>
      <c r="X209" s="5" t="str">
        <f>Stat[[#This Row],[服装]]&amp;Stat[[#This Row],[名前]]&amp;Stat[[#This Row],[レアリティ]]</f>
        <v>バカンス白布賢二郎ICONIC</v>
      </c>
      <c r="Y209" s="5" t="s">
        <v>358</v>
      </c>
    </row>
    <row r="210" spans="1:25" ht="15" x14ac:dyDescent="0.35">
      <c r="A210" s="1">
        <f>ROW()-1</f>
        <v>209</v>
      </c>
      <c r="B210" s="1" t="s">
        <v>1228</v>
      </c>
      <c r="C210" s="1" t="s">
        <v>383</v>
      </c>
      <c r="D210" s="1" t="s">
        <v>90</v>
      </c>
      <c r="E210" s="1" t="s">
        <v>31</v>
      </c>
      <c r="F210" s="1" t="s">
        <v>157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77</v>
      </c>
      <c r="L210" s="1">
        <v>121</v>
      </c>
      <c r="M210" s="1">
        <v>125</v>
      </c>
      <c r="N210" s="1">
        <v>133</v>
      </c>
      <c r="O210" s="1">
        <v>128</v>
      </c>
      <c r="P210" s="1">
        <v>101</v>
      </c>
      <c r="Q210" s="1">
        <v>118</v>
      </c>
      <c r="R210" s="1">
        <v>119</v>
      </c>
      <c r="S210" s="1">
        <v>117</v>
      </c>
      <c r="T210" s="1">
        <v>120</v>
      </c>
      <c r="U210" s="1">
        <v>36</v>
      </c>
      <c r="V210" s="4">
        <f>SUM(L210:O210)</f>
        <v>507</v>
      </c>
      <c r="W210" s="8">
        <f>SUM(Q210:T210)</f>
        <v>474</v>
      </c>
      <c r="X210" s="5" t="str">
        <f>Stat[[#This Row],[服装]]&amp;Stat[[#This Row],[名前]]&amp;Stat[[#This Row],[レアリティ]]</f>
        <v>路地裏2白布賢二郎ICONIC</v>
      </c>
      <c r="Y210" s="5" t="s">
        <v>358</v>
      </c>
    </row>
    <row r="211" spans="1:25" ht="15" x14ac:dyDescent="0.35">
      <c r="A211" s="1">
        <f t="shared" si="7"/>
        <v>210</v>
      </c>
      <c r="B211" s="1" t="s">
        <v>108</v>
      </c>
      <c r="C211" s="1" t="s">
        <v>113</v>
      </c>
      <c r="D211" s="1" t="s">
        <v>73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75</v>
      </c>
      <c r="L211" s="1">
        <v>123</v>
      </c>
      <c r="M211" s="1">
        <v>120</v>
      </c>
      <c r="N211" s="1">
        <v>118</v>
      </c>
      <c r="O211" s="1">
        <v>123</v>
      </c>
      <c r="P211" s="1">
        <v>97</v>
      </c>
      <c r="Q211" s="1">
        <v>118</v>
      </c>
      <c r="R211" s="1">
        <v>118</v>
      </c>
      <c r="S211" s="1">
        <v>121</v>
      </c>
      <c r="T211" s="1">
        <v>121</v>
      </c>
      <c r="U211" s="1">
        <v>31</v>
      </c>
      <c r="V211" s="4">
        <f t="shared" si="4"/>
        <v>484</v>
      </c>
      <c r="W211" s="8">
        <f t="shared" si="5"/>
        <v>478</v>
      </c>
      <c r="X211" s="5" t="str">
        <f>Stat[[#This Row],[服装]]&amp;Stat[[#This Row],[名前]]&amp;Stat[[#This Row],[レアリティ]]</f>
        <v>ユニフォーム大平獅音ICONIC</v>
      </c>
      <c r="Y211" s="5" t="s">
        <v>359</v>
      </c>
    </row>
    <row r="212" spans="1:25" ht="15" x14ac:dyDescent="0.35">
      <c r="A212" s="1">
        <f t="shared" si="7"/>
        <v>211</v>
      </c>
      <c r="B212" s="1" t="s">
        <v>108</v>
      </c>
      <c r="C212" s="1" t="s">
        <v>114</v>
      </c>
      <c r="D212" s="1" t="s">
        <v>73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123</v>
      </c>
      <c r="M212" s="1">
        <v>120</v>
      </c>
      <c r="N212" s="1">
        <v>113</v>
      </c>
      <c r="O212" s="1">
        <v>121</v>
      </c>
      <c r="P212" s="1">
        <v>101</v>
      </c>
      <c r="Q212" s="1">
        <v>121</v>
      </c>
      <c r="R212" s="1">
        <v>115</v>
      </c>
      <c r="S212" s="1">
        <v>117</v>
      </c>
      <c r="T212" s="1">
        <v>117</v>
      </c>
      <c r="U212" s="1">
        <v>31</v>
      </c>
      <c r="V212" s="4">
        <f t="shared" si="4"/>
        <v>477</v>
      </c>
      <c r="W212" s="8">
        <f t="shared" si="5"/>
        <v>470</v>
      </c>
      <c r="X212" s="5" t="str">
        <f>Stat[[#This Row],[服装]]&amp;Stat[[#This Row],[名前]]&amp;Stat[[#This Row],[レアリティ]]</f>
        <v>ユニフォーム川西太一ICONIC</v>
      </c>
      <c r="Y212" s="5" t="s">
        <v>360</v>
      </c>
    </row>
    <row r="213" spans="1:25" ht="15" x14ac:dyDescent="0.35">
      <c r="A213" s="1">
        <f>ROW()-1</f>
        <v>212</v>
      </c>
      <c r="B213" s="1" t="s">
        <v>893</v>
      </c>
      <c r="C213" s="1" t="s">
        <v>114</v>
      </c>
      <c r="D213" s="1" t="s">
        <v>90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126</v>
      </c>
      <c r="M213" s="1">
        <v>121</v>
      </c>
      <c r="N213" s="1">
        <v>114</v>
      </c>
      <c r="O213" s="1">
        <v>122</v>
      </c>
      <c r="P213" s="1">
        <v>101</v>
      </c>
      <c r="Q213" s="1">
        <v>124</v>
      </c>
      <c r="R213" s="1">
        <v>116</v>
      </c>
      <c r="S213" s="1">
        <v>120</v>
      </c>
      <c r="T213" s="1">
        <v>118</v>
      </c>
      <c r="U213" s="1">
        <v>31</v>
      </c>
      <c r="V213" s="4">
        <f>SUM(L213:O213)</f>
        <v>483</v>
      </c>
      <c r="W213" s="8">
        <f>SUM(Q213:T213)</f>
        <v>478</v>
      </c>
      <c r="X213" s="5" t="str">
        <f>Stat[[#This Row],[服装]]&amp;Stat[[#This Row],[名前]]&amp;Stat[[#This Row],[レアリティ]]</f>
        <v>路地裏川西太一ICONIC</v>
      </c>
      <c r="Y213" s="5" t="s">
        <v>360</v>
      </c>
    </row>
    <row r="214" spans="1:25" ht="15" x14ac:dyDescent="0.35">
      <c r="A214" s="1">
        <f t="shared" si="7"/>
        <v>213</v>
      </c>
      <c r="B214" s="1" t="s">
        <v>108</v>
      </c>
      <c r="C214" s="1" t="s">
        <v>652</v>
      </c>
      <c r="D214" s="1" t="s">
        <v>73</v>
      </c>
      <c r="E214" s="1" t="s">
        <v>74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117</v>
      </c>
      <c r="M214" s="1">
        <v>120</v>
      </c>
      <c r="N214" s="1">
        <v>121</v>
      </c>
      <c r="O214" s="1">
        <v>121</v>
      </c>
      <c r="P214" s="1">
        <v>101</v>
      </c>
      <c r="Q214" s="1">
        <v>117</v>
      </c>
      <c r="R214" s="1">
        <v>117</v>
      </c>
      <c r="S214" s="1">
        <v>117</v>
      </c>
      <c r="T214" s="1">
        <v>118</v>
      </c>
      <c r="U214" s="1">
        <v>36</v>
      </c>
      <c r="V214" s="4">
        <f t="shared" si="4"/>
        <v>479</v>
      </c>
      <c r="W214" s="8">
        <f t="shared" si="5"/>
        <v>469</v>
      </c>
      <c r="X214" s="5" t="str">
        <f>Stat[[#This Row],[服装]]&amp;Stat[[#This Row],[名前]]&amp;Stat[[#This Row],[レアリティ]]</f>
        <v>ユニフォーム瀬見英太ICONIC</v>
      </c>
      <c r="Y214" s="5" t="s">
        <v>361</v>
      </c>
    </row>
    <row r="215" spans="1:25" ht="15" x14ac:dyDescent="0.35">
      <c r="A215" s="1">
        <f>ROW()-1</f>
        <v>214</v>
      </c>
      <c r="B215" s="1" t="s">
        <v>815</v>
      </c>
      <c r="C215" s="1" t="s">
        <v>652</v>
      </c>
      <c r="D215" s="1" t="s">
        <v>90</v>
      </c>
      <c r="E215" s="1" t="s">
        <v>74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118</v>
      </c>
      <c r="M215" s="1">
        <v>123</v>
      </c>
      <c r="N215" s="1">
        <v>124</v>
      </c>
      <c r="O215" s="1">
        <v>124</v>
      </c>
      <c r="P215" s="1">
        <v>101</v>
      </c>
      <c r="Q215" s="1">
        <v>118</v>
      </c>
      <c r="R215" s="1">
        <v>118</v>
      </c>
      <c r="S215" s="1">
        <v>118</v>
      </c>
      <c r="T215" s="1">
        <v>119</v>
      </c>
      <c r="U215" s="1">
        <v>36</v>
      </c>
      <c r="V215" s="4">
        <f>SUM(L215:O215)</f>
        <v>489</v>
      </c>
      <c r="W215" s="8">
        <f>SUM(Q215:T215)</f>
        <v>473</v>
      </c>
      <c r="X215" s="5" t="str">
        <f>Stat[[#This Row],[服装]]&amp;Stat[[#This Row],[名前]]&amp;Stat[[#This Row],[レアリティ]]</f>
        <v>雪遊び瀬見英太ICONIC</v>
      </c>
      <c r="Y215" s="5" t="s">
        <v>361</v>
      </c>
    </row>
    <row r="216" spans="1:25" ht="15" x14ac:dyDescent="0.35">
      <c r="A216" s="1">
        <f>ROW()-1</f>
        <v>215</v>
      </c>
      <c r="B216" s="1" t="s">
        <v>999</v>
      </c>
      <c r="C216" s="1" t="s">
        <v>652</v>
      </c>
      <c r="D216" s="11" t="s">
        <v>77</v>
      </c>
      <c r="E216" s="1" t="s">
        <v>74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116</v>
      </c>
      <c r="M216" s="1">
        <v>126</v>
      </c>
      <c r="N216" s="1">
        <v>124</v>
      </c>
      <c r="O216" s="1">
        <v>126</v>
      </c>
      <c r="P216" s="1">
        <v>101</v>
      </c>
      <c r="Q216" s="1">
        <v>116</v>
      </c>
      <c r="R216" s="1">
        <v>120</v>
      </c>
      <c r="S216" s="1">
        <v>116</v>
      </c>
      <c r="T216" s="1">
        <v>119</v>
      </c>
      <c r="U216" s="1">
        <v>36</v>
      </c>
      <c r="V216" s="4">
        <f>SUM(L216:O216)</f>
        <v>492</v>
      </c>
      <c r="W216" s="8">
        <f>SUM(Q216:T216)</f>
        <v>471</v>
      </c>
      <c r="X216" s="5" t="str">
        <f>Stat[[#This Row],[服装]]&amp;Stat[[#This Row],[名前]]&amp;Stat[[#This Row],[レアリティ]]</f>
        <v>バカンス瀬見英太ICONIC</v>
      </c>
      <c r="Y216" s="5" t="s">
        <v>361</v>
      </c>
    </row>
    <row r="217" spans="1:25" ht="15" x14ac:dyDescent="0.35">
      <c r="A217" s="1">
        <f t="shared" si="7"/>
        <v>216</v>
      </c>
      <c r="B217" s="1" t="s">
        <v>108</v>
      </c>
      <c r="C217" s="1" t="s">
        <v>115</v>
      </c>
      <c r="D217" s="1" t="s">
        <v>73</v>
      </c>
      <c r="E217" s="1" t="s">
        <v>80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85</v>
      </c>
      <c r="L217" s="1">
        <v>112</v>
      </c>
      <c r="M217" s="1">
        <v>110</v>
      </c>
      <c r="N217" s="1">
        <v>114</v>
      </c>
      <c r="O217" s="1">
        <v>120</v>
      </c>
      <c r="P217" s="1">
        <v>101</v>
      </c>
      <c r="Q217" s="1">
        <v>110</v>
      </c>
      <c r="R217" s="1">
        <v>121</v>
      </c>
      <c r="S217" s="1">
        <v>119</v>
      </c>
      <c r="T217" s="1">
        <v>120</v>
      </c>
      <c r="U217" s="1">
        <v>41</v>
      </c>
      <c r="V217" s="4">
        <f t="shared" si="4"/>
        <v>456</v>
      </c>
      <c r="W217" s="8">
        <f t="shared" si="5"/>
        <v>470</v>
      </c>
      <c r="X217" s="5" t="str">
        <f>Stat[[#This Row],[服装]]&amp;Stat[[#This Row],[名前]]&amp;Stat[[#This Row],[レアリティ]]</f>
        <v>ユニフォーム山形隼人ICONIC</v>
      </c>
      <c r="Y217" s="5" t="s">
        <v>362</v>
      </c>
    </row>
    <row r="218" spans="1:25" ht="15" x14ac:dyDescent="0.35">
      <c r="A218" s="1">
        <f t="shared" ref="A218:A223" si="8">ROW()-1</f>
        <v>217</v>
      </c>
      <c r="B218" s="1" t="s">
        <v>108</v>
      </c>
      <c r="C218" s="1" t="s">
        <v>1018</v>
      </c>
      <c r="D218" s="1" t="s">
        <v>73</v>
      </c>
      <c r="E218" s="1" t="s">
        <v>78</v>
      </c>
      <c r="F218" s="1" t="s">
        <v>1019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76</v>
      </c>
      <c r="L218" s="1">
        <v>119</v>
      </c>
      <c r="M218" s="1">
        <v>123</v>
      </c>
      <c r="N218" s="1">
        <v>116</v>
      </c>
      <c r="O218" s="1">
        <v>121</v>
      </c>
      <c r="P218" s="1">
        <v>101</v>
      </c>
      <c r="Q218" s="1">
        <v>121</v>
      </c>
      <c r="R218" s="1">
        <v>119</v>
      </c>
      <c r="S218" s="1">
        <v>118</v>
      </c>
      <c r="T218" s="1">
        <v>118</v>
      </c>
      <c r="U218" s="1">
        <v>41</v>
      </c>
      <c r="V218" s="4">
        <f t="shared" ref="V218:V223" si="9">SUM(L218:O218)</f>
        <v>479</v>
      </c>
      <c r="W218" s="8">
        <f t="shared" ref="W218:W223" si="10">SUM(Q218:T218)</f>
        <v>476</v>
      </c>
      <c r="X218" s="5" t="str">
        <f>Stat[[#This Row],[服装]]&amp;Stat[[#This Row],[名前]]&amp;Stat[[#This Row],[レアリティ]]</f>
        <v>ユニフォーム強羅昌己ICONIC</v>
      </c>
      <c r="Y218" s="5" t="s">
        <v>1020</v>
      </c>
    </row>
    <row r="219" spans="1:25" ht="15" x14ac:dyDescent="0.35">
      <c r="A219" s="1">
        <f t="shared" si="8"/>
        <v>218</v>
      </c>
      <c r="B219" s="1" t="s">
        <v>108</v>
      </c>
      <c r="C219" s="1" t="s">
        <v>1031</v>
      </c>
      <c r="D219" s="1" t="s">
        <v>77</v>
      </c>
      <c r="E219" s="1" t="s">
        <v>78</v>
      </c>
      <c r="F219" s="1" t="s">
        <v>1019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119</v>
      </c>
      <c r="M219" s="1">
        <v>116</v>
      </c>
      <c r="N219" s="1">
        <v>119</v>
      </c>
      <c r="O219" s="1">
        <v>119</v>
      </c>
      <c r="P219" s="1">
        <v>101</v>
      </c>
      <c r="Q219" s="1">
        <v>114</v>
      </c>
      <c r="R219" s="1">
        <v>113</v>
      </c>
      <c r="S219" s="1">
        <v>118</v>
      </c>
      <c r="T219" s="1">
        <v>117</v>
      </c>
      <c r="U219" s="1">
        <v>41</v>
      </c>
      <c r="V219" s="4">
        <f t="shared" si="9"/>
        <v>473</v>
      </c>
      <c r="W219" s="8">
        <f t="shared" si="10"/>
        <v>462</v>
      </c>
      <c r="X219" s="5" t="str">
        <f>Stat[[#This Row],[服装]]&amp;Stat[[#This Row],[名前]]&amp;Stat[[#This Row],[レアリティ]]</f>
        <v>ユニフォーム芦谷洋平ICONIC</v>
      </c>
      <c r="Y219" s="5" t="s">
        <v>1033</v>
      </c>
    </row>
    <row r="220" spans="1:25" ht="15" x14ac:dyDescent="0.35">
      <c r="A220" s="1">
        <f t="shared" si="8"/>
        <v>219</v>
      </c>
      <c r="B220" s="1" t="s">
        <v>108</v>
      </c>
      <c r="C220" s="1" t="s">
        <v>1039</v>
      </c>
      <c r="D220" s="1" t="s">
        <v>73</v>
      </c>
      <c r="E220" s="1" t="s">
        <v>82</v>
      </c>
      <c r="F220" s="1" t="s">
        <v>1019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74</v>
      </c>
      <c r="L220" s="1">
        <v>118</v>
      </c>
      <c r="M220" s="1">
        <v>118</v>
      </c>
      <c r="N220" s="1">
        <v>112</v>
      </c>
      <c r="O220" s="1">
        <v>120</v>
      </c>
      <c r="P220" s="1">
        <v>97</v>
      </c>
      <c r="Q220" s="1">
        <v>120</v>
      </c>
      <c r="R220" s="1">
        <v>115</v>
      </c>
      <c r="S220" s="1">
        <v>115</v>
      </c>
      <c r="T220" s="1">
        <v>115</v>
      </c>
      <c r="U220" s="1">
        <v>31</v>
      </c>
      <c r="V220" s="4">
        <f t="shared" si="9"/>
        <v>468</v>
      </c>
      <c r="W220" s="8">
        <f t="shared" si="10"/>
        <v>465</v>
      </c>
      <c r="X220" s="5" t="str">
        <f>Stat[[#This Row],[服装]]&amp;Stat[[#This Row],[名前]]&amp;Stat[[#This Row],[レアリティ]]</f>
        <v>ユニフォーム仙石伸吾ICONIC</v>
      </c>
      <c r="Y220" s="5" t="s">
        <v>1041</v>
      </c>
    </row>
    <row r="221" spans="1:25" ht="15" x14ac:dyDescent="0.35">
      <c r="A221" s="1">
        <f t="shared" si="8"/>
        <v>220</v>
      </c>
      <c r="B221" s="1" t="s">
        <v>108</v>
      </c>
      <c r="C221" s="1" t="s">
        <v>1077</v>
      </c>
      <c r="D221" s="1" t="s">
        <v>73</v>
      </c>
      <c r="E221" s="1" t="s">
        <v>80</v>
      </c>
      <c r="F221" s="1" t="s">
        <v>1019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86</v>
      </c>
      <c r="L221" s="1">
        <v>111</v>
      </c>
      <c r="M221" s="1">
        <v>112</v>
      </c>
      <c r="N221" s="1">
        <v>115</v>
      </c>
      <c r="O221" s="1">
        <v>119</v>
      </c>
      <c r="P221" s="1">
        <v>101</v>
      </c>
      <c r="Q221" s="1">
        <v>111</v>
      </c>
      <c r="R221" s="1">
        <v>121</v>
      </c>
      <c r="S221" s="1">
        <v>118</v>
      </c>
      <c r="T221" s="1">
        <v>120</v>
      </c>
      <c r="U221" s="1">
        <v>41</v>
      </c>
      <c r="V221" s="4">
        <f t="shared" si="9"/>
        <v>457</v>
      </c>
      <c r="W221" s="8">
        <f t="shared" si="10"/>
        <v>470</v>
      </c>
      <c r="X221" s="5" t="str">
        <f>Stat[[#This Row],[服装]]&amp;Stat[[#This Row],[名前]]&amp;Stat[[#This Row],[レアリティ]]</f>
        <v>ユニフォーム中川俊美ICONIC</v>
      </c>
      <c r="Y221" s="5" t="s">
        <v>1079</v>
      </c>
    </row>
    <row r="222" spans="1:25" ht="15" x14ac:dyDescent="0.35">
      <c r="A222" s="1">
        <f t="shared" si="8"/>
        <v>221</v>
      </c>
      <c r="B222" s="1" t="s">
        <v>108</v>
      </c>
      <c r="C222" s="1" t="s">
        <v>1081</v>
      </c>
      <c r="D222" s="1" t="s">
        <v>73</v>
      </c>
      <c r="E222" s="1" t="s">
        <v>74</v>
      </c>
      <c r="F222" s="1" t="s">
        <v>1019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112</v>
      </c>
      <c r="M222" s="1">
        <v>117</v>
      </c>
      <c r="N222" s="1">
        <v>119</v>
      </c>
      <c r="O222" s="1">
        <v>119</v>
      </c>
      <c r="P222" s="1">
        <v>97</v>
      </c>
      <c r="Q222" s="1">
        <v>114</v>
      </c>
      <c r="R222" s="1">
        <v>113</v>
      </c>
      <c r="S222" s="1">
        <v>115</v>
      </c>
      <c r="T222" s="1">
        <v>116</v>
      </c>
      <c r="U222" s="1">
        <v>41</v>
      </c>
      <c r="V222" s="4">
        <f t="shared" si="9"/>
        <v>467</v>
      </c>
      <c r="W222" s="8">
        <f t="shared" si="10"/>
        <v>458</v>
      </c>
      <c r="X222" s="5" t="str">
        <f>Stat[[#This Row],[服装]]&amp;Stat[[#This Row],[名前]]&amp;Stat[[#This Row],[レアリティ]]</f>
        <v>ユニフォーム七沢健吾ICONIC</v>
      </c>
      <c r="Y222" s="5" t="s">
        <v>1083</v>
      </c>
    </row>
    <row r="223" spans="1:25" ht="15" x14ac:dyDescent="0.35">
      <c r="A223" s="1">
        <f t="shared" si="8"/>
        <v>222</v>
      </c>
      <c r="B223" s="1" t="s">
        <v>108</v>
      </c>
      <c r="C223" s="1" t="s">
        <v>1089</v>
      </c>
      <c r="D223" s="1" t="s">
        <v>73</v>
      </c>
      <c r="E223" s="1" t="s">
        <v>82</v>
      </c>
      <c r="F223" s="1" t="s">
        <v>1019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75</v>
      </c>
      <c r="L223" s="1">
        <v>117</v>
      </c>
      <c r="M223" s="1">
        <v>114</v>
      </c>
      <c r="N223" s="1">
        <v>112</v>
      </c>
      <c r="O223" s="1">
        <v>117</v>
      </c>
      <c r="P223" s="1">
        <v>97</v>
      </c>
      <c r="Q223" s="1">
        <v>120</v>
      </c>
      <c r="R223" s="1">
        <v>115</v>
      </c>
      <c r="S223" s="1">
        <v>115</v>
      </c>
      <c r="T223" s="1">
        <v>115</v>
      </c>
      <c r="U223" s="1">
        <v>31</v>
      </c>
      <c r="V223" s="4">
        <f t="shared" si="9"/>
        <v>460</v>
      </c>
      <c r="W223" s="8">
        <f t="shared" si="10"/>
        <v>465</v>
      </c>
      <c r="X223" s="5" t="str">
        <f>Stat[[#This Row],[服装]]&amp;Stat[[#This Row],[名前]]&amp;Stat[[#This Row],[レアリティ]]</f>
        <v>ユニフォーム伊勢原裕次ICONIC</v>
      </c>
      <c r="Y223" s="5" t="s">
        <v>1090</v>
      </c>
    </row>
    <row r="224" spans="1:25" ht="15" x14ac:dyDescent="0.35">
      <c r="A224" s="1">
        <f t="shared" ref="A224:A229" si="11">ROW()-1</f>
        <v>223</v>
      </c>
      <c r="B224" s="1" t="s">
        <v>108</v>
      </c>
      <c r="C224" s="1" t="s">
        <v>1099</v>
      </c>
      <c r="D224" s="1" t="s">
        <v>73</v>
      </c>
      <c r="E224" s="1" t="s">
        <v>78</v>
      </c>
      <c r="F224" s="1" t="s">
        <v>1019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120</v>
      </c>
      <c r="M224" s="1">
        <v>119</v>
      </c>
      <c r="N224" s="1">
        <v>116</v>
      </c>
      <c r="O224" s="1">
        <v>120</v>
      </c>
      <c r="P224" s="1">
        <v>101</v>
      </c>
      <c r="Q224" s="1">
        <v>119</v>
      </c>
      <c r="R224" s="1">
        <v>117</v>
      </c>
      <c r="S224" s="1">
        <v>120</v>
      </c>
      <c r="T224" s="1">
        <v>117</v>
      </c>
      <c r="U224" s="1">
        <v>36</v>
      </c>
      <c r="V224" s="4">
        <f t="shared" ref="V224:V229" si="12">SUM(L224:O224)</f>
        <v>475</v>
      </c>
      <c r="W224" s="8">
        <f t="shared" ref="W224:W229" si="13">SUM(Q224:T224)</f>
        <v>473</v>
      </c>
      <c r="X224" s="5" t="str">
        <f>Stat[[#This Row],[服装]]&amp;Stat[[#This Row],[名前]]&amp;Stat[[#This Row],[レアリティ]]</f>
        <v>ユニフォーム湯河浩二ICONIC</v>
      </c>
      <c r="Y224" s="5" t="s">
        <v>1101</v>
      </c>
    </row>
    <row r="225" spans="1:25" ht="15" x14ac:dyDescent="0.35">
      <c r="A225" s="1">
        <f t="shared" si="11"/>
        <v>224</v>
      </c>
      <c r="B225" s="1" t="s">
        <v>108</v>
      </c>
      <c r="C225" s="1" t="s">
        <v>1145</v>
      </c>
      <c r="D225" s="1" t="s">
        <v>1146</v>
      </c>
      <c r="E225" s="1" t="s">
        <v>82</v>
      </c>
      <c r="F225" s="1" t="s">
        <v>1148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76</v>
      </c>
      <c r="L225" s="1">
        <v>125</v>
      </c>
      <c r="M225" s="1">
        <v>120</v>
      </c>
      <c r="N225" s="1">
        <v>115</v>
      </c>
      <c r="O225" s="1">
        <v>120</v>
      </c>
      <c r="P225" s="1">
        <v>101</v>
      </c>
      <c r="Q225" s="1">
        <v>123</v>
      </c>
      <c r="R225" s="1">
        <v>117</v>
      </c>
      <c r="S225" s="1">
        <v>120</v>
      </c>
      <c r="T225" s="1">
        <v>115</v>
      </c>
      <c r="U225" s="1">
        <v>41</v>
      </c>
      <c r="V225" s="4">
        <f t="shared" si="12"/>
        <v>480</v>
      </c>
      <c r="W225" s="8">
        <f t="shared" si="13"/>
        <v>475</v>
      </c>
      <c r="X225" s="5" t="str">
        <f>Stat[[#This Row],[服装]]&amp;Stat[[#This Row],[名前]]&amp;Stat[[#This Row],[レアリティ]]</f>
        <v>ユニフォーム千鹿谷栄吉ICONIC</v>
      </c>
      <c r="Y225" s="5" t="s">
        <v>1150</v>
      </c>
    </row>
    <row r="226" spans="1:25" ht="15" x14ac:dyDescent="0.35">
      <c r="A226" s="1">
        <f t="shared" si="11"/>
        <v>225</v>
      </c>
      <c r="B226" s="1" t="s">
        <v>108</v>
      </c>
      <c r="C226" s="1" t="s">
        <v>1155</v>
      </c>
      <c r="D226" s="1" t="s">
        <v>90</v>
      </c>
      <c r="E226" s="1" t="s">
        <v>1156</v>
      </c>
      <c r="F226" s="1" t="s">
        <v>1148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75</v>
      </c>
      <c r="L226" s="1">
        <v>123</v>
      </c>
      <c r="M226" s="1">
        <v>119</v>
      </c>
      <c r="N226" s="1">
        <v>118</v>
      </c>
      <c r="O226" s="1">
        <v>119</v>
      </c>
      <c r="P226" s="1">
        <v>101</v>
      </c>
      <c r="Q226" s="1">
        <v>117</v>
      </c>
      <c r="R226" s="1">
        <v>116</v>
      </c>
      <c r="S226" s="1">
        <v>118</v>
      </c>
      <c r="T226" s="1">
        <v>118</v>
      </c>
      <c r="U226" s="1">
        <v>36</v>
      </c>
      <c r="V226" s="4">
        <f t="shared" si="12"/>
        <v>479</v>
      </c>
      <c r="W226" s="8">
        <f t="shared" si="13"/>
        <v>469</v>
      </c>
      <c r="X226" s="5" t="str">
        <f>Stat[[#This Row],[服装]]&amp;Stat[[#This Row],[名前]]&amp;Stat[[#This Row],[レアリティ]]</f>
        <v>ユニフォーム小鹿野大樹ICONIC</v>
      </c>
      <c r="Y226" s="5" t="s">
        <v>1158</v>
      </c>
    </row>
    <row r="227" spans="1:25" ht="15" x14ac:dyDescent="0.35">
      <c r="A227" s="1">
        <f t="shared" si="11"/>
        <v>226</v>
      </c>
      <c r="B227" s="1" t="s">
        <v>108</v>
      </c>
      <c r="C227" s="1" t="s">
        <v>1178</v>
      </c>
      <c r="D227" s="1" t="s">
        <v>77</v>
      </c>
      <c r="E227" s="1" t="s">
        <v>80</v>
      </c>
      <c r="F227" s="1" t="s">
        <v>1148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86</v>
      </c>
      <c r="L227" s="1">
        <v>111</v>
      </c>
      <c r="M227" s="1">
        <v>110</v>
      </c>
      <c r="N227" s="1">
        <v>117</v>
      </c>
      <c r="O227" s="1">
        <v>119</v>
      </c>
      <c r="P227" s="1">
        <v>101</v>
      </c>
      <c r="Q227" s="1">
        <v>110</v>
      </c>
      <c r="R227" s="1">
        <v>121</v>
      </c>
      <c r="S227" s="1">
        <v>118</v>
      </c>
      <c r="T227" s="1">
        <v>121</v>
      </c>
      <c r="U227" s="1">
        <v>41</v>
      </c>
      <c r="V227" s="4">
        <f t="shared" si="12"/>
        <v>457</v>
      </c>
      <c r="W227" s="8">
        <f t="shared" si="13"/>
        <v>470</v>
      </c>
      <c r="X227" s="5" t="str">
        <f>Stat[[#This Row],[服装]]&amp;Stat[[#This Row],[名前]]&amp;Stat[[#This Row],[レアリティ]]</f>
        <v>ユニフォーム赤谷勇ICONIC</v>
      </c>
      <c r="Y227" s="5" t="s">
        <v>1180</v>
      </c>
    </row>
    <row r="228" spans="1:25" ht="15" x14ac:dyDescent="0.35">
      <c r="A228" s="1">
        <f t="shared" si="11"/>
        <v>227</v>
      </c>
      <c r="B228" s="1" t="s">
        <v>108</v>
      </c>
      <c r="C228" s="1" t="s">
        <v>1189</v>
      </c>
      <c r="D228" s="1" t="s">
        <v>77</v>
      </c>
      <c r="E228" s="1" t="s">
        <v>78</v>
      </c>
      <c r="F228" s="1" t="s">
        <v>1148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74</v>
      </c>
      <c r="L228" s="1">
        <v>119</v>
      </c>
      <c r="M228" s="1">
        <v>118</v>
      </c>
      <c r="N228" s="1">
        <v>112</v>
      </c>
      <c r="O228" s="1">
        <v>117</v>
      </c>
      <c r="P228" s="1">
        <v>97</v>
      </c>
      <c r="Q228" s="1">
        <v>116</v>
      </c>
      <c r="R228" s="1">
        <v>118</v>
      </c>
      <c r="S228" s="1">
        <v>116</v>
      </c>
      <c r="T228" s="1">
        <v>117</v>
      </c>
      <c r="U228" s="1">
        <v>31</v>
      </c>
      <c r="V228" s="4">
        <f t="shared" si="12"/>
        <v>466</v>
      </c>
      <c r="W228" s="8">
        <f t="shared" si="13"/>
        <v>467</v>
      </c>
      <c r="X228" s="5" t="str">
        <f>Stat[[#This Row],[服装]]&amp;Stat[[#This Row],[名前]]&amp;Stat[[#This Row],[レアリティ]]</f>
        <v>ユニフォーム児玉勝ICONIC</v>
      </c>
      <c r="Y228" s="5" t="s">
        <v>1191</v>
      </c>
    </row>
    <row r="229" spans="1:25" ht="15" x14ac:dyDescent="0.35">
      <c r="A229" s="1">
        <f t="shared" si="11"/>
        <v>228</v>
      </c>
      <c r="B229" s="1" t="s">
        <v>108</v>
      </c>
      <c r="C229" s="1" t="s">
        <v>1194</v>
      </c>
      <c r="D229" s="1" t="s">
        <v>77</v>
      </c>
      <c r="E229" s="1" t="s">
        <v>74</v>
      </c>
      <c r="F229" s="1" t="s">
        <v>1148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74</v>
      </c>
      <c r="L229" s="1">
        <v>115</v>
      </c>
      <c r="M229" s="1">
        <v>118</v>
      </c>
      <c r="N229" s="1">
        <v>120</v>
      </c>
      <c r="O229" s="1">
        <v>118</v>
      </c>
      <c r="P229" s="1">
        <v>97</v>
      </c>
      <c r="Q229" s="1">
        <v>115</v>
      </c>
      <c r="R229" s="1">
        <v>117</v>
      </c>
      <c r="S229" s="1">
        <v>115</v>
      </c>
      <c r="T229" s="1">
        <v>117</v>
      </c>
      <c r="U229" s="1">
        <v>41</v>
      </c>
      <c r="V229" s="4">
        <f t="shared" si="12"/>
        <v>471</v>
      </c>
      <c r="W229" s="8">
        <f t="shared" si="13"/>
        <v>464</v>
      </c>
      <c r="X229" s="5" t="str">
        <f>Stat[[#This Row],[服装]]&amp;Stat[[#This Row],[名前]]&amp;Stat[[#This Row],[レアリティ]]</f>
        <v>ユニフォーム名栗翔太ICONIC</v>
      </c>
      <c r="Y229" s="5" t="s">
        <v>1196</v>
      </c>
    </row>
    <row r="230" spans="1:25" ht="15" x14ac:dyDescent="0.35">
      <c r="A230" s="1">
        <f>ROW()-1</f>
        <v>229</v>
      </c>
      <c r="B230" s="1" t="s">
        <v>108</v>
      </c>
      <c r="C230" s="1" t="s">
        <v>1203</v>
      </c>
      <c r="D230" s="1" t="s">
        <v>77</v>
      </c>
      <c r="E230" s="1" t="s">
        <v>78</v>
      </c>
      <c r="F230" s="1" t="s">
        <v>1148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117</v>
      </c>
      <c r="M230" s="1">
        <v>114</v>
      </c>
      <c r="N230" s="1">
        <v>117</v>
      </c>
      <c r="O230" s="1">
        <v>115</v>
      </c>
      <c r="P230" s="1">
        <v>97</v>
      </c>
      <c r="Q230" s="1">
        <v>116</v>
      </c>
      <c r="R230" s="1">
        <v>114</v>
      </c>
      <c r="S230" s="1">
        <v>116</v>
      </c>
      <c r="T230" s="1">
        <v>115</v>
      </c>
      <c r="U230" s="1">
        <v>36</v>
      </c>
      <c r="V230" s="4">
        <f>SUM(L230:O230)</f>
        <v>463</v>
      </c>
      <c r="W230" s="8">
        <f>SUM(Q230:T230)</f>
        <v>461</v>
      </c>
      <c r="X230" s="5" t="str">
        <f>Stat[[#This Row],[服装]]&amp;Stat[[#This Row],[名前]]&amp;Stat[[#This Row],[レアリティ]]</f>
        <v>ユニフォーム島府典明ICONIC</v>
      </c>
      <c r="Y230" s="5" t="s">
        <v>1205</v>
      </c>
    </row>
    <row r="231" spans="1:25" ht="15" x14ac:dyDescent="0.35">
      <c r="A231" s="1">
        <f>ROW()-1</f>
        <v>230</v>
      </c>
      <c r="B231" s="1" t="s">
        <v>108</v>
      </c>
      <c r="C231" s="1" t="s">
        <v>1214</v>
      </c>
      <c r="D231" s="1" t="s">
        <v>77</v>
      </c>
      <c r="E231" s="1" t="s">
        <v>82</v>
      </c>
      <c r="F231" s="1" t="s">
        <v>1148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74</v>
      </c>
      <c r="L231" s="1">
        <v>115</v>
      </c>
      <c r="M231" s="1">
        <v>114</v>
      </c>
      <c r="N231" s="1">
        <v>113</v>
      </c>
      <c r="O231" s="1">
        <v>117</v>
      </c>
      <c r="P231" s="1">
        <v>97</v>
      </c>
      <c r="Q231" s="1">
        <v>119</v>
      </c>
      <c r="R231" s="1">
        <v>115</v>
      </c>
      <c r="S231" s="1">
        <v>114</v>
      </c>
      <c r="T231" s="1">
        <v>114</v>
      </c>
      <c r="U231" s="1">
        <v>31</v>
      </c>
      <c r="V231" s="4">
        <f>SUM(L231:O231)</f>
        <v>459</v>
      </c>
      <c r="W231" s="8">
        <f>SUM(Q231:T231)</f>
        <v>462</v>
      </c>
      <c r="X231" s="5" t="str">
        <f>Stat[[#This Row],[服装]]&amp;Stat[[#This Row],[名前]]&amp;Stat[[#This Row],[レアリティ]]</f>
        <v>ユニフォーム吉川和孝ICONIC</v>
      </c>
      <c r="Y231" s="5" t="s">
        <v>1216</v>
      </c>
    </row>
    <row r="232" spans="1:25" ht="15" x14ac:dyDescent="0.35">
      <c r="A232" s="1">
        <f t="shared" si="7"/>
        <v>231</v>
      </c>
      <c r="B232" s="1" t="s">
        <v>108</v>
      </c>
      <c r="C232" s="1" t="s">
        <v>186</v>
      </c>
      <c r="D232" s="1" t="s">
        <v>77</v>
      </c>
      <c r="E232" s="1" t="s">
        <v>74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82</v>
      </c>
      <c r="L232" s="1">
        <v>120</v>
      </c>
      <c r="M232" s="1">
        <v>129</v>
      </c>
      <c r="N232" s="1">
        <v>130</v>
      </c>
      <c r="O232" s="1">
        <v>127</v>
      </c>
      <c r="P232" s="1">
        <v>101</v>
      </c>
      <c r="Q232" s="1">
        <v>114</v>
      </c>
      <c r="R232" s="1">
        <v>119</v>
      </c>
      <c r="S232" s="1">
        <v>114</v>
      </c>
      <c r="T232" s="1">
        <v>118</v>
      </c>
      <c r="U232" s="1">
        <v>36</v>
      </c>
      <c r="V232" s="4">
        <f t="shared" si="4"/>
        <v>506</v>
      </c>
      <c r="W232" s="8">
        <f t="shared" si="5"/>
        <v>465</v>
      </c>
      <c r="X232" s="5" t="str">
        <f>Stat[[#This Row],[服装]]&amp;Stat[[#This Row],[名前]]&amp;Stat[[#This Row],[レアリティ]]</f>
        <v>ユニフォーム宮侑ICONIC</v>
      </c>
      <c r="Y232" s="5" t="s">
        <v>363</v>
      </c>
    </row>
    <row r="233" spans="1:25" ht="15" x14ac:dyDescent="0.35">
      <c r="A233" s="1">
        <f t="shared" si="7"/>
        <v>232</v>
      </c>
      <c r="B233" s="1" t="s">
        <v>760</v>
      </c>
      <c r="C233" s="1" t="s">
        <v>186</v>
      </c>
      <c r="D233" s="1" t="s">
        <v>73</v>
      </c>
      <c r="E233" s="1" t="s">
        <v>74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121</v>
      </c>
      <c r="M233" s="1">
        <v>132</v>
      </c>
      <c r="N233" s="1">
        <v>133</v>
      </c>
      <c r="O233" s="1">
        <v>130</v>
      </c>
      <c r="P233" s="1">
        <v>101</v>
      </c>
      <c r="Q233" s="1">
        <v>115</v>
      </c>
      <c r="R233" s="1">
        <v>120</v>
      </c>
      <c r="S233" s="1">
        <v>115</v>
      </c>
      <c r="T233" s="1">
        <v>119</v>
      </c>
      <c r="U233" s="1">
        <v>36</v>
      </c>
      <c r="V233" s="4">
        <f t="shared" ref="V233:V309" si="14">SUM(L233:O233)</f>
        <v>516</v>
      </c>
      <c r="W233" s="8">
        <f t="shared" ref="W233:W309" si="15">SUM(Q233:T233)</f>
        <v>469</v>
      </c>
      <c r="X233" s="5" t="str">
        <f>Stat[[#This Row],[服装]]&amp;Stat[[#This Row],[名前]]&amp;Stat[[#This Row],[レアリティ]]</f>
        <v>文化祭宮侑ICONIC</v>
      </c>
      <c r="Y233" s="5" t="s">
        <v>363</v>
      </c>
    </row>
    <row r="234" spans="1:25" ht="15" x14ac:dyDescent="0.35">
      <c r="A234" s="1">
        <f>ROW()-1</f>
        <v>233</v>
      </c>
      <c r="B234" s="1" t="s">
        <v>867</v>
      </c>
      <c r="C234" s="1" t="s">
        <v>186</v>
      </c>
      <c r="D234" s="1" t="s">
        <v>90</v>
      </c>
      <c r="E234" s="1" t="s">
        <v>74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83</v>
      </c>
      <c r="L234" s="1">
        <v>119</v>
      </c>
      <c r="M234" s="1">
        <v>134</v>
      </c>
      <c r="N234" s="1">
        <v>132</v>
      </c>
      <c r="O234" s="1">
        <v>131</v>
      </c>
      <c r="P234" s="1">
        <v>101</v>
      </c>
      <c r="Q234" s="1">
        <v>113</v>
      </c>
      <c r="R234" s="1">
        <v>122</v>
      </c>
      <c r="S234" s="1">
        <v>114</v>
      </c>
      <c r="T234" s="1">
        <v>120</v>
      </c>
      <c r="U234" s="1">
        <v>36</v>
      </c>
      <c r="V234" s="4">
        <f>SUM(L234:O234)</f>
        <v>516</v>
      </c>
      <c r="W234" s="8">
        <f>SUM(Q234:T234)</f>
        <v>469</v>
      </c>
      <c r="X234" s="5" t="str">
        <f>Stat[[#This Row],[服装]]&amp;Stat[[#This Row],[名前]]&amp;Stat[[#This Row],[レアリティ]]</f>
        <v>RPG宮侑ICONIC</v>
      </c>
      <c r="Y234" s="5" t="s">
        <v>363</v>
      </c>
    </row>
    <row r="235" spans="1:25" ht="15" x14ac:dyDescent="0.35">
      <c r="A235" s="1">
        <f>ROW()-1</f>
        <v>234</v>
      </c>
      <c r="B235" s="1" t="s">
        <v>1056</v>
      </c>
      <c r="C235" s="1" t="s">
        <v>186</v>
      </c>
      <c r="D235" s="1" t="s">
        <v>77</v>
      </c>
      <c r="E235" s="1" t="s">
        <v>74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83</v>
      </c>
      <c r="L235" s="1">
        <v>123</v>
      </c>
      <c r="M235" s="1">
        <v>130</v>
      </c>
      <c r="N235" s="1">
        <v>131</v>
      </c>
      <c r="O235" s="1">
        <v>128</v>
      </c>
      <c r="P235" s="1">
        <v>101</v>
      </c>
      <c r="Q235" s="1">
        <v>118</v>
      </c>
      <c r="R235" s="1">
        <v>121</v>
      </c>
      <c r="S235" s="1">
        <v>117</v>
      </c>
      <c r="T235" s="1">
        <v>119</v>
      </c>
      <c r="U235" s="1">
        <v>36</v>
      </c>
      <c r="V235" s="4">
        <f>SUM(L235:O235)</f>
        <v>512</v>
      </c>
      <c r="W235" s="8">
        <f>SUM(Q235:T235)</f>
        <v>475</v>
      </c>
      <c r="X235" s="5" t="str">
        <f>Stat[[#This Row],[服装]]&amp;Stat[[#This Row],[名前]]&amp;Stat[[#This Row],[レアリティ]]</f>
        <v>カンフー宮侑ICONIC</v>
      </c>
      <c r="Y235" s="5" t="s">
        <v>363</v>
      </c>
    </row>
    <row r="236" spans="1:25" ht="15" x14ac:dyDescent="0.35">
      <c r="A236" s="1">
        <f>ROW()-1</f>
        <v>235</v>
      </c>
      <c r="B236" s="1" t="s">
        <v>1208</v>
      </c>
      <c r="C236" s="1" t="s">
        <v>186</v>
      </c>
      <c r="D236" s="1" t="s">
        <v>73</v>
      </c>
      <c r="E236" s="1" t="s">
        <v>74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84</v>
      </c>
      <c r="L236" s="1">
        <v>122</v>
      </c>
      <c r="M236" s="1">
        <v>134</v>
      </c>
      <c r="N236" s="1">
        <v>136</v>
      </c>
      <c r="O236" s="1">
        <v>132</v>
      </c>
      <c r="P236" s="1">
        <v>101</v>
      </c>
      <c r="Q236" s="1">
        <v>115</v>
      </c>
      <c r="R236" s="1">
        <v>121</v>
      </c>
      <c r="S236" s="1">
        <v>115</v>
      </c>
      <c r="T236" s="1">
        <v>120</v>
      </c>
      <c r="U236" s="1">
        <v>36</v>
      </c>
      <c r="V236" s="4">
        <f>SUM(L236:O236)</f>
        <v>524</v>
      </c>
      <c r="W236" s="8">
        <f>SUM(Q236:T236)</f>
        <v>471</v>
      </c>
      <c r="X236" s="5" t="str">
        <f>Stat[[#This Row],[服装]]&amp;Stat[[#This Row],[名前]]&amp;Stat[[#This Row],[レアリティ]]</f>
        <v>新年2宮侑ICONIC</v>
      </c>
      <c r="Y236" s="5" t="s">
        <v>363</v>
      </c>
    </row>
    <row r="237" spans="1:25" ht="15" x14ac:dyDescent="0.35">
      <c r="A237" s="1">
        <f t="shared" si="7"/>
        <v>236</v>
      </c>
      <c r="B237" s="1" t="s">
        <v>108</v>
      </c>
      <c r="C237" s="1" t="s">
        <v>187</v>
      </c>
      <c r="D237" s="1" t="s">
        <v>90</v>
      </c>
      <c r="E237" s="1" t="s">
        <v>78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82</v>
      </c>
      <c r="L237" s="1">
        <v>127</v>
      </c>
      <c r="M237" s="1">
        <v>120</v>
      </c>
      <c r="N237" s="1">
        <v>116</v>
      </c>
      <c r="O237" s="1">
        <v>121</v>
      </c>
      <c r="P237" s="1">
        <v>101</v>
      </c>
      <c r="Q237" s="1">
        <v>123</v>
      </c>
      <c r="R237" s="1">
        <v>119</v>
      </c>
      <c r="S237" s="1">
        <v>122</v>
      </c>
      <c r="T237" s="1">
        <v>119</v>
      </c>
      <c r="U237" s="1">
        <v>31</v>
      </c>
      <c r="V237" s="4">
        <f t="shared" si="14"/>
        <v>484</v>
      </c>
      <c r="W237" s="8">
        <f t="shared" si="15"/>
        <v>483</v>
      </c>
      <c r="X237" s="5" t="str">
        <f>Stat[[#This Row],[服装]]&amp;Stat[[#This Row],[名前]]&amp;Stat[[#This Row],[レアリティ]]</f>
        <v>ユニフォーム宮治ICONIC</v>
      </c>
      <c r="Y237" s="5" t="s">
        <v>364</v>
      </c>
    </row>
    <row r="238" spans="1:25" ht="15" x14ac:dyDescent="0.35">
      <c r="A238" s="1">
        <f>ROW()-1</f>
        <v>237</v>
      </c>
      <c r="B238" s="1" t="s">
        <v>867</v>
      </c>
      <c r="C238" s="1" t="s">
        <v>187</v>
      </c>
      <c r="D238" s="1" t="s">
        <v>90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83</v>
      </c>
      <c r="L238" s="1">
        <v>130</v>
      </c>
      <c r="M238" s="1">
        <v>123</v>
      </c>
      <c r="N238" s="1">
        <v>117</v>
      </c>
      <c r="O238" s="1">
        <v>122</v>
      </c>
      <c r="P238" s="1">
        <v>101</v>
      </c>
      <c r="Q238" s="1">
        <v>124</v>
      </c>
      <c r="R238" s="1">
        <v>120</v>
      </c>
      <c r="S238" s="1">
        <v>125</v>
      </c>
      <c r="T238" s="1">
        <v>120</v>
      </c>
      <c r="U238" s="1">
        <v>31</v>
      </c>
      <c r="V238" s="4">
        <f>SUM(L238:O238)</f>
        <v>492</v>
      </c>
      <c r="W238" s="8">
        <f>SUM(Q238:T238)</f>
        <v>489</v>
      </c>
      <c r="X238" s="5" t="str">
        <f>Stat[[#This Row],[服装]]&amp;Stat[[#This Row],[名前]]&amp;Stat[[#This Row],[レアリティ]]</f>
        <v>RPG宮治ICONIC</v>
      </c>
      <c r="Y238" s="5" t="s">
        <v>364</v>
      </c>
    </row>
    <row r="239" spans="1:25" ht="15" x14ac:dyDescent="0.35">
      <c r="A239" s="1">
        <f>ROW()-1</f>
        <v>238</v>
      </c>
      <c r="B239" s="1" t="s">
        <v>1056</v>
      </c>
      <c r="C239" s="1" t="s">
        <v>187</v>
      </c>
      <c r="D239" s="1" t="s">
        <v>73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83</v>
      </c>
      <c r="L239" s="1">
        <v>131</v>
      </c>
      <c r="M239" s="1">
        <v>121</v>
      </c>
      <c r="N239" s="1">
        <v>120</v>
      </c>
      <c r="O239" s="1">
        <v>120</v>
      </c>
      <c r="P239" s="1">
        <v>101</v>
      </c>
      <c r="Q239" s="1">
        <v>122</v>
      </c>
      <c r="R239" s="1">
        <v>122</v>
      </c>
      <c r="S239" s="1">
        <v>125</v>
      </c>
      <c r="T239" s="1">
        <v>122</v>
      </c>
      <c r="U239" s="1">
        <v>31</v>
      </c>
      <c r="V239" s="4">
        <f>SUM(L239:O239)</f>
        <v>492</v>
      </c>
      <c r="W239" s="8">
        <f>SUM(Q239:T239)</f>
        <v>491</v>
      </c>
      <c r="X239" s="5" t="str">
        <f>Stat[[#This Row],[服装]]&amp;Stat[[#This Row],[名前]]&amp;Stat[[#This Row],[レアリティ]]</f>
        <v>カンフー宮治ICONIC</v>
      </c>
      <c r="Y239" s="5" t="s">
        <v>364</v>
      </c>
    </row>
    <row r="240" spans="1:25" ht="15" x14ac:dyDescent="0.35">
      <c r="A240" s="1">
        <f>ROW()-1</f>
        <v>239</v>
      </c>
      <c r="B240" s="1" t="s">
        <v>1341</v>
      </c>
      <c r="C240" s="1" t="s">
        <v>187</v>
      </c>
      <c r="D240" s="1" t="s">
        <v>90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83</v>
      </c>
      <c r="L240" s="1">
        <v>133</v>
      </c>
      <c r="M240" s="1">
        <v>121</v>
      </c>
      <c r="N240" s="1">
        <v>116</v>
      </c>
      <c r="O240" s="1">
        <v>120</v>
      </c>
      <c r="P240" s="1">
        <v>101</v>
      </c>
      <c r="Q240" s="1">
        <v>126</v>
      </c>
      <c r="R240" s="1">
        <v>121</v>
      </c>
      <c r="S240" s="1">
        <v>127</v>
      </c>
      <c r="T240" s="1">
        <v>120</v>
      </c>
      <c r="U240" s="1">
        <v>31</v>
      </c>
      <c r="V240" s="4">
        <f>SUM(L240:O240)</f>
        <v>490</v>
      </c>
      <c r="W240" s="8">
        <f>SUM(Q240:T240)</f>
        <v>494</v>
      </c>
      <c r="X240" s="5" t="str">
        <f>Stat[[#This Row],[服装]]&amp;Stat[[#This Row],[名前]]&amp;Stat[[#This Row],[レアリティ]]</f>
        <v>遊園地宮治ICONIC</v>
      </c>
      <c r="Y240" s="5" t="s">
        <v>364</v>
      </c>
    </row>
    <row r="241" spans="1:25" ht="15" x14ac:dyDescent="0.35">
      <c r="A241" s="1">
        <f t="shared" si="7"/>
        <v>240</v>
      </c>
      <c r="B241" s="1" t="s">
        <v>108</v>
      </c>
      <c r="C241" s="1" t="s">
        <v>188</v>
      </c>
      <c r="D241" s="1" t="s">
        <v>77</v>
      </c>
      <c r="E241" s="1" t="s">
        <v>82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80</v>
      </c>
      <c r="L241" s="1">
        <v>126</v>
      </c>
      <c r="M241" s="1">
        <v>118</v>
      </c>
      <c r="N241" s="1">
        <v>112</v>
      </c>
      <c r="O241" s="1">
        <v>121</v>
      </c>
      <c r="P241" s="1">
        <v>101</v>
      </c>
      <c r="Q241" s="1">
        <v>128</v>
      </c>
      <c r="R241" s="1">
        <v>114</v>
      </c>
      <c r="S241" s="1">
        <v>117</v>
      </c>
      <c r="T241" s="1">
        <v>117</v>
      </c>
      <c r="U241" s="1">
        <v>36</v>
      </c>
      <c r="V241" s="4">
        <f t="shared" si="14"/>
        <v>477</v>
      </c>
      <c r="W241" s="8">
        <f t="shared" si="15"/>
        <v>476</v>
      </c>
      <c r="X241" s="5" t="str">
        <f>Stat[[#This Row],[服装]]&amp;Stat[[#This Row],[名前]]&amp;Stat[[#This Row],[レアリティ]]</f>
        <v>ユニフォーム角名倫太郎ICONIC</v>
      </c>
      <c r="Y241" s="5" t="s">
        <v>365</v>
      </c>
    </row>
    <row r="242" spans="1:25" ht="15" x14ac:dyDescent="0.35">
      <c r="A242" s="1">
        <f>ROW()-1</f>
        <v>241</v>
      </c>
      <c r="B242" s="1" t="s">
        <v>860</v>
      </c>
      <c r="C242" s="1" t="s">
        <v>188</v>
      </c>
      <c r="D242" s="1" t="s">
        <v>73</v>
      </c>
      <c r="E242" s="1" t="s">
        <v>82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81</v>
      </c>
      <c r="L242" s="1">
        <v>129</v>
      </c>
      <c r="M242" s="1">
        <v>119</v>
      </c>
      <c r="N242" s="1">
        <v>113</v>
      </c>
      <c r="O242" s="1">
        <v>122</v>
      </c>
      <c r="P242" s="1">
        <v>101</v>
      </c>
      <c r="Q242" s="1">
        <v>131</v>
      </c>
      <c r="R242" s="1">
        <v>115</v>
      </c>
      <c r="S242" s="1">
        <v>120</v>
      </c>
      <c r="T242" s="1">
        <v>118</v>
      </c>
      <c r="U242" s="1">
        <v>36</v>
      </c>
      <c r="V242" s="4">
        <f>SUM(L242:O242)</f>
        <v>483</v>
      </c>
      <c r="W242" s="8">
        <f>SUM(Q242:T242)</f>
        <v>484</v>
      </c>
      <c r="X242" s="5" t="str">
        <f>Stat[[#This Row],[服装]]&amp;Stat[[#This Row],[名前]]&amp;Stat[[#This Row],[レアリティ]]</f>
        <v>サバゲ角名倫太郎ICONIC</v>
      </c>
      <c r="Y242" s="5" t="s">
        <v>365</v>
      </c>
    </row>
    <row r="243" spans="1:25" ht="15" x14ac:dyDescent="0.35">
      <c r="A243" s="1">
        <f>ROW()-1</f>
        <v>242</v>
      </c>
      <c r="B243" s="1" t="s">
        <v>987</v>
      </c>
      <c r="C243" s="1" t="s">
        <v>188</v>
      </c>
      <c r="D243" s="1" t="s">
        <v>90</v>
      </c>
      <c r="E243" s="1" t="s">
        <v>82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81</v>
      </c>
      <c r="L243" s="1">
        <v>131</v>
      </c>
      <c r="M243" s="1">
        <v>117</v>
      </c>
      <c r="N243" s="1">
        <v>111</v>
      </c>
      <c r="O243" s="1">
        <v>120</v>
      </c>
      <c r="P243" s="1">
        <v>101</v>
      </c>
      <c r="Q243" s="1">
        <v>134</v>
      </c>
      <c r="R243" s="1">
        <v>115</v>
      </c>
      <c r="S243" s="1">
        <v>122</v>
      </c>
      <c r="T243" s="1">
        <v>118</v>
      </c>
      <c r="U243" s="1">
        <v>36</v>
      </c>
      <c r="V243" s="4">
        <f>SUM(L243:O243)</f>
        <v>479</v>
      </c>
      <c r="W243" s="8">
        <f>SUM(Q243:T243)</f>
        <v>489</v>
      </c>
      <c r="X243" s="5" t="str">
        <f>Stat[[#This Row],[服装]]&amp;Stat[[#This Row],[名前]]&amp;Stat[[#This Row],[レアリティ]]</f>
        <v>花火角名倫太郎ICONIC</v>
      </c>
      <c r="Y243" s="5" t="s">
        <v>365</v>
      </c>
    </row>
    <row r="244" spans="1:25" ht="15" x14ac:dyDescent="0.35">
      <c r="A244" s="1">
        <f>ROW()-1</f>
        <v>243</v>
      </c>
      <c r="B244" s="1" t="s">
        <v>1228</v>
      </c>
      <c r="C244" s="1" t="s">
        <v>188</v>
      </c>
      <c r="D244" s="1" t="s">
        <v>77</v>
      </c>
      <c r="E244" s="1" t="s">
        <v>82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81</v>
      </c>
      <c r="L244" s="1">
        <v>132</v>
      </c>
      <c r="M244" s="1">
        <v>122</v>
      </c>
      <c r="N244" s="1">
        <v>113</v>
      </c>
      <c r="O244" s="1">
        <v>124</v>
      </c>
      <c r="P244" s="1">
        <v>101</v>
      </c>
      <c r="Q244" s="1">
        <v>129</v>
      </c>
      <c r="R244" s="1">
        <v>113</v>
      </c>
      <c r="S244" s="1">
        <v>120</v>
      </c>
      <c r="T244" s="1">
        <v>116</v>
      </c>
      <c r="U244" s="1">
        <v>36</v>
      </c>
      <c r="V244" s="4">
        <f>SUM(L244:O244)</f>
        <v>491</v>
      </c>
      <c r="W244" s="8">
        <f>SUM(Q244:T244)</f>
        <v>478</v>
      </c>
      <c r="X244" s="5" t="str">
        <f>Stat[[#This Row],[服装]]&amp;Stat[[#This Row],[名前]]&amp;Stat[[#This Row],[レアリティ]]</f>
        <v>路地裏2角名倫太郎ICONIC</v>
      </c>
      <c r="Y244" s="5" t="s">
        <v>365</v>
      </c>
    </row>
    <row r="245" spans="1:25" ht="15" x14ac:dyDescent="0.35">
      <c r="A245" s="1">
        <f t="shared" si="7"/>
        <v>244</v>
      </c>
      <c r="B245" s="1" t="s">
        <v>108</v>
      </c>
      <c r="C245" s="1" t="s">
        <v>189</v>
      </c>
      <c r="D245" s="1" t="s">
        <v>77</v>
      </c>
      <c r="E245" s="1" t="s">
        <v>78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125</v>
      </c>
      <c r="M245" s="1">
        <v>119</v>
      </c>
      <c r="N245" s="1">
        <v>115</v>
      </c>
      <c r="O245" s="1">
        <v>119</v>
      </c>
      <c r="P245" s="1">
        <v>97</v>
      </c>
      <c r="Q245" s="1">
        <v>118</v>
      </c>
      <c r="R245" s="1">
        <v>121</v>
      </c>
      <c r="S245" s="1">
        <v>120</v>
      </c>
      <c r="T245" s="1">
        <v>121</v>
      </c>
      <c r="U245" s="1">
        <v>36</v>
      </c>
      <c r="V245" s="4">
        <f t="shared" si="14"/>
        <v>478</v>
      </c>
      <c r="W245" s="8">
        <f t="shared" si="15"/>
        <v>480</v>
      </c>
      <c r="X245" s="5" t="str">
        <f>Stat[[#This Row],[服装]]&amp;Stat[[#This Row],[名前]]&amp;Stat[[#This Row],[レアリティ]]</f>
        <v>ユニフォーム北信介ICONIC</v>
      </c>
      <c r="Y245" s="5" t="s">
        <v>366</v>
      </c>
    </row>
    <row r="246" spans="1:25" ht="15" x14ac:dyDescent="0.35">
      <c r="A246" s="1">
        <f>ROW()-1</f>
        <v>245</v>
      </c>
      <c r="B246" s="1" t="s">
        <v>773</v>
      </c>
      <c r="C246" s="1" t="s">
        <v>189</v>
      </c>
      <c r="D246" s="1" t="s">
        <v>73</v>
      </c>
      <c r="E246" s="1" t="s">
        <v>78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128</v>
      </c>
      <c r="M246" s="1">
        <v>122</v>
      </c>
      <c r="N246" s="1">
        <v>116</v>
      </c>
      <c r="O246" s="1">
        <v>120</v>
      </c>
      <c r="P246" s="1">
        <v>97</v>
      </c>
      <c r="Q246" s="1">
        <v>119</v>
      </c>
      <c r="R246" s="1">
        <v>122</v>
      </c>
      <c r="S246" s="1">
        <v>123</v>
      </c>
      <c r="T246" s="1">
        <v>122</v>
      </c>
      <c r="U246" s="1">
        <v>36</v>
      </c>
      <c r="V246" s="4">
        <f t="shared" si="14"/>
        <v>486</v>
      </c>
      <c r="W246" s="8">
        <f t="shared" si="15"/>
        <v>486</v>
      </c>
      <c r="X246" s="5" t="str">
        <f>Stat[[#This Row],[服装]]&amp;Stat[[#This Row],[名前]]&amp;Stat[[#This Row],[レアリティ]]</f>
        <v>Xmas北信介ICONIC</v>
      </c>
      <c r="Y246" s="5" t="s">
        <v>366</v>
      </c>
    </row>
    <row r="247" spans="1:25" ht="15" x14ac:dyDescent="0.35">
      <c r="A247" s="1">
        <f>ROW()-1</f>
        <v>246</v>
      </c>
      <c r="B247" s="1" t="s">
        <v>1044</v>
      </c>
      <c r="C247" s="1" t="s">
        <v>189</v>
      </c>
      <c r="D247" s="1" t="s">
        <v>90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76</v>
      </c>
      <c r="L247" s="1">
        <v>128</v>
      </c>
      <c r="M247" s="1">
        <v>125</v>
      </c>
      <c r="N247" s="1">
        <v>114</v>
      </c>
      <c r="O247" s="1">
        <v>122</v>
      </c>
      <c r="P247" s="1">
        <v>97</v>
      </c>
      <c r="Q247" s="1">
        <v>117</v>
      </c>
      <c r="R247" s="1">
        <v>124</v>
      </c>
      <c r="S247" s="1">
        <v>121</v>
      </c>
      <c r="T247" s="1">
        <v>122</v>
      </c>
      <c r="U247" s="1">
        <v>36</v>
      </c>
      <c r="V247" s="4">
        <f>SUM(L247:O247)</f>
        <v>489</v>
      </c>
      <c r="W247" s="8">
        <f>SUM(Q247:T247)</f>
        <v>484</v>
      </c>
      <c r="X247" s="5" t="str">
        <f>Stat[[#This Row],[服装]]&amp;Stat[[#This Row],[名前]]&amp;Stat[[#This Row],[レアリティ]]</f>
        <v>スパイ北信介ICONIC</v>
      </c>
      <c r="Y247" s="5" t="s">
        <v>366</v>
      </c>
    </row>
    <row r="248" spans="1:25" ht="15" x14ac:dyDescent="0.35">
      <c r="A248" s="1">
        <f t="shared" ref="A248:A249" si="16">ROW()-1</f>
        <v>247</v>
      </c>
      <c r="B248" s="1" t="s">
        <v>1208</v>
      </c>
      <c r="C248" s="1" t="s">
        <v>189</v>
      </c>
      <c r="D248" s="1" t="s">
        <v>77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76</v>
      </c>
      <c r="L248" s="1">
        <v>131</v>
      </c>
      <c r="M248" s="1">
        <v>120</v>
      </c>
      <c r="N248" s="1">
        <v>115</v>
      </c>
      <c r="O248" s="1">
        <v>118</v>
      </c>
      <c r="P248" s="1">
        <v>97</v>
      </c>
      <c r="Q248" s="1">
        <v>119</v>
      </c>
      <c r="R248" s="1">
        <v>124</v>
      </c>
      <c r="S248" s="1">
        <v>123</v>
      </c>
      <c r="T248" s="1">
        <v>124</v>
      </c>
      <c r="U248" s="1">
        <v>36</v>
      </c>
      <c r="V248" s="4">
        <f>SUM(L248:O248)</f>
        <v>484</v>
      </c>
      <c r="W248" s="8">
        <f>SUM(Q248:T248)</f>
        <v>490</v>
      </c>
      <c r="X248" s="5" t="str">
        <f>Stat[[#This Row],[服装]]&amp;Stat[[#This Row],[名前]]&amp;Stat[[#This Row],[レアリティ]]</f>
        <v>新年2北信介ICONIC</v>
      </c>
      <c r="Y248" s="5" t="s">
        <v>366</v>
      </c>
    </row>
    <row r="249" spans="1:25" ht="15" customHeight="1" x14ac:dyDescent="0.35">
      <c r="A249" s="1">
        <f t="shared" si="16"/>
        <v>248</v>
      </c>
      <c r="B249" s="1" t="s">
        <v>108</v>
      </c>
      <c r="C249" s="1" t="s">
        <v>655</v>
      </c>
      <c r="D249" s="1" t="s">
        <v>77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77</v>
      </c>
      <c r="L249" s="1">
        <v>127</v>
      </c>
      <c r="M249" s="1">
        <v>122</v>
      </c>
      <c r="N249" s="1">
        <v>113</v>
      </c>
      <c r="O249" s="1">
        <v>117</v>
      </c>
      <c r="P249" s="1">
        <v>101</v>
      </c>
      <c r="Q249" s="1">
        <v>117</v>
      </c>
      <c r="R249" s="1">
        <v>115</v>
      </c>
      <c r="S249" s="1">
        <v>120</v>
      </c>
      <c r="T249" s="1">
        <v>115</v>
      </c>
      <c r="U249" s="1">
        <v>31</v>
      </c>
      <c r="V249" s="4">
        <f t="shared" si="14"/>
        <v>479</v>
      </c>
      <c r="W249" s="8">
        <f t="shared" si="15"/>
        <v>467</v>
      </c>
      <c r="X249" s="5" t="str">
        <f>Stat[[#This Row],[服装]]&amp;Stat[[#This Row],[名前]]&amp;Stat[[#This Row],[レアリティ]]</f>
        <v>ユニフォーム尾白アランICONIC</v>
      </c>
      <c r="Y249" s="5" t="s">
        <v>656</v>
      </c>
    </row>
    <row r="250" spans="1:25" ht="15" customHeight="1" x14ac:dyDescent="0.35">
      <c r="A250" s="1">
        <f>ROW()-1</f>
        <v>249</v>
      </c>
      <c r="B250" s="1" t="s">
        <v>798</v>
      </c>
      <c r="C250" s="1" t="s">
        <v>655</v>
      </c>
      <c r="D250" s="1" t="s">
        <v>809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78</v>
      </c>
      <c r="L250" s="1">
        <v>130</v>
      </c>
      <c r="M250" s="1">
        <v>125</v>
      </c>
      <c r="N250" s="1">
        <v>114</v>
      </c>
      <c r="O250" s="1">
        <v>118</v>
      </c>
      <c r="P250" s="1">
        <v>101</v>
      </c>
      <c r="Q250" s="1">
        <v>118</v>
      </c>
      <c r="R250" s="1">
        <v>116</v>
      </c>
      <c r="S250" s="1">
        <v>123</v>
      </c>
      <c r="T250" s="1">
        <v>116</v>
      </c>
      <c r="U250" s="1">
        <v>31</v>
      </c>
      <c r="V250" s="4">
        <f>SUM(L250:O250)</f>
        <v>487</v>
      </c>
      <c r="W250" s="8">
        <f>SUM(Q250:T250)</f>
        <v>473</v>
      </c>
      <c r="X250" s="5" t="str">
        <f>Stat[[#This Row],[服装]]&amp;Stat[[#This Row],[名前]]&amp;Stat[[#This Row],[レアリティ]]</f>
        <v>雪遊び尾白アランICONIC</v>
      </c>
      <c r="Y250" s="5" t="s">
        <v>656</v>
      </c>
    </row>
    <row r="251" spans="1:25" ht="15" customHeight="1" x14ac:dyDescent="0.35">
      <c r="A251" s="1">
        <f t="shared" si="7"/>
        <v>250</v>
      </c>
      <c r="B251" s="1" t="s">
        <v>108</v>
      </c>
      <c r="C251" s="1" t="s">
        <v>657</v>
      </c>
      <c r="D251" s="1" t="s">
        <v>77</v>
      </c>
      <c r="E251" s="1" t="s">
        <v>80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86</v>
      </c>
      <c r="L251" s="1">
        <v>116</v>
      </c>
      <c r="M251" s="1">
        <v>110</v>
      </c>
      <c r="N251" s="1">
        <v>116</v>
      </c>
      <c r="O251" s="1">
        <v>122</v>
      </c>
      <c r="P251" s="1">
        <v>101</v>
      </c>
      <c r="Q251" s="1">
        <v>110</v>
      </c>
      <c r="R251" s="1">
        <v>124</v>
      </c>
      <c r="S251" s="1">
        <v>118</v>
      </c>
      <c r="T251" s="1">
        <v>122</v>
      </c>
      <c r="U251" s="1">
        <v>41</v>
      </c>
      <c r="V251" s="4">
        <f t="shared" si="14"/>
        <v>464</v>
      </c>
      <c r="W251" s="8">
        <f t="shared" si="15"/>
        <v>474</v>
      </c>
      <c r="X251" s="5" t="str">
        <f>Stat[[#This Row],[服装]]&amp;Stat[[#This Row],[名前]]&amp;Stat[[#This Row],[レアリティ]]</f>
        <v>ユニフォーム赤木路成ICONIC</v>
      </c>
      <c r="Y251" s="5" t="s">
        <v>658</v>
      </c>
    </row>
    <row r="252" spans="1:25" ht="15" customHeight="1" x14ac:dyDescent="0.35">
      <c r="A252" s="1">
        <f>ROW()-1</f>
        <v>251</v>
      </c>
      <c r="B252" s="1" t="s">
        <v>1167</v>
      </c>
      <c r="C252" s="1" t="s">
        <v>657</v>
      </c>
      <c r="D252" s="1" t="s">
        <v>73</v>
      </c>
      <c r="E252" s="1" t="s">
        <v>80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87</v>
      </c>
      <c r="L252" s="1">
        <v>117</v>
      </c>
      <c r="M252" s="1">
        <v>111</v>
      </c>
      <c r="N252" s="1">
        <v>119</v>
      </c>
      <c r="O252" s="1">
        <v>123</v>
      </c>
      <c r="P252" s="1">
        <v>101</v>
      </c>
      <c r="Q252" s="1">
        <v>111</v>
      </c>
      <c r="R252" s="1">
        <v>127</v>
      </c>
      <c r="S252" s="1">
        <v>119</v>
      </c>
      <c r="T252" s="1">
        <v>125</v>
      </c>
      <c r="U252" s="1">
        <v>41</v>
      </c>
      <c r="V252" s="4">
        <f>SUM(L252:O252)</f>
        <v>470</v>
      </c>
      <c r="W252" s="8">
        <f>SUM(Q252:T252)</f>
        <v>482</v>
      </c>
      <c r="X252" s="5" t="str">
        <f>Stat[[#This Row],[服装]]&amp;Stat[[#This Row],[名前]]&amp;Stat[[#This Row],[レアリティ]]</f>
        <v>Xmas2赤木路成ICONIC</v>
      </c>
      <c r="Y252" s="5" t="s">
        <v>658</v>
      </c>
    </row>
    <row r="253" spans="1:25" ht="15" customHeight="1" x14ac:dyDescent="0.35">
      <c r="A253" s="1">
        <f t="shared" si="7"/>
        <v>252</v>
      </c>
      <c r="B253" s="1" t="s">
        <v>108</v>
      </c>
      <c r="C253" s="1" t="s">
        <v>659</v>
      </c>
      <c r="D253" s="1" t="s">
        <v>77</v>
      </c>
      <c r="E253" s="1" t="s">
        <v>82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75</v>
      </c>
      <c r="L253" s="1">
        <v>118</v>
      </c>
      <c r="M253" s="1">
        <v>114</v>
      </c>
      <c r="N253" s="1">
        <v>114</v>
      </c>
      <c r="O253" s="1">
        <v>120</v>
      </c>
      <c r="P253" s="1">
        <v>97</v>
      </c>
      <c r="Q253" s="1">
        <v>129</v>
      </c>
      <c r="R253" s="1">
        <v>115</v>
      </c>
      <c r="S253" s="1">
        <v>115</v>
      </c>
      <c r="T253" s="1">
        <v>117</v>
      </c>
      <c r="U253" s="1">
        <v>31</v>
      </c>
      <c r="V253" s="4">
        <f t="shared" si="14"/>
        <v>466</v>
      </c>
      <c r="W253" s="8">
        <f t="shared" si="15"/>
        <v>476</v>
      </c>
      <c r="X253" s="5" t="str">
        <f>Stat[[#This Row],[服装]]&amp;Stat[[#This Row],[名前]]&amp;Stat[[#This Row],[レアリティ]]</f>
        <v>ユニフォーム大耳練ICONIC</v>
      </c>
      <c r="Y253" s="5" t="s">
        <v>660</v>
      </c>
    </row>
    <row r="254" spans="1:25" ht="15" customHeight="1" x14ac:dyDescent="0.35">
      <c r="A254" s="1">
        <f t="shared" si="7"/>
        <v>253</v>
      </c>
      <c r="B254" s="1" t="s">
        <v>108</v>
      </c>
      <c r="C254" s="1" t="s">
        <v>661</v>
      </c>
      <c r="D254" s="1" t="s">
        <v>77</v>
      </c>
      <c r="E254" s="1" t="s">
        <v>78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121</v>
      </c>
      <c r="M254" s="1">
        <v>126</v>
      </c>
      <c r="N254" s="1">
        <v>112</v>
      </c>
      <c r="O254" s="1">
        <v>115</v>
      </c>
      <c r="P254" s="1">
        <v>97</v>
      </c>
      <c r="Q254" s="1">
        <v>115</v>
      </c>
      <c r="R254" s="1">
        <v>115</v>
      </c>
      <c r="S254" s="1">
        <v>118</v>
      </c>
      <c r="T254" s="1">
        <v>117</v>
      </c>
      <c r="U254" s="1">
        <v>31</v>
      </c>
      <c r="V254" s="4">
        <f t="shared" si="14"/>
        <v>474</v>
      </c>
      <c r="W254" s="8">
        <f t="shared" si="15"/>
        <v>465</v>
      </c>
      <c r="X254" s="5" t="str">
        <f>Stat[[#This Row],[服装]]&amp;Stat[[#This Row],[名前]]&amp;Stat[[#This Row],[レアリティ]]</f>
        <v>ユニフォーム理石平介ICONIC</v>
      </c>
      <c r="Y254" s="5" t="s">
        <v>662</v>
      </c>
    </row>
    <row r="255" spans="1:25" ht="15" customHeight="1" x14ac:dyDescent="0.35">
      <c r="A255" s="1">
        <f>ROW()-1</f>
        <v>254</v>
      </c>
      <c r="B255" s="1" t="s">
        <v>108</v>
      </c>
      <c r="C255" s="1" t="s">
        <v>933</v>
      </c>
      <c r="D255" s="1" t="s">
        <v>77</v>
      </c>
      <c r="E255" s="1" t="s">
        <v>78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74</v>
      </c>
      <c r="L255" s="1">
        <v>122</v>
      </c>
      <c r="M255" s="1">
        <v>117</v>
      </c>
      <c r="N255" s="1">
        <v>113</v>
      </c>
      <c r="O255" s="1">
        <v>118</v>
      </c>
      <c r="P255" s="1">
        <v>101</v>
      </c>
      <c r="Q255" s="1">
        <v>117</v>
      </c>
      <c r="R255" s="1">
        <v>117</v>
      </c>
      <c r="S255" s="1">
        <v>117</v>
      </c>
      <c r="T255" s="1">
        <v>118</v>
      </c>
      <c r="U255" s="1">
        <v>36</v>
      </c>
      <c r="V255" s="4">
        <f>SUM(L255:O255)</f>
        <v>470</v>
      </c>
      <c r="W255" s="8">
        <f>SUM(Q255:T255)</f>
        <v>469</v>
      </c>
      <c r="X255" s="5" t="str">
        <f>Stat[[#This Row],[服装]]&amp;Stat[[#This Row],[名前]]&amp;Stat[[#This Row],[レアリティ]]</f>
        <v>ユニフォーム銀島結ICONIC</v>
      </c>
      <c r="Y255" s="5" t="s">
        <v>935</v>
      </c>
    </row>
    <row r="256" spans="1:25" ht="15" customHeight="1" x14ac:dyDescent="0.35">
      <c r="A256" s="1">
        <f>ROW()-1</f>
        <v>255</v>
      </c>
      <c r="B256" s="1" t="s">
        <v>1167</v>
      </c>
      <c r="C256" s="1" t="s">
        <v>933</v>
      </c>
      <c r="D256" s="1" t="s">
        <v>73</v>
      </c>
      <c r="E256" s="1" t="s">
        <v>78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125</v>
      </c>
      <c r="M256" s="1">
        <v>120</v>
      </c>
      <c r="N256" s="1">
        <v>114</v>
      </c>
      <c r="O256" s="1">
        <v>119</v>
      </c>
      <c r="P256" s="1">
        <v>101</v>
      </c>
      <c r="Q256" s="1">
        <v>118</v>
      </c>
      <c r="R256" s="1">
        <v>118</v>
      </c>
      <c r="S256" s="1">
        <v>120</v>
      </c>
      <c r="T256" s="1">
        <v>119</v>
      </c>
      <c r="U256" s="1">
        <v>36</v>
      </c>
      <c r="V256" s="4">
        <f>SUM(L256:O256)</f>
        <v>478</v>
      </c>
      <c r="W256" s="8">
        <f>SUM(Q256:T256)</f>
        <v>475</v>
      </c>
      <c r="X256" s="5" t="str">
        <f>Stat[[#This Row],[服装]]&amp;Stat[[#This Row],[名前]]&amp;Stat[[#This Row],[レアリティ]]</f>
        <v>Xmas2銀島結ICONIC</v>
      </c>
      <c r="Y256" s="5" t="s">
        <v>935</v>
      </c>
    </row>
    <row r="257" spans="1:25" ht="15" x14ac:dyDescent="0.35">
      <c r="A257" s="1">
        <f t="shared" ref="A257:A309" si="17">ROW()-1</f>
        <v>256</v>
      </c>
      <c r="B257" s="1" t="s">
        <v>108</v>
      </c>
      <c r="C257" s="1" t="s">
        <v>122</v>
      </c>
      <c r="D257" s="1" t="s">
        <v>90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82</v>
      </c>
      <c r="L257" s="1">
        <v>128</v>
      </c>
      <c r="M257" s="1">
        <v>127</v>
      </c>
      <c r="N257" s="1">
        <v>114</v>
      </c>
      <c r="O257" s="1">
        <v>119</v>
      </c>
      <c r="P257" s="1">
        <v>101</v>
      </c>
      <c r="Q257" s="1">
        <v>118</v>
      </c>
      <c r="R257" s="1">
        <v>121</v>
      </c>
      <c r="S257" s="1">
        <v>121</v>
      </c>
      <c r="T257" s="1">
        <v>121</v>
      </c>
      <c r="U257" s="1">
        <v>26</v>
      </c>
      <c r="V257" s="4">
        <f t="shared" si="14"/>
        <v>488</v>
      </c>
      <c r="W257" s="8">
        <f t="shared" si="15"/>
        <v>481</v>
      </c>
      <c r="X257" s="5" t="str">
        <f>Stat[[#This Row],[服装]]&amp;Stat[[#This Row],[名前]]&amp;Stat[[#This Row],[レアリティ]]</f>
        <v>ユニフォーム木兎光太郎ICONIC</v>
      </c>
      <c r="Y257" s="5" t="s">
        <v>367</v>
      </c>
    </row>
    <row r="258" spans="1:25" ht="15" x14ac:dyDescent="0.35">
      <c r="A258" s="1">
        <f t="shared" si="17"/>
        <v>257</v>
      </c>
      <c r="B258" s="1" t="s">
        <v>150</v>
      </c>
      <c r="C258" s="1" t="s">
        <v>122</v>
      </c>
      <c r="D258" s="1" t="s">
        <v>77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83</v>
      </c>
      <c r="L258" s="1">
        <v>131</v>
      </c>
      <c r="M258" s="1">
        <v>130</v>
      </c>
      <c r="N258" s="1">
        <v>115</v>
      </c>
      <c r="O258" s="1">
        <v>120</v>
      </c>
      <c r="P258" s="1">
        <v>101</v>
      </c>
      <c r="Q258" s="1">
        <v>119</v>
      </c>
      <c r="R258" s="1">
        <v>122</v>
      </c>
      <c r="S258" s="1">
        <v>124</v>
      </c>
      <c r="T258" s="1">
        <v>122</v>
      </c>
      <c r="U258" s="1">
        <v>26</v>
      </c>
      <c r="V258" s="4">
        <f t="shared" si="14"/>
        <v>496</v>
      </c>
      <c r="W258" s="8">
        <f t="shared" si="15"/>
        <v>487</v>
      </c>
      <c r="X258" s="5" t="str">
        <f>Stat[[#This Row],[服装]]&amp;Stat[[#This Row],[名前]]&amp;Stat[[#This Row],[レアリティ]]</f>
        <v>夏祭り木兎光太郎ICONIC</v>
      </c>
      <c r="Y258" s="5" t="s">
        <v>367</v>
      </c>
    </row>
    <row r="259" spans="1:25" ht="15" x14ac:dyDescent="0.35">
      <c r="A259" s="1">
        <f>ROW()-1</f>
        <v>258</v>
      </c>
      <c r="B259" s="1" t="s">
        <v>773</v>
      </c>
      <c r="C259" s="1" t="s">
        <v>122</v>
      </c>
      <c r="D259" s="1" t="s">
        <v>73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133</v>
      </c>
      <c r="M259" s="1">
        <v>128</v>
      </c>
      <c r="N259" s="1">
        <v>115</v>
      </c>
      <c r="O259" s="1">
        <v>118</v>
      </c>
      <c r="P259" s="1">
        <v>101</v>
      </c>
      <c r="Q259" s="1">
        <v>121</v>
      </c>
      <c r="R259" s="1">
        <v>122</v>
      </c>
      <c r="S259" s="1">
        <v>126</v>
      </c>
      <c r="T259" s="1">
        <v>121</v>
      </c>
      <c r="U259" s="1">
        <v>26</v>
      </c>
      <c r="V259" s="4">
        <f t="shared" si="14"/>
        <v>494</v>
      </c>
      <c r="W259" s="8">
        <f t="shared" si="15"/>
        <v>490</v>
      </c>
      <c r="X259" s="5" t="str">
        <f>Stat[[#This Row],[服装]]&amp;Stat[[#This Row],[名前]]&amp;Stat[[#This Row],[レアリティ]]</f>
        <v>Xmas木兎光太郎ICONIC</v>
      </c>
      <c r="Y259" s="5" t="s">
        <v>367</v>
      </c>
    </row>
    <row r="260" spans="1:25" ht="15" x14ac:dyDescent="0.35">
      <c r="A260" s="1">
        <f>ROW()-1</f>
        <v>259</v>
      </c>
      <c r="B260" s="1" t="s">
        <v>149</v>
      </c>
      <c r="C260" s="1" t="s">
        <v>122</v>
      </c>
      <c r="D260" s="1" t="s">
        <v>90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134</v>
      </c>
      <c r="M260" s="1">
        <v>127</v>
      </c>
      <c r="N260" s="1">
        <v>115</v>
      </c>
      <c r="O260" s="1">
        <v>117</v>
      </c>
      <c r="P260" s="1">
        <v>101</v>
      </c>
      <c r="Q260" s="1">
        <v>119</v>
      </c>
      <c r="R260" s="1">
        <v>125</v>
      </c>
      <c r="S260" s="1">
        <v>124</v>
      </c>
      <c r="T260" s="1">
        <v>124</v>
      </c>
      <c r="U260" s="1">
        <v>26</v>
      </c>
      <c r="V260" s="4">
        <f>SUM(L260:O260)</f>
        <v>493</v>
      </c>
      <c r="W260" s="8">
        <f>SUM(Q260:T260)</f>
        <v>492</v>
      </c>
      <c r="X260" s="5" t="str">
        <f>Stat[[#This Row],[服装]]&amp;Stat[[#This Row],[名前]]&amp;Stat[[#This Row],[レアリティ]]</f>
        <v>制服木兎光太郎ICONIC</v>
      </c>
      <c r="Y260" s="5" t="s">
        <v>367</v>
      </c>
    </row>
    <row r="261" spans="1:25" ht="15" x14ac:dyDescent="0.35">
      <c r="A261" s="1">
        <f>ROW()-1</f>
        <v>260</v>
      </c>
      <c r="B261" s="1" t="s">
        <v>950</v>
      </c>
      <c r="C261" s="1" t="s">
        <v>122</v>
      </c>
      <c r="D261" s="1" t="s">
        <v>77</v>
      </c>
      <c r="E261" s="1" t="s">
        <v>78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84</v>
      </c>
      <c r="L261" s="1">
        <v>134</v>
      </c>
      <c r="M261" s="1">
        <v>131</v>
      </c>
      <c r="N261" s="1">
        <v>115</v>
      </c>
      <c r="O261" s="1">
        <v>120</v>
      </c>
      <c r="P261" s="1">
        <v>101</v>
      </c>
      <c r="Q261" s="1">
        <v>121</v>
      </c>
      <c r="R261" s="1">
        <v>124</v>
      </c>
      <c r="S261" s="1">
        <v>125</v>
      </c>
      <c r="T261" s="1">
        <v>123</v>
      </c>
      <c r="U261" s="1">
        <v>26</v>
      </c>
      <c r="V261" s="4">
        <f>SUM(L261:O261)</f>
        <v>500</v>
      </c>
      <c r="W261" s="8">
        <f>SUM(Q261:T261)</f>
        <v>493</v>
      </c>
      <c r="X261" s="5" t="str">
        <f>Stat[[#This Row],[服装]]&amp;Stat[[#This Row],[名前]]&amp;Stat[[#This Row],[レアリティ]]</f>
        <v>キャンプ木兎光太郎ICONIC</v>
      </c>
      <c r="Y261" s="5" t="s">
        <v>367</v>
      </c>
    </row>
    <row r="262" spans="1:25" ht="15" x14ac:dyDescent="0.35">
      <c r="A262" s="1">
        <f>ROW()-1</f>
        <v>261</v>
      </c>
      <c r="B262" s="1" t="s">
        <v>1300</v>
      </c>
      <c r="C262" s="1" t="s">
        <v>122</v>
      </c>
      <c r="D262" s="1" t="s">
        <v>73</v>
      </c>
      <c r="E262" s="1" t="s">
        <v>78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84</v>
      </c>
      <c r="L262" s="1">
        <v>132</v>
      </c>
      <c r="M262" s="1">
        <v>130</v>
      </c>
      <c r="N262" s="1">
        <v>115</v>
      </c>
      <c r="O262" s="1">
        <v>120</v>
      </c>
      <c r="P262" s="1">
        <v>101</v>
      </c>
      <c r="Q262" s="1">
        <v>122</v>
      </c>
      <c r="R262" s="1">
        <v>125</v>
      </c>
      <c r="S262" s="1">
        <v>126</v>
      </c>
      <c r="T262" s="1">
        <v>124</v>
      </c>
      <c r="U262" s="1">
        <v>26</v>
      </c>
      <c r="V262" s="4">
        <f>SUM(L262:O262)</f>
        <v>497</v>
      </c>
      <c r="W262" s="8">
        <f>SUM(Q262:T262)</f>
        <v>497</v>
      </c>
      <c r="X262" s="5" t="str">
        <f>Stat[[#This Row],[服装]]&amp;Stat[[#This Row],[名前]]&amp;Stat[[#This Row],[レアリティ]]</f>
        <v>2周年木兎光太郎ICONIC</v>
      </c>
      <c r="Y262" s="5" t="s">
        <v>367</v>
      </c>
    </row>
    <row r="263" spans="1:25" ht="15" x14ac:dyDescent="0.35">
      <c r="A263" s="1">
        <f t="shared" si="17"/>
        <v>262</v>
      </c>
      <c r="B263" s="1" t="s">
        <v>108</v>
      </c>
      <c r="C263" s="1" t="s">
        <v>123</v>
      </c>
      <c r="D263" s="1" t="s">
        <v>90</v>
      </c>
      <c r="E263" s="1" t="s">
        <v>78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76</v>
      </c>
      <c r="L263" s="1">
        <v>123</v>
      </c>
      <c r="M263" s="1">
        <v>117</v>
      </c>
      <c r="N263" s="1">
        <v>120</v>
      </c>
      <c r="O263" s="1">
        <v>123</v>
      </c>
      <c r="P263" s="1">
        <v>101</v>
      </c>
      <c r="Q263" s="1">
        <v>116</v>
      </c>
      <c r="R263" s="1">
        <v>121</v>
      </c>
      <c r="S263" s="1">
        <v>121</v>
      </c>
      <c r="T263" s="1">
        <v>121</v>
      </c>
      <c r="U263" s="1">
        <v>36</v>
      </c>
      <c r="V263" s="4">
        <f t="shared" si="14"/>
        <v>483</v>
      </c>
      <c r="W263" s="8">
        <f t="shared" si="15"/>
        <v>479</v>
      </c>
      <c r="X263" s="5" t="str">
        <f>Stat[[#This Row],[服装]]&amp;Stat[[#This Row],[名前]]&amp;Stat[[#This Row],[レアリティ]]</f>
        <v>ユニフォーム木葉秋紀ICONIC</v>
      </c>
      <c r="Y263" s="5" t="s">
        <v>368</v>
      </c>
    </row>
    <row r="264" spans="1:25" ht="15" x14ac:dyDescent="0.35">
      <c r="A264" s="1">
        <f t="shared" si="17"/>
        <v>263</v>
      </c>
      <c r="B264" s="1" t="s">
        <v>380</v>
      </c>
      <c r="C264" s="1" t="s">
        <v>123</v>
      </c>
      <c r="D264" s="1" t="s">
        <v>77</v>
      </c>
      <c r="E264" s="1" t="s">
        <v>78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77</v>
      </c>
      <c r="L264" s="1">
        <v>126</v>
      </c>
      <c r="M264" s="1">
        <v>120</v>
      </c>
      <c r="N264" s="1">
        <v>121</v>
      </c>
      <c r="O264" s="1">
        <v>124</v>
      </c>
      <c r="P264" s="1">
        <v>101</v>
      </c>
      <c r="Q264" s="1">
        <v>117</v>
      </c>
      <c r="R264" s="1">
        <v>122</v>
      </c>
      <c r="S264" s="1">
        <v>124</v>
      </c>
      <c r="T264" s="1">
        <v>122</v>
      </c>
      <c r="U264" s="1">
        <v>36</v>
      </c>
      <c r="V264" s="4">
        <f t="shared" si="14"/>
        <v>491</v>
      </c>
      <c r="W264" s="8">
        <f t="shared" si="15"/>
        <v>485</v>
      </c>
      <c r="X264" s="5" t="str">
        <f>Stat[[#This Row],[服装]]&amp;Stat[[#This Row],[名前]]&amp;Stat[[#This Row],[レアリティ]]</f>
        <v>探偵木葉秋紀ICONIC</v>
      </c>
      <c r="Y264" s="5" t="s">
        <v>368</v>
      </c>
    </row>
    <row r="265" spans="1:25" ht="15" x14ac:dyDescent="0.35">
      <c r="A265" s="1">
        <f>ROW()-1</f>
        <v>264</v>
      </c>
      <c r="B265" s="1" t="s">
        <v>938</v>
      </c>
      <c r="C265" s="1" t="s">
        <v>123</v>
      </c>
      <c r="D265" s="1" t="s">
        <v>73</v>
      </c>
      <c r="E265" s="1" t="s">
        <v>78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77</v>
      </c>
      <c r="L265" s="1">
        <v>127</v>
      </c>
      <c r="M265" s="1">
        <v>117</v>
      </c>
      <c r="N265" s="1">
        <v>123</v>
      </c>
      <c r="O265" s="1">
        <v>122</v>
      </c>
      <c r="P265" s="1">
        <v>101</v>
      </c>
      <c r="Q265" s="1">
        <v>117</v>
      </c>
      <c r="R265" s="1">
        <v>125</v>
      </c>
      <c r="S265" s="1">
        <v>122</v>
      </c>
      <c r="T265" s="1">
        <v>124</v>
      </c>
      <c r="U265" s="1">
        <v>36</v>
      </c>
      <c r="V265" s="4">
        <f>SUM(L265:O265)</f>
        <v>489</v>
      </c>
      <c r="W265" s="8">
        <f>SUM(Q265:T265)</f>
        <v>488</v>
      </c>
      <c r="X265" s="5" t="str">
        <f>Stat[[#This Row],[服装]]&amp;Stat[[#This Row],[名前]]&amp;Stat[[#This Row],[レアリティ]]</f>
        <v>梅雨木葉秋紀ICONIC</v>
      </c>
      <c r="Y265" s="5" t="s">
        <v>368</v>
      </c>
    </row>
    <row r="266" spans="1:25" ht="15" x14ac:dyDescent="0.35">
      <c r="A266" s="1">
        <f>ROW()-1</f>
        <v>265</v>
      </c>
      <c r="B266" s="1" t="s">
        <v>1227</v>
      </c>
      <c r="C266" s="1" t="s">
        <v>123</v>
      </c>
      <c r="D266" s="1" t="s">
        <v>90</v>
      </c>
      <c r="E266" s="1" t="s">
        <v>78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77</v>
      </c>
      <c r="L266" s="1">
        <v>127</v>
      </c>
      <c r="M266" s="1">
        <v>117</v>
      </c>
      <c r="N266" s="1">
        <v>119</v>
      </c>
      <c r="O266" s="1">
        <v>122</v>
      </c>
      <c r="P266" s="1">
        <v>101</v>
      </c>
      <c r="Q266" s="1">
        <v>120</v>
      </c>
      <c r="R266" s="1">
        <v>124</v>
      </c>
      <c r="S266" s="1">
        <v>126</v>
      </c>
      <c r="T266" s="1">
        <v>123</v>
      </c>
      <c r="U266" s="1">
        <v>36</v>
      </c>
      <c r="V266" s="4">
        <f>SUM(L266:O266)</f>
        <v>485</v>
      </c>
      <c r="W266" s="8">
        <f>SUM(Q266:T266)</f>
        <v>493</v>
      </c>
      <c r="X266" s="5" t="str">
        <f>Stat[[#This Row],[服装]]&amp;Stat[[#This Row],[名前]]&amp;Stat[[#This Row],[レアリティ]]</f>
        <v>路地裏2木葉秋紀ICONIC</v>
      </c>
      <c r="Y266" s="5" t="s">
        <v>368</v>
      </c>
    </row>
    <row r="267" spans="1:25" ht="15" x14ac:dyDescent="0.35">
      <c r="A267" s="1">
        <f t="shared" si="17"/>
        <v>266</v>
      </c>
      <c r="B267" s="1" t="s">
        <v>108</v>
      </c>
      <c r="C267" s="1" t="s">
        <v>124</v>
      </c>
      <c r="D267" s="1" t="s">
        <v>90</v>
      </c>
      <c r="E267" s="1" t="s">
        <v>78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75</v>
      </c>
      <c r="L267" s="1">
        <v>123</v>
      </c>
      <c r="M267" s="1">
        <v>119</v>
      </c>
      <c r="N267" s="1">
        <v>116</v>
      </c>
      <c r="O267" s="1">
        <v>121</v>
      </c>
      <c r="P267" s="1">
        <v>97</v>
      </c>
      <c r="Q267" s="1">
        <v>121</v>
      </c>
      <c r="R267" s="1">
        <v>121</v>
      </c>
      <c r="S267" s="1">
        <v>123</v>
      </c>
      <c r="T267" s="1">
        <v>118</v>
      </c>
      <c r="U267" s="1">
        <v>41</v>
      </c>
      <c r="V267" s="4">
        <f t="shared" si="14"/>
        <v>479</v>
      </c>
      <c r="W267" s="8">
        <f t="shared" si="15"/>
        <v>483</v>
      </c>
      <c r="X267" s="5" t="str">
        <f>Stat[[#This Row],[服装]]&amp;Stat[[#This Row],[名前]]&amp;Stat[[#This Row],[レアリティ]]</f>
        <v>ユニフォーム猿杙大和ICONIC</v>
      </c>
      <c r="Y267" s="5" t="s">
        <v>369</v>
      </c>
    </row>
    <row r="268" spans="1:25" ht="15" x14ac:dyDescent="0.35">
      <c r="A268" s="1">
        <f t="shared" si="17"/>
        <v>267</v>
      </c>
      <c r="B268" s="1" t="s">
        <v>108</v>
      </c>
      <c r="C268" s="1" t="s">
        <v>125</v>
      </c>
      <c r="D268" s="1" t="s">
        <v>90</v>
      </c>
      <c r="E268" s="1" t="s">
        <v>80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86</v>
      </c>
      <c r="L268" s="1">
        <v>113</v>
      </c>
      <c r="M268" s="1">
        <v>110</v>
      </c>
      <c r="N268" s="1">
        <v>113</v>
      </c>
      <c r="O268" s="1">
        <v>120</v>
      </c>
      <c r="P268" s="1">
        <v>101</v>
      </c>
      <c r="Q268" s="1">
        <v>110</v>
      </c>
      <c r="R268" s="1">
        <v>123</v>
      </c>
      <c r="S268" s="1">
        <v>119</v>
      </c>
      <c r="T268" s="1">
        <v>122</v>
      </c>
      <c r="U268" s="1">
        <v>41</v>
      </c>
      <c r="V268" s="4">
        <f t="shared" si="14"/>
        <v>456</v>
      </c>
      <c r="W268" s="8">
        <f t="shared" si="15"/>
        <v>474</v>
      </c>
      <c r="X268" s="5" t="str">
        <f>Stat[[#This Row],[服装]]&amp;Stat[[#This Row],[名前]]&amp;Stat[[#This Row],[レアリティ]]</f>
        <v>ユニフォーム小見春樹ICONIC</v>
      </c>
      <c r="Y268" s="5" t="s">
        <v>370</v>
      </c>
    </row>
    <row r="269" spans="1:25" ht="15" x14ac:dyDescent="0.35">
      <c r="A269" s="1">
        <f>ROW()-1</f>
        <v>268</v>
      </c>
      <c r="B269" s="1" t="s">
        <v>1228</v>
      </c>
      <c r="C269" s="1" t="s">
        <v>125</v>
      </c>
      <c r="D269" s="1" t="s">
        <v>77</v>
      </c>
      <c r="E269" s="1" t="s">
        <v>80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87</v>
      </c>
      <c r="L269" s="1">
        <v>114</v>
      </c>
      <c r="M269" s="1">
        <v>111</v>
      </c>
      <c r="N269" s="1">
        <v>116</v>
      </c>
      <c r="O269" s="1">
        <v>121</v>
      </c>
      <c r="P269" s="1">
        <v>101</v>
      </c>
      <c r="Q269" s="1">
        <v>111</v>
      </c>
      <c r="R269" s="1">
        <v>126</v>
      </c>
      <c r="S269" s="1">
        <v>120</v>
      </c>
      <c r="T269" s="1">
        <v>125</v>
      </c>
      <c r="U269" s="1">
        <v>41</v>
      </c>
      <c r="V269" s="4">
        <f>SUM(L269:O269)</f>
        <v>462</v>
      </c>
      <c r="W269" s="8">
        <f>SUM(Q269:T269)</f>
        <v>482</v>
      </c>
      <c r="X269" s="5" t="str">
        <f>Stat[[#This Row],[服装]]&amp;Stat[[#This Row],[名前]]&amp;Stat[[#This Row],[レアリティ]]</f>
        <v>路地裏2小見春樹ICONIC</v>
      </c>
      <c r="Y269" s="5" t="s">
        <v>370</v>
      </c>
    </row>
    <row r="270" spans="1:25" ht="15" x14ac:dyDescent="0.35">
      <c r="A270" s="1">
        <f t="shared" si="17"/>
        <v>269</v>
      </c>
      <c r="B270" s="1" t="s">
        <v>108</v>
      </c>
      <c r="C270" s="1" t="s">
        <v>126</v>
      </c>
      <c r="D270" s="1" t="s">
        <v>90</v>
      </c>
      <c r="E270" s="1" t="s">
        <v>82</v>
      </c>
      <c r="F270" s="1" t="s">
        <v>128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117</v>
      </c>
      <c r="M270" s="1">
        <v>117</v>
      </c>
      <c r="N270" s="1">
        <v>112</v>
      </c>
      <c r="O270" s="1">
        <v>116</v>
      </c>
      <c r="P270" s="1">
        <v>97</v>
      </c>
      <c r="Q270" s="1">
        <v>121</v>
      </c>
      <c r="R270" s="1">
        <v>113</v>
      </c>
      <c r="S270" s="1">
        <v>114</v>
      </c>
      <c r="T270" s="1">
        <v>115</v>
      </c>
      <c r="U270" s="1">
        <v>36</v>
      </c>
      <c r="V270" s="4">
        <f t="shared" si="14"/>
        <v>462</v>
      </c>
      <c r="W270" s="8">
        <f t="shared" si="15"/>
        <v>463</v>
      </c>
      <c r="X270" s="5" t="str">
        <f>Stat[[#This Row],[服装]]&amp;Stat[[#This Row],[名前]]&amp;Stat[[#This Row],[レアリティ]]</f>
        <v>ユニフォーム尾長渉ICONIC</v>
      </c>
      <c r="Y270" s="5" t="s">
        <v>371</v>
      </c>
    </row>
    <row r="271" spans="1:25" ht="15" x14ac:dyDescent="0.35">
      <c r="A271" s="1">
        <f t="shared" si="17"/>
        <v>270</v>
      </c>
      <c r="B271" s="1" t="s">
        <v>108</v>
      </c>
      <c r="C271" s="1" t="s">
        <v>127</v>
      </c>
      <c r="D271" s="1" t="s">
        <v>90</v>
      </c>
      <c r="E271" s="1" t="s">
        <v>82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75</v>
      </c>
      <c r="L271" s="1">
        <v>121</v>
      </c>
      <c r="M271" s="1">
        <v>121</v>
      </c>
      <c r="N271" s="1">
        <v>112</v>
      </c>
      <c r="O271" s="1">
        <v>122</v>
      </c>
      <c r="P271" s="1">
        <v>97</v>
      </c>
      <c r="Q271" s="1">
        <v>125</v>
      </c>
      <c r="R271" s="1">
        <v>115</v>
      </c>
      <c r="S271" s="1">
        <v>116</v>
      </c>
      <c r="T271" s="1">
        <v>115</v>
      </c>
      <c r="U271" s="1">
        <v>36</v>
      </c>
      <c r="V271" s="4">
        <f t="shared" si="14"/>
        <v>476</v>
      </c>
      <c r="W271" s="8">
        <f t="shared" si="15"/>
        <v>471</v>
      </c>
      <c r="X271" s="5" t="str">
        <f>Stat[[#This Row],[服装]]&amp;Stat[[#This Row],[名前]]&amp;Stat[[#This Row],[レアリティ]]</f>
        <v>ユニフォーム鷲尾辰生ICONIC</v>
      </c>
      <c r="Y271" s="5" t="s">
        <v>372</v>
      </c>
    </row>
    <row r="272" spans="1:25" ht="15" x14ac:dyDescent="0.35">
      <c r="A272" s="1">
        <f t="shared" si="17"/>
        <v>271</v>
      </c>
      <c r="B272" s="1" t="s">
        <v>108</v>
      </c>
      <c r="C272" s="1" t="s">
        <v>129</v>
      </c>
      <c r="D272" s="1" t="s">
        <v>73</v>
      </c>
      <c r="E272" s="1" t="s">
        <v>74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78</v>
      </c>
      <c r="L272" s="1">
        <v>119</v>
      </c>
      <c r="M272" s="1">
        <v>121</v>
      </c>
      <c r="N272" s="1">
        <v>126</v>
      </c>
      <c r="O272" s="1">
        <v>126</v>
      </c>
      <c r="P272" s="1">
        <v>101</v>
      </c>
      <c r="Q272" s="1">
        <v>114</v>
      </c>
      <c r="R272" s="1">
        <v>121</v>
      </c>
      <c r="S272" s="1">
        <v>118</v>
      </c>
      <c r="T272" s="1">
        <v>119</v>
      </c>
      <c r="U272" s="1">
        <v>41</v>
      </c>
      <c r="V272" s="4">
        <f t="shared" si="14"/>
        <v>492</v>
      </c>
      <c r="W272" s="8">
        <f t="shared" si="15"/>
        <v>472</v>
      </c>
      <c r="X272" s="5" t="str">
        <f>Stat[[#This Row],[服装]]&amp;Stat[[#This Row],[名前]]&amp;Stat[[#This Row],[レアリティ]]</f>
        <v>ユニフォーム赤葦京治ICONIC</v>
      </c>
      <c r="Y272" s="5" t="s">
        <v>373</v>
      </c>
    </row>
    <row r="273" spans="1:25" ht="15" x14ac:dyDescent="0.35">
      <c r="A273" s="1">
        <f t="shared" si="17"/>
        <v>272</v>
      </c>
      <c r="B273" s="1" t="s">
        <v>150</v>
      </c>
      <c r="C273" s="1" t="s">
        <v>129</v>
      </c>
      <c r="D273" s="1" t="s">
        <v>90</v>
      </c>
      <c r="E273" s="1" t="s">
        <v>74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79</v>
      </c>
      <c r="L273" s="1">
        <v>120</v>
      </c>
      <c r="M273" s="1">
        <v>124</v>
      </c>
      <c r="N273" s="1">
        <v>129</v>
      </c>
      <c r="O273" s="1">
        <v>129</v>
      </c>
      <c r="P273" s="1">
        <v>101</v>
      </c>
      <c r="Q273" s="1">
        <v>115</v>
      </c>
      <c r="R273" s="1">
        <v>122</v>
      </c>
      <c r="S273" s="1">
        <v>119</v>
      </c>
      <c r="T273" s="1">
        <v>120</v>
      </c>
      <c r="U273" s="1">
        <v>41</v>
      </c>
      <c r="V273" s="4">
        <f t="shared" si="14"/>
        <v>502</v>
      </c>
      <c r="W273" s="8">
        <f t="shared" si="15"/>
        <v>476</v>
      </c>
      <c r="X273" s="5" t="str">
        <f>Stat[[#This Row],[服装]]&amp;Stat[[#This Row],[名前]]&amp;Stat[[#This Row],[レアリティ]]</f>
        <v>夏祭り赤葦京治ICONIC</v>
      </c>
      <c r="Y273" s="5" t="s">
        <v>373</v>
      </c>
    </row>
    <row r="274" spans="1:25" ht="15" x14ac:dyDescent="0.35">
      <c r="A274" s="1">
        <f t="shared" ref="A274:A284" si="18">ROW()-1</f>
        <v>273</v>
      </c>
      <c r="B274" s="1" t="s">
        <v>149</v>
      </c>
      <c r="C274" s="1" t="s">
        <v>129</v>
      </c>
      <c r="D274" s="1" t="s">
        <v>77</v>
      </c>
      <c r="E274" s="1" t="s">
        <v>74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82</v>
      </c>
      <c r="L274" s="1">
        <v>118</v>
      </c>
      <c r="M274" s="1">
        <v>126</v>
      </c>
      <c r="N274" s="1">
        <v>132</v>
      </c>
      <c r="O274" s="1">
        <v>131</v>
      </c>
      <c r="P274" s="1">
        <v>101</v>
      </c>
      <c r="Q274" s="1">
        <v>112</v>
      </c>
      <c r="R274" s="1">
        <v>122</v>
      </c>
      <c r="S274" s="1">
        <v>117</v>
      </c>
      <c r="T274" s="1">
        <v>120</v>
      </c>
      <c r="U274" s="1">
        <v>41</v>
      </c>
      <c r="V274" s="4">
        <f t="shared" ref="V274:V284" si="19">SUM(L274:O274)</f>
        <v>507</v>
      </c>
      <c r="W274" s="8">
        <f t="shared" ref="W274:W284" si="20">SUM(Q274:T274)</f>
        <v>471</v>
      </c>
      <c r="X274" s="5" t="str">
        <f>Stat[[#This Row],[服装]]&amp;Stat[[#This Row],[名前]]&amp;Stat[[#This Row],[レアリティ]]</f>
        <v>制服赤葦京治ICONIC</v>
      </c>
      <c r="Y274" s="5" t="s">
        <v>373</v>
      </c>
    </row>
    <row r="275" spans="1:25" ht="15" x14ac:dyDescent="0.35">
      <c r="A275" s="1">
        <f>ROW()-1</f>
        <v>274</v>
      </c>
      <c r="B275" s="1" t="s">
        <v>926</v>
      </c>
      <c r="C275" s="1" t="s">
        <v>129</v>
      </c>
      <c r="D275" s="1" t="s">
        <v>73</v>
      </c>
      <c r="E275" s="1" t="s">
        <v>74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79</v>
      </c>
      <c r="L275" s="1">
        <v>118</v>
      </c>
      <c r="M275" s="1">
        <v>121</v>
      </c>
      <c r="N275" s="1">
        <v>131</v>
      </c>
      <c r="O275" s="1">
        <v>128</v>
      </c>
      <c r="P275" s="1">
        <v>101</v>
      </c>
      <c r="Q275" s="1">
        <v>118</v>
      </c>
      <c r="R275" s="1">
        <v>122</v>
      </c>
      <c r="S275" s="1">
        <v>121</v>
      </c>
      <c r="T275" s="1">
        <v>120</v>
      </c>
      <c r="U275" s="1">
        <v>41</v>
      </c>
      <c r="V275" s="4">
        <f>SUM(L275:O275)</f>
        <v>498</v>
      </c>
      <c r="W275" s="8">
        <f>SUM(Q275:T275)</f>
        <v>481</v>
      </c>
      <c r="X275" s="5" t="str">
        <f>Stat[[#This Row],[服装]]&amp;Stat[[#This Row],[名前]]&amp;Stat[[#This Row],[レアリティ]]</f>
        <v>バーガー赤葦京治ICONIC</v>
      </c>
      <c r="Y275" s="5" t="s">
        <v>373</v>
      </c>
    </row>
    <row r="276" spans="1:25" ht="15" x14ac:dyDescent="0.35">
      <c r="A276" s="1">
        <f>ROW()-1</f>
        <v>275</v>
      </c>
      <c r="B276" s="1" t="s">
        <v>1073</v>
      </c>
      <c r="C276" s="1" t="s">
        <v>129</v>
      </c>
      <c r="D276" s="1" t="s">
        <v>90</v>
      </c>
      <c r="E276" s="1" t="s">
        <v>74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80</v>
      </c>
      <c r="L276" s="1">
        <v>121</v>
      </c>
      <c r="M276" s="1">
        <v>126</v>
      </c>
      <c r="N276" s="1">
        <v>132</v>
      </c>
      <c r="O276" s="1">
        <v>131</v>
      </c>
      <c r="P276" s="1">
        <v>101</v>
      </c>
      <c r="Q276" s="1">
        <v>115</v>
      </c>
      <c r="R276" s="1">
        <v>123</v>
      </c>
      <c r="S276" s="1">
        <v>119</v>
      </c>
      <c r="T276" s="1">
        <v>121</v>
      </c>
      <c r="U276" s="1">
        <v>41</v>
      </c>
      <c r="V276" s="4">
        <f>SUM(L276:O276)</f>
        <v>510</v>
      </c>
      <c r="W276" s="8">
        <f>SUM(Q276:T276)</f>
        <v>478</v>
      </c>
      <c r="X276" s="5" t="str">
        <f>Stat[[#This Row],[服装]]&amp;Stat[[#This Row],[名前]]&amp;Stat[[#This Row],[レアリティ]]</f>
        <v>仮装赤葦京治ICONIC</v>
      </c>
      <c r="Y276" s="5" t="s">
        <v>373</v>
      </c>
    </row>
    <row r="277" spans="1:25" ht="15" x14ac:dyDescent="0.35">
      <c r="A277" s="1">
        <f t="shared" si="18"/>
        <v>276</v>
      </c>
      <c r="B277" s="1" t="s">
        <v>108</v>
      </c>
      <c r="C277" s="1" t="s">
        <v>888</v>
      </c>
      <c r="D277" s="1" t="s">
        <v>90</v>
      </c>
      <c r="E277" s="1" t="s">
        <v>78</v>
      </c>
      <c r="F277" s="1" t="s">
        <v>877</v>
      </c>
      <c r="G277" s="1" t="s">
        <v>680</v>
      </c>
      <c r="H277" s="1">
        <v>99</v>
      </c>
      <c r="I277" s="6" t="s">
        <v>22</v>
      </c>
      <c r="J277" s="1">
        <v>5</v>
      </c>
      <c r="K277" s="1">
        <v>76</v>
      </c>
      <c r="L277" s="1">
        <v>118</v>
      </c>
      <c r="M277" s="1">
        <v>125</v>
      </c>
      <c r="N277" s="1">
        <v>115</v>
      </c>
      <c r="O277" s="1">
        <v>123</v>
      </c>
      <c r="P277" s="1">
        <v>101</v>
      </c>
      <c r="Q277" s="1">
        <v>114</v>
      </c>
      <c r="R277" s="1">
        <v>116</v>
      </c>
      <c r="S277" s="1">
        <v>115</v>
      </c>
      <c r="T277" s="1">
        <v>118</v>
      </c>
      <c r="U277" s="1">
        <v>31</v>
      </c>
      <c r="V277" s="4">
        <f t="shared" si="19"/>
        <v>481</v>
      </c>
      <c r="W277" s="8">
        <f t="shared" si="20"/>
        <v>463</v>
      </c>
      <c r="X277" s="5" t="str">
        <f>Stat[[#This Row],[服装]]&amp;Stat[[#This Row],[名前]]&amp;Stat[[#This Row],[レアリティ]]</f>
        <v>ユニフォーム姫川葵ICONIC</v>
      </c>
      <c r="Y277" s="5" t="s">
        <v>890</v>
      </c>
    </row>
    <row r="278" spans="1:25" ht="15" x14ac:dyDescent="0.35">
      <c r="A278" s="1">
        <f>ROW()-1</f>
        <v>277</v>
      </c>
      <c r="B278" s="1" t="s">
        <v>987</v>
      </c>
      <c r="C278" s="1" t="s">
        <v>888</v>
      </c>
      <c r="D278" s="11" t="s">
        <v>77</v>
      </c>
      <c r="E278" s="1" t="s">
        <v>78</v>
      </c>
      <c r="F278" s="1" t="s">
        <v>877</v>
      </c>
      <c r="G278" s="1" t="s">
        <v>680</v>
      </c>
      <c r="H278" s="1">
        <v>99</v>
      </c>
      <c r="I278" s="6" t="s">
        <v>22</v>
      </c>
      <c r="J278" s="1">
        <v>5</v>
      </c>
      <c r="K278" s="1">
        <v>77</v>
      </c>
      <c r="L278" s="1">
        <v>121</v>
      </c>
      <c r="M278" s="1">
        <v>128</v>
      </c>
      <c r="N278" s="1">
        <v>116</v>
      </c>
      <c r="O278" s="1">
        <v>124</v>
      </c>
      <c r="P278" s="1">
        <v>101</v>
      </c>
      <c r="Q278" s="1">
        <v>115</v>
      </c>
      <c r="R278" s="1">
        <v>117</v>
      </c>
      <c r="S278" s="1">
        <v>118</v>
      </c>
      <c r="T278" s="1">
        <v>119</v>
      </c>
      <c r="U278" s="1">
        <v>31</v>
      </c>
      <c r="V278" s="4">
        <f>SUM(L278:O278)</f>
        <v>489</v>
      </c>
      <c r="W278" s="8">
        <f>SUM(Q278:T278)</f>
        <v>469</v>
      </c>
      <c r="X278" s="5" t="str">
        <f>Stat[[#This Row],[服装]]&amp;Stat[[#This Row],[名前]]&amp;Stat[[#This Row],[レアリティ]]</f>
        <v>花火姫川葵ICONIC</v>
      </c>
      <c r="Y278" s="5" t="s">
        <v>890</v>
      </c>
    </row>
    <row r="279" spans="1:25" ht="15" x14ac:dyDescent="0.35">
      <c r="A279" s="1">
        <f t="shared" si="18"/>
        <v>278</v>
      </c>
      <c r="B279" s="1" t="s">
        <v>108</v>
      </c>
      <c r="C279" s="1" t="s">
        <v>898</v>
      </c>
      <c r="D279" s="1" t="s">
        <v>90</v>
      </c>
      <c r="E279" s="1" t="s">
        <v>82</v>
      </c>
      <c r="F279" s="1" t="s">
        <v>877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75</v>
      </c>
      <c r="L279" s="1">
        <v>114</v>
      </c>
      <c r="M279" s="1">
        <v>113</v>
      </c>
      <c r="N279" s="1">
        <v>112</v>
      </c>
      <c r="O279" s="1">
        <v>118</v>
      </c>
      <c r="P279" s="1">
        <v>97</v>
      </c>
      <c r="Q279" s="1">
        <v>123</v>
      </c>
      <c r="R279" s="1">
        <v>113</v>
      </c>
      <c r="S279" s="1">
        <v>116</v>
      </c>
      <c r="T279" s="1">
        <v>117</v>
      </c>
      <c r="U279" s="1">
        <v>31</v>
      </c>
      <c r="V279" s="4">
        <f t="shared" si="19"/>
        <v>457</v>
      </c>
      <c r="W279" s="8">
        <f t="shared" si="20"/>
        <v>469</v>
      </c>
      <c r="X279" s="5" t="str">
        <f>Stat[[#This Row],[服装]]&amp;Stat[[#This Row],[名前]]&amp;Stat[[#This Row],[レアリティ]]</f>
        <v>ユニフォーム当間義友ICONIC</v>
      </c>
      <c r="Y279" s="5" t="s">
        <v>900</v>
      </c>
    </row>
    <row r="280" spans="1:25" ht="15" x14ac:dyDescent="0.35">
      <c r="A280" s="1">
        <f t="shared" si="18"/>
        <v>279</v>
      </c>
      <c r="B280" s="1" t="s">
        <v>108</v>
      </c>
      <c r="C280" s="1" t="s">
        <v>875</v>
      </c>
      <c r="D280" s="1" t="s">
        <v>90</v>
      </c>
      <c r="E280" s="1" t="s">
        <v>74</v>
      </c>
      <c r="F280" s="1" t="s">
        <v>877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78</v>
      </c>
      <c r="L280" s="1">
        <v>118</v>
      </c>
      <c r="M280" s="1">
        <v>120</v>
      </c>
      <c r="N280" s="1">
        <v>125</v>
      </c>
      <c r="O280" s="1">
        <v>126</v>
      </c>
      <c r="P280" s="1">
        <v>101</v>
      </c>
      <c r="Q280" s="1">
        <v>114</v>
      </c>
      <c r="R280" s="1">
        <v>119</v>
      </c>
      <c r="S280" s="1">
        <v>118</v>
      </c>
      <c r="T280" s="1">
        <v>117</v>
      </c>
      <c r="U280" s="1">
        <v>41</v>
      </c>
      <c r="V280" s="4">
        <f t="shared" si="19"/>
        <v>489</v>
      </c>
      <c r="W280" s="8">
        <f t="shared" si="20"/>
        <v>468</v>
      </c>
      <c r="X280" s="5" t="str">
        <f>Stat[[#This Row],[服装]]&amp;Stat[[#This Row],[名前]]&amp;Stat[[#This Row],[レアリティ]]</f>
        <v>ユニフォーム越後栄ICONIC</v>
      </c>
      <c r="Y280" s="5" t="s">
        <v>879</v>
      </c>
    </row>
    <row r="281" spans="1:25" ht="15" x14ac:dyDescent="0.35">
      <c r="A281" s="1">
        <f t="shared" si="18"/>
        <v>280</v>
      </c>
      <c r="B281" s="1" t="s">
        <v>108</v>
      </c>
      <c r="C281" s="1" t="s">
        <v>903</v>
      </c>
      <c r="D281" s="1" t="s">
        <v>90</v>
      </c>
      <c r="E281" s="1" t="s">
        <v>80</v>
      </c>
      <c r="F281" s="1" t="s">
        <v>877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86</v>
      </c>
      <c r="L281" s="1">
        <v>113</v>
      </c>
      <c r="M281" s="1">
        <v>110</v>
      </c>
      <c r="N281" s="1">
        <v>112</v>
      </c>
      <c r="O281" s="1">
        <v>121</v>
      </c>
      <c r="P281" s="1">
        <v>101</v>
      </c>
      <c r="Q281" s="1">
        <v>110</v>
      </c>
      <c r="R281" s="1">
        <v>123</v>
      </c>
      <c r="S281" s="1">
        <v>119</v>
      </c>
      <c r="T281" s="1">
        <v>121</v>
      </c>
      <c r="U281" s="1">
        <v>41</v>
      </c>
      <c r="V281" s="4">
        <f t="shared" si="19"/>
        <v>456</v>
      </c>
      <c r="W281" s="8">
        <f t="shared" si="20"/>
        <v>473</v>
      </c>
      <c r="X281" s="5" t="str">
        <f>Stat[[#This Row],[服装]]&amp;Stat[[#This Row],[名前]]&amp;Stat[[#This Row],[レアリティ]]</f>
        <v>ユニフォーム貝掛亮文ICONIC</v>
      </c>
      <c r="Y281" s="5" t="s">
        <v>905</v>
      </c>
    </row>
    <row r="282" spans="1:25" ht="15" x14ac:dyDescent="0.35">
      <c r="A282" s="1">
        <f>ROW()-1</f>
        <v>281</v>
      </c>
      <c r="B282" s="1" t="s">
        <v>108</v>
      </c>
      <c r="C282" s="1" t="s">
        <v>911</v>
      </c>
      <c r="D282" s="1" t="s">
        <v>73</v>
      </c>
      <c r="E282" s="1" t="s">
        <v>78</v>
      </c>
      <c r="F282" s="1" t="s">
        <v>877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77</v>
      </c>
      <c r="L282" s="1">
        <v>120</v>
      </c>
      <c r="M282" s="1">
        <v>117</v>
      </c>
      <c r="N282" s="1">
        <v>113</v>
      </c>
      <c r="O282" s="1">
        <v>119</v>
      </c>
      <c r="P282" s="1">
        <v>101</v>
      </c>
      <c r="Q282" s="1">
        <v>119</v>
      </c>
      <c r="R282" s="1">
        <v>117</v>
      </c>
      <c r="S282" s="1">
        <v>118</v>
      </c>
      <c r="T282" s="1">
        <v>117</v>
      </c>
      <c r="U282" s="1">
        <v>36</v>
      </c>
      <c r="V282" s="4">
        <f>SUM(L282:O282)</f>
        <v>469</v>
      </c>
      <c r="W282" s="8">
        <f>SUM(Q282:T282)</f>
        <v>471</v>
      </c>
      <c r="X282" s="5" t="str">
        <f>Stat[[#This Row],[服装]]&amp;Stat[[#This Row],[名前]]&amp;Stat[[#This Row],[レアリティ]]</f>
        <v>ユニフォーム丸山一喜ICONIC</v>
      </c>
      <c r="Y282" s="5" t="s">
        <v>913</v>
      </c>
    </row>
    <row r="283" spans="1:25" ht="15" x14ac:dyDescent="0.35">
      <c r="A283" s="1">
        <f>ROW()-1</f>
        <v>282</v>
      </c>
      <c r="B283" s="1" t="s">
        <v>108</v>
      </c>
      <c r="C283" s="1" t="s">
        <v>915</v>
      </c>
      <c r="D283" s="1" t="s">
        <v>90</v>
      </c>
      <c r="E283" s="1" t="s">
        <v>78</v>
      </c>
      <c r="F283" s="1" t="s">
        <v>877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76</v>
      </c>
      <c r="L283" s="1">
        <v>120</v>
      </c>
      <c r="M283" s="1">
        <v>113</v>
      </c>
      <c r="N283" s="1">
        <v>112</v>
      </c>
      <c r="O283" s="1">
        <v>119</v>
      </c>
      <c r="P283" s="1">
        <v>97</v>
      </c>
      <c r="Q283" s="1">
        <v>118</v>
      </c>
      <c r="R283" s="1">
        <v>118</v>
      </c>
      <c r="S283" s="1">
        <v>117</v>
      </c>
      <c r="T283" s="1">
        <v>117</v>
      </c>
      <c r="U283" s="1">
        <v>41</v>
      </c>
      <c r="V283" s="4">
        <f>SUM(L283:O283)</f>
        <v>464</v>
      </c>
      <c r="W283" s="8">
        <f>SUM(Q283:T283)</f>
        <v>470</v>
      </c>
      <c r="X283" s="5" t="str">
        <f>Stat[[#This Row],[服装]]&amp;Stat[[#This Row],[名前]]&amp;Stat[[#This Row],[レアリティ]]</f>
        <v>ユニフォーム舞子侑志ICONIC</v>
      </c>
      <c r="Y283" s="5" t="s">
        <v>916</v>
      </c>
    </row>
    <row r="284" spans="1:25" ht="15" x14ac:dyDescent="0.35">
      <c r="A284" s="1">
        <f t="shared" si="18"/>
        <v>283</v>
      </c>
      <c r="B284" s="1" t="s">
        <v>108</v>
      </c>
      <c r="C284" s="1" t="s">
        <v>883</v>
      </c>
      <c r="D284" s="1" t="s">
        <v>90</v>
      </c>
      <c r="E284" s="1" t="s">
        <v>78</v>
      </c>
      <c r="F284" s="1" t="s">
        <v>877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127</v>
      </c>
      <c r="M284" s="1">
        <v>116</v>
      </c>
      <c r="N284" s="1">
        <v>112</v>
      </c>
      <c r="O284" s="1">
        <v>119</v>
      </c>
      <c r="P284" s="1">
        <v>97</v>
      </c>
      <c r="Q284" s="1">
        <v>117</v>
      </c>
      <c r="R284" s="1">
        <v>114</v>
      </c>
      <c r="S284" s="1">
        <v>118</v>
      </c>
      <c r="T284" s="1">
        <v>116</v>
      </c>
      <c r="U284" s="1">
        <v>36</v>
      </c>
      <c r="V284" s="4">
        <f t="shared" si="19"/>
        <v>474</v>
      </c>
      <c r="W284" s="8">
        <f t="shared" si="20"/>
        <v>465</v>
      </c>
      <c r="X284" s="5" t="str">
        <f>Stat[[#This Row],[服装]]&amp;Stat[[#This Row],[名前]]&amp;Stat[[#This Row],[レアリティ]]</f>
        <v>ユニフォーム寺泊基希ICONIC</v>
      </c>
      <c r="Y284" s="5" t="s">
        <v>885</v>
      </c>
    </row>
    <row r="285" spans="1:25" ht="15" x14ac:dyDescent="0.35">
      <c r="A285" s="1">
        <f t="shared" si="17"/>
        <v>284</v>
      </c>
      <c r="B285" s="1" t="s">
        <v>108</v>
      </c>
      <c r="C285" s="1" t="s">
        <v>279</v>
      </c>
      <c r="D285" s="1" t="s">
        <v>77</v>
      </c>
      <c r="E285" s="1" t="s">
        <v>78</v>
      </c>
      <c r="F285" s="1" t="s">
        <v>134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83</v>
      </c>
      <c r="L285" s="1">
        <v>130</v>
      </c>
      <c r="M285" s="1">
        <v>125</v>
      </c>
      <c r="N285" s="1">
        <v>115</v>
      </c>
      <c r="O285" s="1">
        <v>121</v>
      </c>
      <c r="P285" s="1">
        <v>101</v>
      </c>
      <c r="Q285" s="1">
        <v>118</v>
      </c>
      <c r="R285" s="1">
        <v>118</v>
      </c>
      <c r="S285" s="1">
        <v>126</v>
      </c>
      <c r="T285" s="1">
        <v>121</v>
      </c>
      <c r="U285" s="1">
        <v>36</v>
      </c>
      <c r="V285" s="4">
        <f t="shared" si="14"/>
        <v>491</v>
      </c>
      <c r="W285" s="8">
        <f t="shared" si="15"/>
        <v>483</v>
      </c>
      <c r="X285" s="5" t="str">
        <f>Stat[[#This Row],[服装]]&amp;Stat[[#This Row],[名前]]&amp;Stat[[#This Row],[レアリティ]]</f>
        <v>ユニフォーム星海光来ICONIC</v>
      </c>
      <c r="Y285" s="5" t="s">
        <v>374</v>
      </c>
    </row>
    <row r="286" spans="1:25" ht="15" x14ac:dyDescent="0.35">
      <c r="A286" s="1">
        <f t="shared" si="17"/>
        <v>285</v>
      </c>
      <c r="B286" s="1" t="s">
        <v>760</v>
      </c>
      <c r="C286" s="1" t="s">
        <v>279</v>
      </c>
      <c r="D286" s="1" t="s">
        <v>73</v>
      </c>
      <c r="E286" s="1" t="s">
        <v>78</v>
      </c>
      <c r="F286" s="1" t="s">
        <v>134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84</v>
      </c>
      <c r="L286" s="1">
        <v>133</v>
      </c>
      <c r="M286" s="1">
        <v>128</v>
      </c>
      <c r="N286" s="1">
        <v>116</v>
      </c>
      <c r="O286" s="1">
        <v>122</v>
      </c>
      <c r="P286" s="1">
        <v>101</v>
      </c>
      <c r="Q286" s="1">
        <v>119</v>
      </c>
      <c r="R286" s="1">
        <v>119</v>
      </c>
      <c r="S286" s="1">
        <v>129</v>
      </c>
      <c r="T286" s="1">
        <v>122</v>
      </c>
      <c r="U286" s="1">
        <v>36</v>
      </c>
      <c r="V286" s="4">
        <f t="shared" si="14"/>
        <v>499</v>
      </c>
      <c r="W286" s="8">
        <f t="shared" si="15"/>
        <v>489</v>
      </c>
      <c r="X286" s="5" t="str">
        <f>Stat[[#This Row],[服装]]&amp;Stat[[#This Row],[名前]]&amp;Stat[[#This Row],[レアリティ]]</f>
        <v>文化祭星海光来ICONIC</v>
      </c>
      <c r="Y286" s="5" t="s">
        <v>374</v>
      </c>
    </row>
    <row r="287" spans="1:25" ht="15" x14ac:dyDescent="0.35">
      <c r="A287" s="1">
        <f>ROW()-1</f>
        <v>286</v>
      </c>
      <c r="B287" s="1" t="s">
        <v>860</v>
      </c>
      <c r="C287" s="1" t="s">
        <v>279</v>
      </c>
      <c r="D287" s="1" t="s">
        <v>90</v>
      </c>
      <c r="E287" s="1" t="s">
        <v>78</v>
      </c>
      <c r="F287" s="1" t="s">
        <v>134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84</v>
      </c>
      <c r="L287" s="1">
        <v>132</v>
      </c>
      <c r="M287" s="1">
        <v>130</v>
      </c>
      <c r="N287" s="1">
        <v>115</v>
      </c>
      <c r="O287" s="1">
        <v>123</v>
      </c>
      <c r="P287" s="1">
        <v>101</v>
      </c>
      <c r="Q287" s="1">
        <v>117</v>
      </c>
      <c r="R287" s="1">
        <v>121</v>
      </c>
      <c r="S287" s="1">
        <v>128</v>
      </c>
      <c r="T287" s="1">
        <v>123</v>
      </c>
      <c r="U287" s="1">
        <v>36</v>
      </c>
      <c r="V287" s="4">
        <f>SUM(L287:O287)</f>
        <v>500</v>
      </c>
      <c r="W287" s="8">
        <f>SUM(Q287:T287)</f>
        <v>489</v>
      </c>
      <c r="X287" s="5" t="str">
        <f>Stat[[#This Row],[服装]]&amp;Stat[[#This Row],[名前]]&amp;Stat[[#This Row],[レアリティ]]</f>
        <v>サバゲ星海光来ICONIC</v>
      </c>
      <c r="Y287" s="5" t="s">
        <v>374</v>
      </c>
    </row>
    <row r="288" spans="1:25" ht="15" x14ac:dyDescent="0.35">
      <c r="A288" s="1">
        <f>ROW()-1</f>
        <v>287</v>
      </c>
      <c r="B288" s="1" t="s">
        <v>987</v>
      </c>
      <c r="C288" s="1" t="s">
        <v>279</v>
      </c>
      <c r="D288" s="1" t="s">
        <v>77</v>
      </c>
      <c r="E288" s="1" t="s">
        <v>78</v>
      </c>
      <c r="F288" s="1" t="s">
        <v>134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84</v>
      </c>
      <c r="L288" s="1">
        <v>133</v>
      </c>
      <c r="M288" s="1">
        <v>125</v>
      </c>
      <c r="N288" s="1">
        <v>115</v>
      </c>
      <c r="O288" s="1">
        <v>120</v>
      </c>
      <c r="P288" s="1">
        <v>101</v>
      </c>
      <c r="Q288" s="1">
        <v>122</v>
      </c>
      <c r="R288" s="1">
        <v>121</v>
      </c>
      <c r="S288" s="1">
        <v>131</v>
      </c>
      <c r="T288" s="1">
        <v>123</v>
      </c>
      <c r="U288" s="1">
        <v>36</v>
      </c>
      <c r="V288" s="4">
        <f>SUM(L288:O288)</f>
        <v>493</v>
      </c>
      <c r="W288" s="8">
        <f>SUM(Q288:T288)</f>
        <v>497</v>
      </c>
      <c r="X288" s="5" t="str">
        <f>Stat[[#This Row],[服装]]&amp;Stat[[#This Row],[名前]]&amp;Stat[[#This Row],[レアリティ]]</f>
        <v>花火星海光来ICONIC</v>
      </c>
      <c r="Y288" s="5" t="s">
        <v>374</v>
      </c>
    </row>
    <row r="289" spans="1:25" ht="15" x14ac:dyDescent="0.35">
      <c r="A289" s="1">
        <f>ROW()-1</f>
        <v>288</v>
      </c>
      <c r="B289" s="1" t="s">
        <v>1208</v>
      </c>
      <c r="C289" s="1" t="s">
        <v>279</v>
      </c>
      <c r="D289" s="1" t="s">
        <v>73</v>
      </c>
      <c r="E289" s="1" t="s">
        <v>78</v>
      </c>
      <c r="F289" s="1" t="s">
        <v>134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84</v>
      </c>
      <c r="L289" s="1">
        <v>136</v>
      </c>
      <c r="M289" s="1">
        <v>126</v>
      </c>
      <c r="N289" s="1">
        <v>116</v>
      </c>
      <c r="O289" s="1">
        <v>120</v>
      </c>
      <c r="P289" s="1">
        <v>101</v>
      </c>
      <c r="Q289" s="1">
        <v>121</v>
      </c>
      <c r="R289" s="1">
        <v>119</v>
      </c>
      <c r="S289" s="1">
        <v>131</v>
      </c>
      <c r="T289" s="1">
        <v>122</v>
      </c>
      <c r="U289" s="1">
        <v>36</v>
      </c>
      <c r="V289" s="4">
        <f>SUM(L289:O289)</f>
        <v>498</v>
      </c>
      <c r="W289" s="8">
        <f>SUM(Q289:T289)</f>
        <v>493</v>
      </c>
      <c r="X289" s="5" t="str">
        <f>Stat[[#This Row],[服装]]&amp;Stat[[#This Row],[名前]]&amp;Stat[[#This Row],[レアリティ]]</f>
        <v>新年2星海光来ICONIC</v>
      </c>
      <c r="Y289" s="5" t="s">
        <v>374</v>
      </c>
    </row>
    <row r="290" spans="1:25" ht="15" x14ac:dyDescent="0.35">
      <c r="A290" s="1">
        <f t="shared" si="17"/>
        <v>289</v>
      </c>
      <c r="B290" s="1" t="s">
        <v>108</v>
      </c>
      <c r="C290" s="1" t="s">
        <v>133</v>
      </c>
      <c r="D290" s="1" t="s">
        <v>77</v>
      </c>
      <c r="E290" s="1" t="s">
        <v>82</v>
      </c>
      <c r="F290" s="1" t="s">
        <v>134</v>
      </c>
      <c r="G290" s="1" t="s">
        <v>71</v>
      </c>
      <c r="H290" s="1">
        <v>99</v>
      </c>
      <c r="I290" s="6" t="s">
        <v>22</v>
      </c>
      <c r="J290" s="1">
        <v>5</v>
      </c>
      <c r="K290" s="1">
        <v>75</v>
      </c>
      <c r="L290" s="1">
        <v>125</v>
      </c>
      <c r="M290" s="1">
        <v>122</v>
      </c>
      <c r="N290" s="1">
        <v>112</v>
      </c>
      <c r="O290" s="1">
        <v>121</v>
      </c>
      <c r="P290" s="1">
        <v>101</v>
      </c>
      <c r="Q290" s="1">
        <v>131</v>
      </c>
      <c r="R290" s="1">
        <v>115</v>
      </c>
      <c r="S290" s="1">
        <v>115</v>
      </c>
      <c r="T290" s="1">
        <v>117</v>
      </c>
      <c r="U290" s="1">
        <v>41</v>
      </c>
      <c r="V290" s="4">
        <f t="shared" si="14"/>
        <v>480</v>
      </c>
      <c r="W290" s="8">
        <f t="shared" si="15"/>
        <v>478</v>
      </c>
      <c r="X290" s="5" t="str">
        <f>Stat[[#This Row],[服装]]&amp;Stat[[#This Row],[名前]]&amp;Stat[[#This Row],[レアリティ]]</f>
        <v>ユニフォーム昼神幸郎ICONIC</v>
      </c>
      <c r="Y290" s="5" t="s">
        <v>377</v>
      </c>
    </row>
    <row r="291" spans="1:25" ht="15" x14ac:dyDescent="0.35">
      <c r="A291" s="1">
        <f>ROW()-1</f>
        <v>290</v>
      </c>
      <c r="B291" s="1" t="s">
        <v>773</v>
      </c>
      <c r="C291" s="1" t="s">
        <v>133</v>
      </c>
      <c r="D291" s="1" t="s">
        <v>73</v>
      </c>
      <c r="E291" s="1" t="s">
        <v>82</v>
      </c>
      <c r="F291" s="1" t="s">
        <v>134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76</v>
      </c>
      <c r="L291" s="1">
        <v>128</v>
      </c>
      <c r="M291" s="1">
        <v>123</v>
      </c>
      <c r="N291" s="1">
        <v>113</v>
      </c>
      <c r="O291" s="1">
        <v>122</v>
      </c>
      <c r="P291" s="1">
        <v>101</v>
      </c>
      <c r="Q291" s="1">
        <v>134</v>
      </c>
      <c r="R291" s="1">
        <v>116</v>
      </c>
      <c r="S291" s="1">
        <v>118</v>
      </c>
      <c r="T291" s="1">
        <v>118</v>
      </c>
      <c r="U291" s="1">
        <v>41</v>
      </c>
      <c r="V291" s="4">
        <f t="shared" si="14"/>
        <v>486</v>
      </c>
      <c r="W291" s="8">
        <f t="shared" si="15"/>
        <v>486</v>
      </c>
      <c r="X291" s="5" t="str">
        <f>Stat[[#This Row],[服装]]&amp;Stat[[#This Row],[名前]]&amp;Stat[[#This Row],[レアリティ]]</f>
        <v>Xmas昼神幸郎ICONIC</v>
      </c>
      <c r="Y291" s="5" t="s">
        <v>377</v>
      </c>
    </row>
    <row r="292" spans="1:25" ht="15" x14ac:dyDescent="0.35">
      <c r="A292" s="1">
        <f t="shared" si="17"/>
        <v>291</v>
      </c>
      <c r="B292" s="1" t="s">
        <v>108</v>
      </c>
      <c r="C292" s="1" t="s">
        <v>131</v>
      </c>
      <c r="D292" s="1" t="s">
        <v>77</v>
      </c>
      <c r="E292" s="1" t="s">
        <v>78</v>
      </c>
      <c r="F292" s="1" t="s">
        <v>135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82</v>
      </c>
      <c r="L292" s="1">
        <v>129</v>
      </c>
      <c r="M292" s="1">
        <v>126</v>
      </c>
      <c r="N292" s="1">
        <v>114</v>
      </c>
      <c r="O292" s="1">
        <v>121</v>
      </c>
      <c r="P292" s="1">
        <v>101</v>
      </c>
      <c r="Q292" s="1">
        <v>118</v>
      </c>
      <c r="R292" s="1">
        <v>123</v>
      </c>
      <c r="S292" s="1">
        <v>119</v>
      </c>
      <c r="T292" s="1">
        <v>120</v>
      </c>
      <c r="U292" s="1">
        <v>41</v>
      </c>
      <c r="V292" s="4">
        <f t="shared" si="14"/>
        <v>490</v>
      </c>
      <c r="W292" s="8">
        <f t="shared" si="15"/>
        <v>480</v>
      </c>
      <c r="X292" s="5" t="str">
        <f>Stat[[#This Row],[服装]]&amp;Stat[[#This Row],[名前]]&amp;Stat[[#This Row],[レアリティ]]</f>
        <v>ユニフォーム佐久早聖臣ICONIC</v>
      </c>
      <c r="Y292" s="5" t="s">
        <v>375</v>
      </c>
    </row>
    <row r="293" spans="1:25" ht="15" x14ac:dyDescent="0.35">
      <c r="A293" s="1">
        <f>ROW()-1</f>
        <v>292</v>
      </c>
      <c r="B293" s="1" t="s">
        <v>860</v>
      </c>
      <c r="C293" s="1" t="s">
        <v>131</v>
      </c>
      <c r="D293" s="1" t="s">
        <v>73</v>
      </c>
      <c r="E293" s="1" t="s">
        <v>78</v>
      </c>
      <c r="F293" s="1" t="s">
        <v>135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83</v>
      </c>
      <c r="L293" s="1">
        <v>132</v>
      </c>
      <c r="M293" s="1">
        <v>129</v>
      </c>
      <c r="N293" s="1">
        <v>115</v>
      </c>
      <c r="O293" s="1">
        <v>122</v>
      </c>
      <c r="P293" s="1">
        <v>101</v>
      </c>
      <c r="Q293" s="1">
        <v>119</v>
      </c>
      <c r="R293" s="1">
        <v>124</v>
      </c>
      <c r="S293" s="1">
        <v>122</v>
      </c>
      <c r="T293" s="1">
        <v>121</v>
      </c>
      <c r="U293" s="1">
        <v>41</v>
      </c>
      <c r="V293" s="4">
        <f>SUM(L293:O293)</f>
        <v>498</v>
      </c>
      <c r="W293" s="8">
        <f>SUM(Q293:T293)</f>
        <v>486</v>
      </c>
      <c r="X293" s="5" t="str">
        <f>Stat[[#This Row],[服装]]&amp;Stat[[#This Row],[名前]]&amp;Stat[[#This Row],[レアリティ]]</f>
        <v>サバゲ佐久早聖臣ICONIC</v>
      </c>
      <c r="Y293" s="5" t="s">
        <v>375</v>
      </c>
    </row>
    <row r="294" spans="1:25" ht="15" x14ac:dyDescent="0.35">
      <c r="A294" s="1">
        <f>ROW()-1</f>
        <v>293</v>
      </c>
      <c r="B294" s="1" t="s">
        <v>1208</v>
      </c>
      <c r="C294" s="1" t="s">
        <v>131</v>
      </c>
      <c r="D294" s="1" t="s">
        <v>90</v>
      </c>
      <c r="E294" s="1" t="s">
        <v>78</v>
      </c>
      <c r="F294" s="1" t="s">
        <v>135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83</v>
      </c>
      <c r="L294" s="1">
        <v>135</v>
      </c>
      <c r="M294" s="1">
        <v>127</v>
      </c>
      <c r="N294" s="1">
        <v>115</v>
      </c>
      <c r="O294" s="1">
        <v>120</v>
      </c>
      <c r="P294" s="1">
        <v>101</v>
      </c>
      <c r="Q294" s="1">
        <v>121</v>
      </c>
      <c r="R294" s="1">
        <v>123</v>
      </c>
      <c r="S294" s="1">
        <v>124</v>
      </c>
      <c r="T294" s="1">
        <v>120</v>
      </c>
      <c r="U294" s="1">
        <v>41</v>
      </c>
      <c r="V294" s="4">
        <f>SUM(L294:O294)</f>
        <v>497</v>
      </c>
      <c r="W294" s="8">
        <f>SUM(Q294:T294)</f>
        <v>488</v>
      </c>
      <c r="X294" s="5" t="str">
        <f>Stat[[#This Row],[服装]]&amp;Stat[[#This Row],[名前]]&amp;Stat[[#This Row],[レアリティ]]</f>
        <v>新年2佐久早聖臣ICONIC</v>
      </c>
      <c r="Y294" s="5" t="s">
        <v>375</v>
      </c>
    </row>
    <row r="295" spans="1:25" ht="15" x14ac:dyDescent="0.35">
      <c r="A295" s="1">
        <f t="shared" si="17"/>
        <v>294</v>
      </c>
      <c r="B295" s="1" t="s">
        <v>108</v>
      </c>
      <c r="C295" s="1" t="s">
        <v>132</v>
      </c>
      <c r="D295" s="1" t="s">
        <v>77</v>
      </c>
      <c r="E295" s="1" t="s">
        <v>80</v>
      </c>
      <c r="F295" s="1" t="s">
        <v>135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86</v>
      </c>
      <c r="L295" s="1">
        <v>115</v>
      </c>
      <c r="M295" s="1">
        <v>111</v>
      </c>
      <c r="N295" s="1">
        <v>119</v>
      </c>
      <c r="O295" s="1">
        <v>124</v>
      </c>
      <c r="P295" s="1">
        <v>101</v>
      </c>
      <c r="Q295" s="1">
        <v>110</v>
      </c>
      <c r="R295" s="1">
        <v>131</v>
      </c>
      <c r="S295" s="1">
        <v>116</v>
      </c>
      <c r="T295" s="1">
        <v>121</v>
      </c>
      <c r="U295" s="1">
        <v>36</v>
      </c>
      <c r="V295" s="4">
        <f t="shared" si="14"/>
        <v>469</v>
      </c>
      <c r="W295" s="8">
        <f t="shared" si="15"/>
        <v>478</v>
      </c>
      <c r="X295" s="5" t="str">
        <f>Stat[[#This Row],[服装]]&amp;Stat[[#This Row],[名前]]&amp;Stat[[#This Row],[レアリティ]]</f>
        <v>ユニフォーム小森元也ICONIC</v>
      </c>
      <c r="Y295" s="5" t="s">
        <v>376</v>
      </c>
    </row>
    <row r="296" spans="1:25" ht="15" x14ac:dyDescent="0.35">
      <c r="A296" s="1">
        <f>ROW()-1</f>
        <v>295</v>
      </c>
      <c r="B296" s="1" t="s">
        <v>950</v>
      </c>
      <c r="C296" s="1" t="s">
        <v>132</v>
      </c>
      <c r="D296" s="1" t="s">
        <v>73</v>
      </c>
      <c r="E296" s="1" t="s">
        <v>80</v>
      </c>
      <c r="F296" s="1" t="s">
        <v>135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87</v>
      </c>
      <c r="L296" s="1">
        <v>116</v>
      </c>
      <c r="M296" s="1">
        <v>112</v>
      </c>
      <c r="N296" s="1">
        <v>122</v>
      </c>
      <c r="O296" s="1">
        <v>125</v>
      </c>
      <c r="P296" s="1">
        <v>101</v>
      </c>
      <c r="Q296" s="1">
        <v>111</v>
      </c>
      <c r="R296" s="1">
        <v>134</v>
      </c>
      <c r="S296" s="1">
        <v>117</v>
      </c>
      <c r="T296" s="1">
        <v>124</v>
      </c>
      <c r="U296" s="1">
        <v>36</v>
      </c>
      <c r="V296" s="4">
        <f>SUM(L296:O296)</f>
        <v>475</v>
      </c>
      <c r="W296" s="8">
        <f>SUM(Q296:T296)</f>
        <v>486</v>
      </c>
      <c r="X296" s="5" t="str">
        <f>Stat[[#This Row],[服装]]&amp;Stat[[#This Row],[名前]]&amp;Stat[[#This Row],[レアリティ]]</f>
        <v>キャンプ小森元也ICONIC</v>
      </c>
      <c r="Y296" s="5" t="s">
        <v>376</v>
      </c>
    </row>
    <row r="297" spans="1:25" ht="15" x14ac:dyDescent="0.35">
      <c r="A297" s="1">
        <f t="shared" si="17"/>
        <v>296</v>
      </c>
      <c r="B297" s="1" t="s">
        <v>108</v>
      </c>
      <c r="C297" s="1" t="s">
        <v>677</v>
      </c>
      <c r="D297" s="1" t="s">
        <v>90</v>
      </c>
      <c r="E297" s="1" t="s">
        <v>78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76</v>
      </c>
      <c r="L297" s="1">
        <v>123</v>
      </c>
      <c r="M297" s="1">
        <v>119</v>
      </c>
      <c r="N297" s="1">
        <v>118</v>
      </c>
      <c r="O297" s="1">
        <v>123</v>
      </c>
      <c r="P297" s="1">
        <v>101</v>
      </c>
      <c r="Q297" s="1">
        <v>116</v>
      </c>
      <c r="R297" s="1">
        <v>122</v>
      </c>
      <c r="S297" s="1">
        <v>123</v>
      </c>
      <c r="T297" s="1">
        <v>118</v>
      </c>
      <c r="U297" s="1">
        <v>36</v>
      </c>
      <c r="V297" s="4">
        <f t="shared" si="14"/>
        <v>483</v>
      </c>
      <c r="W297" s="8">
        <f t="shared" si="15"/>
        <v>479</v>
      </c>
      <c r="X297" s="5" t="str">
        <f>Stat[[#This Row],[服装]]&amp;Stat[[#This Row],[名前]]&amp;Stat[[#This Row],[レアリティ]]</f>
        <v>ユニフォーム大将優ICONIC</v>
      </c>
      <c r="Y297" s="5" t="s">
        <v>684</v>
      </c>
    </row>
    <row r="298" spans="1:25" ht="15" x14ac:dyDescent="0.35">
      <c r="A298" s="1">
        <f>ROW()-1</f>
        <v>297</v>
      </c>
      <c r="B298" s="1" t="s">
        <v>784</v>
      </c>
      <c r="C298" s="1" t="s">
        <v>677</v>
      </c>
      <c r="D298" s="1" t="s">
        <v>77</v>
      </c>
      <c r="E298" s="1" t="s">
        <v>78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77</v>
      </c>
      <c r="L298" s="1">
        <v>126</v>
      </c>
      <c r="M298" s="1">
        <v>122</v>
      </c>
      <c r="N298" s="1">
        <v>119</v>
      </c>
      <c r="O298" s="1">
        <v>124</v>
      </c>
      <c r="P298" s="1">
        <v>101</v>
      </c>
      <c r="Q298" s="1">
        <v>117</v>
      </c>
      <c r="R298" s="1">
        <v>123</v>
      </c>
      <c r="S298" s="1">
        <v>126</v>
      </c>
      <c r="T298" s="1">
        <v>119</v>
      </c>
      <c r="U298" s="1">
        <v>36</v>
      </c>
      <c r="V298" s="4">
        <f t="shared" si="14"/>
        <v>491</v>
      </c>
      <c r="W298" s="8">
        <f t="shared" si="15"/>
        <v>485</v>
      </c>
      <c r="X298" s="5" t="str">
        <f>Stat[[#This Row],[服装]]&amp;Stat[[#This Row],[名前]]&amp;Stat[[#This Row],[レアリティ]]</f>
        <v>新年大将優ICONIC</v>
      </c>
      <c r="Y298" s="5" t="s">
        <v>684</v>
      </c>
    </row>
    <row r="299" spans="1:25" ht="15" x14ac:dyDescent="0.35">
      <c r="A299" s="1">
        <f>ROW()-1</f>
        <v>298</v>
      </c>
      <c r="B299" s="1" t="s">
        <v>1056</v>
      </c>
      <c r="C299" s="1" t="s">
        <v>677</v>
      </c>
      <c r="D299" s="1" t="s">
        <v>73</v>
      </c>
      <c r="E299" s="1" t="s">
        <v>78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77</v>
      </c>
      <c r="L299" s="1">
        <v>126</v>
      </c>
      <c r="M299" s="1">
        <v>125</v>
      </c>
      <c r="N299" s="1">
        <v>117</v>
      </c>
      <c r="O299" s="1">
        <v>126</v>
      </c>
      <c r="P299" s="1">
        <v>101</v>
      </c>
      <c r="Q299" s="1">
        <v>115</v>
      </c>
      <c r="R299" s="1">
        <v>125</v>
      </c>
      <c r="S299" s="1">
        <v>124</v>
      </c>
      <c r="T299" s="1">
        <v>119</v>
      </c>
      <c r="U299" s="1">
        <v>36</v>
      </c>
      <c r="V299" s="4">
        <f>SUM(L299:O299)</f>
        <v>494</v>
      </c>
      <c r="W299" s="8">
        <f>SUM(Q299:T299)</f>
        <v>483</v>
      </c>
      <c r="X299" s="5" t="str">
        <f>Stat[[#This Row],[服装]]&amp;Stat[[#This Row],[名前]]&amp;Stat[[#This Row],[レアリティ]]</f>
        <v>カンフー大将優ICONIC</v>
      </c>
      <c r="Y299" s="5" t="s">
        <v>684</v>
      </c>
    </row>
    <row r="300" spans="1:25" ht="15" x14ac:dyDescent="0.35">
      <c r="A300" s="1">
        <f>ROW()-1</f>
        <v>299</v>
      </c>
      <c r="B300" s="1" t="s">
        <v>1358</v>
      </c>
      <c r="C300" s="1" t="s">
        <v>677</v>
      </c>
      <c r="D300" s="1" t="s">
        <v>90</v>
      </c>
      <c r="E300" s="1" t="s">
        <v>78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77</v>
      </c>
      <c r="L300" s="1">
        <v>129</v>
      </c>
      <c r="M300" s="1">
        <v>119</v>
      </c>
      <c r="N300" s="1">
        <v>117</v>
      </c>
      <c r="O300" s="1">
        <v>122</v>
      </c>
      <c r="P300" s="1">
        <v>101</v>
      </c>
      <c r="Q300" s="1">
        <v>119</v>
      </c>
      <c r="R300" s="1">
        <v>125</v>
      </c>
      <c r="S300" s="1">
        <v>127</v>
      </c>
      <c r="T300" s="1">
        <v>120</v>
      </c>
      <c r="U300" s="1">
        <v>36</v>
      </c>
      <c r="V300" s="4">
        <f>SUM(L300:O300)</f>
        <v>487</v>
      </c>
      <c r="W300" s="8">
        <f>SUM(Q300:T300)</f>
        <v>491</v>
      </c>
      <c r="X300" s="5" t="str">
        <f>Stat[[#This Row],[服装]]&amp;Stat[[#This Row],[名前]]&amp;Stat[[#This Row],[レアリティ]]</f>
        <v>妖大将優ICONIC</v>
      </c>
      <c r="Y300" s="5" t="s">
        <v>684</v>
      </c>
    </row>
    <row r="301" spans="1:25" ht="15" x14ac:dyDescent="0.35">
      <c r="A301" s="1">
        <f t="shared" si="17"/>
        <v>300</v>
      </c>
      <c r="B301" s="1" t="s">
        <v>108</v>
      </c>
      <c r="C301" s="1" t="s">
        <v>682</v>
      </c>
      <c r="D301" s="1" t="s">
        <v>90</v>
      </c>
      <c r="E301" s="1" t="s">
        <v>78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75</v>
      </c>
      <c r="L301" s="1">
        <v>125</v>
      </c>
      <c r="M301" s="1">
        <v>119</v>
      </c>
      <c r="N301" s="1">
        <v>116</v>
      </c>
      <c r="O301" s="1">
        <v>119</v>
      </c>
      <c r="P301" s="1">
        <v>97</v>
      </c>
      <c r="Q301" s="1">
        <v>118</v>
      </c>
      <c r="R301" s="1">
        <v>119</v>
      </c>
      <c r="S301" s="1">
        <v>121</v>
      </c>
      <c r="T301" s="1">
        <v>119</v>
      </c>
      <c r="U301" s="1">
        <v>36</v>
      </c>
      <c r="V301" s="4">
        <f t="shared" si="14"/>
        <v>479</v>
      </c>
      <c r="W301" s="8">
        <f t="shared" si="15"/>
        <v>477</v>
      </c>
      <c r="X301" s="5" t="str">
        <f>Stat[[#This Row],[服装]]&amp;Stat[[#This Row],[名前]]&amp;Stat[[#This Row],[レアリティ]]</f>
        <v>ユニフォーム沼井和馬ICONIC</v>
      </c>
      <c r="Y301" s="5" t="s">
        <v>686</v>
      </c>
    </row>
    <row r="302" spans="1:25" ht="15" x14ac:dyDescent="0.35">
      <c r="A302" s="1">
        <f t="shared" si="17"/>
        <v>301</v>
      </c>
      <c r="B302" s="1" t="s">
        <v>108</v>
      </c>
      <c r="C302" s="1" t="s">
        <v>729</v>
      </c>
      <c r="D302" s="1" t="s">
        <v>90</v>
      </c>
      <c r="E302" s="1" t="s">
        <v>78</v>
      </c>
      <c r="F302" s="1" t="s">
        <v>679</v>
      </c>
      <c r="G302" s="1" t="s">
        <v>680</v>
      </c>
      <c r="H302" s="1">
        <v>99</v>
      </c>
      <c r="I302" s="6" t="s">
        <v>22</v>
      </c>
      <c r="J302" s="1">
        <v>5</v>
      </c>
      <c r="K302" s="1">
        <v>75</v>
      </c>
      <c r="L302" s="1">
        <v>123</v>
      </c>
      <c r="M302" s="1">
        <v>118</v>
      </c>
      <c r="N302" s="1">
        <v>114</v>
      </c>
      <c r="O302" s="1">
        <v>121</v>
      </c>
      <c r="P302" s="1">
        <v>97</v>
      </c>
      <c r="Q302" s="1">
        <v>117</v>
      </c>
      <c r="R302" s="1">
        <v>115</v>
      </c>
      <c r="S302" s="1">
        <v>120</v>
      </c>
      <c r="T302" s="1">
        <v>117</v>
      </c>
      <c r="U302" s="1">
        <v>31</v>
      </c>
      <c r="V302" s="4">
        <f t="shared" si="14"/>
        <v>476</v>
      </c>
      <c r="W302" s="8">
        <f t="shared" si="15"/>
        <v>469</v>
      </c>
      <c r="X302" s="5" t="str">
        <f>Stat[[#This Row],[服装]]&amp;Stat[[#This Row],[名前]]&amp;Stat[[#This Row],[レアリティ]]</f>
        <v>ユニフォーム潜尚保ICONIC</v>
      </c>
      <c r="Y302" s="5" t="s">
        <v>741</v>
      </c>
    </row>
    <row r="303" spans="1:25" ht="15" x14ac:dyDescent="0.35">
      <c r="A303" s="1">
        <f>ROW()-1</f>
        <v>302</v>
      </c>
      <c r="B303" s="1" t="s">
        <v>926</v>
      </c>
      <c r="C303" s="1" t="s">
        <v>729</v>
      </c>
      <c r="D303" s="1" t="s">
        <v>77</v>
      </c>
      <c r="E303" s="1" t="s">
        <v>78</v>
      </c>
      <c r="F303" s="1" t="s">
        <v>679</v>
      </c>
      <c r="G303" s="1" t="s">
        <v>680</v>
      </c>
      <c r="H303" s="1">
        <v>99</v>
      </c>
      <c r="I303" s="6" t="s">
        <v>22</v>
      </c>
      <c r="J303" s="1">
        <v>5</v>
      </c>
      <c r="K303" s="1">
        <v>76</v>
      </c>
      <c r="L303" s="1">
        <v>126</v>
      </c>
      <c r="M303" s="1">
        <v>121</v>
      </c>
      <c r="N303" s="1">
        <v>115</v>
      </c>
      <c r="O303" s="1">
        <v>122</v>
      </c>
      <c r="P303" s="1">
        <v>97</v>
      </c>
      <c r="Q303" s="1">
        <v>118</v>
      </c>
      <c r="R303" s="1">
        <v>116</v>
      </c>
      <c r="S303" s="1">
        <v>123</v>
      </c>
      <c r="T303" s="1">
        <v>118</v>
      </c>
      <c r="U303" s="1">
        <v>31</v>
      </c>
      <c r="V303" s="4">
        <f>SUM(L303:O303)</f>
        <v>484</v>
      </c>
      <c r="W303" s="8">
        <f>SUM(Q303:T303)</f>
        <v>475</v>
      </c>
      <c r="X303" s="5" t="str">
        <f>Stat[[#This Row],[服装]]&amp;Stat[[#This Row],[名前]]&amp;Stat[[#This Row],[レアリティ]]</f>
        <v>バーガー潜尚保ICONIC</v>
      </c>
      <c r="Y303" s="5" t="s">
        <v>741</v>
      </c>
    </row>
    <row r="304" spans="1:25" ht="15" x14ac:dyDescent="0.35">
      <c r="A304" s="1">
        <f t="shared" si="17"/>
        <v>303</v>
      </c>
      <c r="B304" s="1" t="s">
        <v>108</v>
      </c>
      <c r="C304" s="1" t="s">
        <v>731</v>
      </c>
      <c r="D304" s="1" t="s">
        <v>90</v>
      </c>
      <c r="E304" s="1" t="s">
        <v>78</v>
      </c>
      <c r="F304" s="1" t="s">
        <v>679</v>
      </c>
      <c r="G304" s="1" t="s">
        <v>680</v>
      </c>
      <c r="H304" s="1">
        <v>99</v>
      </c>
      <c r="I304" s="6" t="s">
        <v>22</v>
      </c>
      <c r="J304" s="1">
        <v>5</v>
      </c>
      <c r="K304" s="1">
        <v>74</v>
      </c>
      <c r="L304" s="1">
        <v>121</v>
      </c>
      <c r="M304" s="1">
        <v>120</v>
      </c>
      <c r="N304" s="1">
        <v>114</v>
      </c>
      <c r="O304" s="1">
        <v>121</v>
      </c>
      <c r="P304" s="1">
        <v>101</v>
      </c>
      <c r="Q304" s="1">
        <v>116</v>
      </c>
      <c r="R304" s="1">
        <v>116</v>
      </c>
      <c r="S304" s="1">
        <v>118</v>
      </c>
      <c r="T304" s="1">
        <v>115</v>
      </c>
      <c r="U304" s="1">
        <v>36</v>
      </c>
      <c r="V304" s="4">
        <f t="shared" si="14"/>
        <v>476</v>
      </c>
      <c r="W304" s="8">
        <f t="shared" si="15"/>
        <v>465</v>
      </c>
      <c r="X304" s="5" t="str">
        <f>Stat[[#This Row],[服装]]&amp;Stat[[#This Row],[名前]]&amp;Stat[[#This Row],[レアリティ]]</f>
        <v>ユニフォーム高千穂恵也ICONIC</v>
      </c>
      <c r="Y304" s="5" t="s">
        <v>743</v>
      </c>
    </row>
    <row r="305" spans="1:25" ht="15" x14ac:dyDescent="0.35">
      <c r="A305" s="1">
        <f t="shared" si="17"/>
        <v>304</v>
      </c>
      <c r="B305" s="1" t="s">
        <v>108</v>
      </c>
      <c r="C305" s="1" t="s">
        <v>733</v>
      </c>
      <c r="D305" s="1" t="s">
        <v>90</v>
      </c>
      <c r="E305" s="1" t="s">
        <v>82</v>
      </c>
      <c r="F305" s="1" t="s">
        <v>679</v>
      </c>
      <c r="G305" s="1" t="s">
        <v>680</v>
      </c>
      <c r="H305" s="1">
        <v>99</v>
      </c>
      <c r="I305" s="6" t="s">
        <v>22</v>
      </c>
      <c r="J305" s="1">
        <v>5</v>
      </c>
      <c r="K305" s="1">
        <v>74</v>
      </c>
      <c r="L305" s="1">
        <v>116</v>
      </c>
      <c r="M305" s="1">
        <v>112</v>
      </c>
      <c r="N305" s="1">
        <v>112</v>
      </c>
      <c r="O305" s="1">
        <v>126</v>
      </c>
      <c r="P305" s="1">
        <v>97</v>
      </c>
      <c r="Q305" s="1">
        <v>121</v>
      </c>
      <c r="R305" s="1">
        <v>115</v>
      </c>
      <c r="S305" s="1">
        <v>116</v>
      </c>
      <c r="T305" s="1">
        <v>116</v>
      </c>
      <c r="U305" s="1">
        <v>31</v>
      </c>
      <c r="V305" s="4">
        <f t="shared" si="14"/>
        <v>466</v>
      </c>
      <c r="W305" s="8">
        <f t="shared" si="15"/>
        <v>468</v>
      </c>
      <c r="X305" s="5" t="str">
        <f>Stat[[#This Row],[服装]]&amp;Stat[[#This Row],[名前]]&amp;Stat[[#This Row],[レアリティ]]</f>
        <v>ユニフォーム広尾倖児ICONIC</v>
      </c>
      <c r="Y305" s="5" t="s">
        <v>745</v>
      </c>
    </row>
    <row r="306" spans="1:25" ht="15" x14ac:dyDescent="0.35">
      <c r="A306" s="1">
        <f>ROW()-1</f>
        <v>305</v>
      </c>
      <c r="B306" s="1" t="s">
        <v>1056</v>
      </c>
      <c r="C306" s="1" t="s">
        <v>733</v>
      </c>
      <c r="D306" s="1" t="s">
        <v>77</v>
      </c>
      <c r="E306" s="1" t="s">
        <v>82</v>
      </c>
      <c r="F306" s="1" t="s">
        <v>679</v>
      </c>
      <c r="G306" s="1" t="s">
        <v>680</v>
      </c>
      <c r="H306" s="1">
        <v>99</v>
      </c>
      <c r="I306" s="6" t="s">
        <v>22</v>
      </c>
      <c r="J306" s="1">
        <v>5</v>
      </c>
      <c r="K306" s="1">
        <v>75</v>
      </c>
      <c r="L306" s="1">
        <v>119</v>
      </c>
      <c r="M306" s="1">
        <v>113</v>
      </c>
      <c r="N306" s="1">
        <v>113</v>
      </c>
      <c r="O306" s="1">
        <v>127</v>
      </c>
      <c r="P306" s="1">
        <v>97</v>
      </c>
      <c r="Q306" s="1">
        <v>124</v>
      </c>
      <c r="R306" s="1">
        <v>116</v>
      </c>
      <c r="S306" s="1">
        <v>119</v>
      </c>
      <c r="T306" s="1">
        <v>117</v>
      </c>
      <c r="U306" s="1">
        <v>31</v>
      </c>
      <c r="V306" s="4">
        <f>SUM(L306:O306)</f>
        <v>472</v>
      </c>
      <c r="W306" s="8">
        <f>SUM(Q306:T306)</f>
        <v>476</v>
      </c>
      <c r="X306" s="5" t="str">
        <f>Stat[[#This Row],[服装]]&amp;Stat[[#This Row],[名前]]&amp;Stat[[#This Row],[レアリティ]]</f>
        <v>カンフー広尾倖児ICONIC</v>
      </c>
      <c r="Y306" s="5" t="s">
        <v>745</v>
      </c>
    </row>
    <row r="307" spans="1:25" ht="15" x14ac:dyDescent="0.35">
      <c r="A307" s="1">
        <f t="shared" si="17"/>
        <v>306</v>
      </c>
      <c r="B307" s="1" t="s">
        <v>108</v>
      </c>
      <c r="C307" s="1" t="s">
        <v>735</v>
      </c>
      <c r="D307" s="1" t="s">
        <v>90</v>
      </c>
      <c r="E307" s="1" t="s">
        <v>74</v>
      </c>
      <c r="F307" s="1" t="s">
        <v>679</v>
      </c>
      <c r="G307" s="1" t="s">
        <v>680</v>
      </c>
      <c r="H307" s="1">
        <v>99</v>
      </c>
      <c r="I307" s="6" t="s">
        <v>22</v>
      </c>
      <c r="J307" s="1">
        <v>5</v>
      </c>
      <c r="K307" s="1">
        <v>73</v>
      </c>
      <c r="L307" s="1">
        <v>115</v>
      </c>
      <c r="M307" s="1">
        <v>116</v>
      </c>
      <c r="N307" s="1">
        <v>120</v>
      </c>
      <c r="O307" s="1">
        <v>120</v>
      </c>
      <c r="P307" s="1">
        <v>97</v>
      </c>
      <c r="Q307" s="1">
        <v>115</v>
      </c>
      <c r="R307" s="1">
        <v>114</v>
      </c>
      <c r="S307" s="1">
        <v>116</v>
      </c>
      <c r="T307" s="1">
        <v>117</v>
      </c>
      <c r="U307" s="1">
        <v>41</v>
      </c>
      <c r="V307" s="4">
        <f t="shared" si="14"/>
        <v>471</v>
      </c>
      <c r="W307" s="8">
        <f t="shared" si="15"/>
        <v>462</v>
      </c>
      <c r="X307" s="5" t="str">
        <f>Stat[[#This Row],[服装]]&amp;Stat[[#This Row],[名前]]&amp;Stat[[#This Row],[レアリティ]]</f>
        <v>ユニフォーム先島伊澄ICONIC</v>
      </c>
      <c r="Y307" s="5" t="s">
        <v>747</v>
      </c>
    </row>
    <row r="308" spans="1:25" ht="15" x14ac:dyDescent="0.35">
      <c r="A308" s="1">
        <f t="shared" si="17"/>
        <v>307</v>
      </c>
      <c r="B308" s="1" t="s">
        <v>108</v>
      </c>
      <c r="C308" s="1" t="s">
        <v>737</v>
      </c>
      <c r="D308" s="1" t="s">
        <v>90</v>
      </c>
      <c r="E308" s="1" t="s">
        <v>82</v>
      </c>
      <c r="F308" s="1" t="s">
        <v>679</v>
      </c>
      <c r="G308" s="1" t="s">
        <v>680</v>
      </c>
      <c r="H308" s="1">
        <v>99</v>
      </c>
      <c r="I308" s="6" t="s">
        <v>22</v>
      </c>
      <c r="J308" s="1">
        <v>5</v>
      </c>
      <c r="K308" s="1">
        <v>72</v>
      </c>
      <c r="L308" s="1">
        <v>117</v>
      </c>
      <c r="M308" s="1">
        <v>113</v>
      </c>
      <c r="N308" s="1">
        <v>112</v>
      </c>
      <c r="O308" s="1">
        <v>116</v>
      </c>
      <c r="P308" s="1">
        <v>97</v>
      </c>
      <c r="Q308" s="1">
        <v>121</v>
      </c>
      <c r="R308" s="1">
        <v>115</v>
      </c>
      <c r="S308" s="1">
        <v>116</v>
      </c>
      <c r="T308" s="1">
        <v>115</v>
      </c>
      <c r="U308" s="1">
        <v>31</v>
      </c>
      <c r="V308" s="4">
        <f t="shared" si="14"/>
        <v>458</v>
      </c>
      <c r="W308" s="8">
        <f t="shared" si="15"/>
        <v>467</v>
      </c>
      <c r="X308" s="5" t="str">
        <f>Stat[[#This Row],[服装]]&amp;Stat[[#This Row],[名前]]&amp;Stat[[#This Row],[レアリティ]]</f>
        <v>ユニフォーム背黒晃彦ICONIC</v>
      </c>
      <c r="Y308" s="5" t="s">
        <v>749</v>
      </c>
    </row>
    <row r="309" spans="1:25" ht="15" x14ac:dyDescent="0.35">
      <c r="A309" s="1">
        <f t="shared" si="17"/>
        <v>308</v>
      </c>
      <c r="B309" s="1" t="s">
        <v>108</v>
      </c>
      <c r="C309" s="1" t="s">
        <v>739</v>
      </c>
      <c r="D309" s="1" t="s">
        <v>90</v>
      </c>
      <c r="E309" s="1" t="s">
        <v>80</v>
      </c>
      <c r="F309" s="1" t="s">
        <v>679</v>
      </c>
      <c r="G309" s="1" t="s">
        <v>680</v>
      </c>
      <c r="H309" s="1">
        <v>99</v>
      </c>
      <c r="I309" s="6" t="s">
        <v>22</v>
      </c>
      <c r="J309" s="1">
        <v>5</v>
      </c>
      <c r="K309" s="1">
        <v>86</v>
      </c>
      <c r="L309" s="1">
        <v>112</v>
      </c>
      <c r="M309" s="1">
        <v>110</v>
      </c>
      <c r="N309" s="1">
        <v>114</v>
      </c>
      <c r="O309" s="1">
        <v>120</v>
      </c>
      <c r="P309" s="1">
        <v>101</v>
      </c>
      <c r="Q309" s="1">
        <v>110</v>
      </c>
      <c r="R309" s="1">
        <v>121</v>
      </c>
      <c r="S309" s="1">
        <v>119</v>
      </c>
      <c r="T309" s="1">
        <v>120</v>
      </c>
      <c r="U309" s="1">
        <v>41</v>
      </c>
      <c r="V309" s="4">
        <f t="shared" si="14"/>
        <v>456</v>
      </c>
      <c r="W309" s="8">
        <f t="shared" si="15"/>
        <v>470</v>
      </c>
      <c r="X309" s="5" t="str">
        <f>Stat[[#This Row],[服装]]&amp;Stat[[#This Row],[名前]]&amp;Stat[[#This Row],[レアリティ]]</f>
        <v>ユニフォーム赤間颯ICONIC</v>
      </c>
      <c r="Y309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0:X100 V301:W309 V2:W99 V101:W299 V300:W30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64"/>
  <sheetViews>
    <sheetView topLeftCell="A331" zoomScaleNormal="100" workbookViewId="0">
      <selection activeCell="A351" sqref="A351:XFD351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824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991</v>
      </c>
      <c r="D6" s="1" t="s">
        <v>955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1142</v>
      </c>
      <c r="D7" s="1" t="s">
        <v>955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1341</v>
      </c>
      <c r="D8" s="1" t="s">
        <v>955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824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991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991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1142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1300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1300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205</v>
      </c>
      <c r="D20" t="s">
        <v>209</v>
      </c>
      <c r="E20" t="s">
        <v>28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210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692</v>
      </c>
      <c r="D22" t="s">
        <v>139</v>
      </c>
      <c r="E22" s="1" t="s">
        <v>90</v>
      </c>
      <c r="F22" t="s">
        <v>82</v>
      </c>
      <c r="G22" t="s">
        <v>136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職業体験月島蛍ICONIC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824</v>
      </c>
      <c r="D23" s="1" t="s">
        <v>139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1周年月島蛍ICONIC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987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花火月島蛍ICONIC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1142</v>
      </c>
      <c r="D25" s="1" t="s">
        <v>139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ジャージ月島蛍ICONIC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1300</v>
      </c>
      <c r="D26" s="1" t="s">
        <v>139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2周年月島蛍ICONIC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t="s">
        <v>205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ユニフォーム山口忠ICONIC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2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t="s">
        <v>210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水着山口忠ICONIC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2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798</v>
      </c>
      <c r="D31" t="s">
        <v>140</v>
      </c>
      <c r="E31" s="1" t="s">
        <v>73</v>
      </c>
      <c r="F31" t="s">
        <v>82</v>
      </c>
      <c r="G31" t="s">
        <v>136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雪遊び山口忠ICONIC</v>
      </c>
    </row>
    <row r="32" spans="1:20" x14ac:dyDescent="0.35">
      <c r="A32">
        <f>VLOOKUP(Serve[[#This Row],[No用]],SetNo[[No.用]:[vlookup 用]],2,FALSE)</f>
        <v>25</v>
      </c>
      <c r="B32">
        <f>IF(ROW()=2,1,IF(A31&lt;&gt;Serve[[#This Row],[No]],1,B31+1))</f>
        <v>2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1</v>
      </c>
      <c r="C33" s="1" t="s">
        <v>1044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t="s">
        <v>173</v>
      </c>
      <c r="M33">
        <v>32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スパイ山口忠ICONIC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2</v>
      </c>
      <c r="C34" s="1" t="s">
        <v>1044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s="1" t="s">
        <v>1142</v>
      </c>
      <c r="D35" s="1" t="s">
        <v>140</v>
      </c>
      <c r="E35" s="1" t="s">
        <v>77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s="1" t="s">
        <v>173</v>
      </c>
      <c r="M35">
        <v>31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ジャージ山口忠ICONIC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t="s">
        <v>205</v>
      </c>
      <c r="D36" t="s">
        <v>212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207</v>
      </c>
      <c r="D37" t="s">
        <v>212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制服西谷夕ICONIC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773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Xmas西谷夕ICONIC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926</v>
      </c>
      <c r="D39" s="1" t="s">
        <v>141</v>
      </c>
      <c r="E39" s="1" t="s">
        <v>90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バーガー西谷夕ICONIC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1118</v>
      </c>
      <c r="D40" s="1" t="s">
        <v>141</v>
      </c>
      <c r="E40" s="1" t="s">
        <v>77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文化祭2西谷夕ICONIC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1300</v>
      </c>
      <c r="D41" s="1" t="s">
        <v>141</v>
      </c>
      <c r="E41" s="1" t="s">
        <v>73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2周年西谷夕ICONIC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205</v>
      </c>
      <c r="D42" t="s">
        <v>213</v>
      </c>
      <c r="E42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ユニフォーム田中龍之介ICONIC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207</v>
      </c>
      <c r="D43" t="s">
        <v>213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制服田中龍之介ICONIC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784</v>
      </c>
      <c r="D44" s="1" t="s">
        <v>142</v>
      </c>
      <c r="E44" s="1" t="s">
        <v>73</v>
      </c>
      <c r="F44" t="s">
        <v>78</v>
      </c>
      <c r="G44" t="s">
        <v>136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新年田中龍之介ICONIC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867</v>
      </c>
      <c r="D45" s="1" t="s">
        <v>142</v>
      </c>
      <c r="E45" s="1" t="s">
        <v>90</v>
      </c>
      <c r="F45" s="1" t="s">
        <v>78</v>
      </c>
      <c r="G45" s="1" t="s">
        <v>136</v>
      </c>
      <c r="H45" s="1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RPG田中龍之介ICONIC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1073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仮装田中龍之介ICONIC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t="s">
        <v>205</v>
      </c>
      <c r="D47" t="s">
        <v>214</v>
      </c>
      <c r="E47" t="s">
        <v>28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215</v>
      </c>
      <c r="D48" t="s">
        <v>214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プール掃除澤村大地ICONIC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s="1" t="s">
        <v>760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文化祭澤村大地ICONIC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867</v>
      </c>
      <c r="D50" s="1" t="s">
        <v>143</v>
      </c>
      <c r="E50" s="1" t="s">
        <v>77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s="1" t="s">
        <v>173</v>
      </c>
      <c r="M50">
        <v>30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2</v>
      </c>
      <c r="C51" s="1" t="s">
        <v>867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224</v>
      </c>
      <c r="M51">
        <v>43</v>
      </c>
      <c r="N51">
        <v>0</v>
      </c>
      <c r="O51">
        <v>53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s="1" t="s">
        <v>1208</v>
      </c>
      <c r="D52" s="1" t="s">
        <v>143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s="1" t="s">
        <v>222</v>
      </c>
      <c r="L52" s="1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新年2澤村大地ICONIC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205</v>
      </c>
      <c r="D53" t="s">
        <v>216</v>
      </c>
      <c r="E53" t="s">
        <v>24</v>
      </c>
      <c r="F53" t="s">
        <v>31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ユニフォーム菅原考支ICONIC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215</v>
      </c>
      <c r="D54" t="s">
        <v>216</v>
      </c>
      <c r="E54" t="s">
        <v>28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178</v>
      </c>
      <c r="M54">
        <v>27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プール掃除菅原考支ICONIC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760</v>
      </c>
      <c r="D55" t="s">
        <v>144</v>
      </c>
      <c r="E55" s="1" t="s">
        <v>73</v>
      </c>
      <c r="F55" s="1" t="s">
        <v>74</v>
      </c>
      <c r="G55" t="s">
        <v>136</v>
      </c>
      <c r="H55" t="s">
        <v>71</v>
      </c>
      <c r="I55">
        <v>1</v>
      </c>
      <c r="J55" t="s">
        <v>204</v>
      </c>
      <c r="K55" s="1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文化祭菅原考支ICONIC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153</v>
      </c>
      <c r="H56" t="s">
        <v>71</v>
      </c>
      <c r="I56">
        <v>1</v>
      </c>
      <c r="J56" t="s">
        <v>204</v>
      </c>
      <c r="K56" s="1" t="s">
        <v>222</v>
      </c>
      <c r="L56" s="1" t="s">
        <v>224</v>
      </c>
      <c r="M56">
        <v>38</v>
      </c>
      <c r="N56">
        <v>0</v>
      </c>
      <c r="O56">
        <v>48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938</v>
      </c>
      <c r="D57" s="1" t="s">
        <v>144</v>
      </c>
      <c r="E57" s="1" t="s">
        <v>90</v>
      </c>
      <c r="F57" s="1" t="s">
        <v>74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梅雨菅原考支ICONIC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1167</v>
      </c>
      <c r="D58" s="1" t="s">
        <v>144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Xmas2菅原考支ICONIC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205</v>
      </c>
      <c r="D59" t="s">
        <v>217</v>
      </c>
      <c r="E59" t="s">
        <v>28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ユニフォーム東峰旭ICONIC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215</v>
      </c>
      <c r="D60" t="s">
        <v>217</v>
      </c>
      <c r="E60" t="s">
        <v>23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プール掃除東峰旭ICONIC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224</v>
      </c>
      <c r="M61">
        <v>39</v>
      </c>
      <c r="N61">
        <v>0</v>
      </c>
      <c r="O61">
        <v>49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860</v>
      </c>
      <c r="D62" s="1" t="s">
        <v>145</v>
      </c>
      <c r="E62" s="1" t="s">
        <v>90</v>
      </c>
      <c r="F62" s="1" t="s">
        <v>78</v>
      </c>
      <c r="G62" s="1" t="s">
        <v>136</v>
      </c>
      <c r="H62" s="1" t="s">
        <v>71</v>
      </c>
      <c r="I62">
        <v>1</v>
      </c>
      <c r="J62" t="s">
        <v>204</v>
      </c>
      <c r="K62" s="1" t="s">
        <v>184</v>
      </c>
      <c r="L62" s="1" t="s">
        <v>178</v>
      </c>
      <c r="M62">
        <v>26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サバゲ東峰旭ICONIC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205</v>
      </c>
      <c r="D63" t="s">
        <v>217</v>
      </c>
      <c r="E63" t="s">
        <v>28</v>
      </c>
      <c r="F63" t="s">
        <v>25</v>
      </c>
      <c r="G63" t="s">
        <v>153</v>
      </c>
      <c r="H63" t="s">
        <v>218</v>
      </c>
      <c r="I63">
        <v>1</v>
      </c>
      <c r="J63" t="s">
        <v>204</v>
      </c>
      <c r="K63" t="s">
        <v>184</v>
      </c>
      <c r="L63" t="s">
        <v>173</v>
      </c>
      <c r="M63">
        <v>32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ユニフォーム東峰旭YELL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219</v>
      </c>
      <c r="E64" t="s">
        <v>24</v>
      </c>
      <c r="F64" t="s">
        <v>25</v>
      </c>
      <c r="G64" t="s">
        <v>153</v>
      </c>
      <c r="H64" t="s">
        <v>71</v>
      </c>
      <c r="I64">
        <v>1</v>
      </c>
      <c r="J64" t="s">
        <v>204</v>
      </c>
      <c r="K64" t="s">
        <v>222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ユニフォーム縁下力ICONIC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380</v>
      </c>
      <c r="D65" t="s">
        <v>146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s="1" t="s">
        <v>204</v>
      </c>
      <c r="K65" s="1" t="s">
        <v>222</v>
      </c>
      <c r="L65" s="1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探偵縁下力ICONIC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867</v>
      </c>
      <c r="D66" s="1" t="s">
        <v>146</v>
      </c>
      <c r="E66" s="1" t="s">
        <v>73</v>
      </c>
      <c r="F66" s="1" t="s">
        <v>78</v>
      </c>
      <c r="G66" s="1" t="s">
        <v>136</v>
      </c>
      <c r="H66" s="1" t="s">
        <v>71</v>
      </c>
      <c r="I66">
        <v>1</v>
      </c>
      <c r="J66" t="s">
        <v>204</v>
      </c>
      <c r="K66" s="1" t="s">
        <v>222</v>
      </c>
      <c r="L66" s="1" t="s">
        <v>178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RPG縁下力ICONIC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s="1" t="s">
        <v>867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s="1" t="s">
        <v>204</v>
      </c>
      <c r="K67" s="1" t="s">
        <v>222</v>
      </c>
      <c r="L67" s="1" t="s">
        <v>224</v>
      </c>
      <c r="M67">
        <v>42</v>
      </c>
      <c r="N67">
        <v>0</v>
      </c>
      <c r="O67">
        <v>52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987</v>
      </c>
      <c r="D68" s="1" t="s">
        <v>146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162</v>
      </c>
      <c r="M68">
        <v>22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花火縁下力ICONIC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205</v>
      </c>
      <c r="D69" t="s">
        <v>220</v>
      </c>
      <c r="E69" t="s">
        <v>24</v>
      </c>
      <c r="F69" t="s">
        <v>25</v>
      </c>
      <c r="G69" t="s">
        <v>153</v>
      </c>
      <c r="H69" t="s">
        <v>71</v>
      </c>
      <c r="I69">
        <v>1</v>
      </c>
      <c r="J69" t="s">
        <v>204</v>
      </c>
      <c r="K69" t="s">
        <v>193</v>
      </c>
      <c r="L69" t="s">
        <v>173</v>
      </c>
      <c r="M69">
        <v>28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ユニフォーム木下久志ICONIC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2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224</v>
      </c>
      <c r="M70">
        <v>35</v>
      </c>
      <c r="N70">
        <v>5</v>
      </c>
      <c r="O70">
        <v>45</v>
      </c>
      <c r="P70">
        <v>7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205</v>
      </c>
      <c r="D71" t="s">
        <v>221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ユニフォーム成田一仁ICONIC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108</v>
      </c>
      <c r="D72" t="s">
        <v>39</v>
      </c>
      <c r="E72" t="s">
        <v>24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162</v>
      </c>
      <c r="M72">
        <v>24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t="s">
        <v>149</v>
      </c>
      <c r="D73" t="s">
        <v>39</v>
      </c>
      <c r="E73" t="s">
        <v>90</v>
      </c>
      <c r="F73" t="s">
        <v>31</v>
      </c>
      <c r="G73" t="s">
        <v>27</v>
      </c>
      <c r="H73" t="s">
        <v>71</v>
      </c>
      <c r="I73">
        <v>1</v>
      </c>
      <c r="J73" t="s">
        <v>204</v>
      </c>
      <c r="K73" t="s">
        <v>225</v>
      </c>
      <c r="L73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制服孤爪研磨ICONIC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t="s">
        <v>150</v>
      </c>
      <c r="D74" t="s">
        <v>39</v>
      </c>
      <c r="E74" t="s">
        <v>77</v>
      </c>
      <c r="F74" t="s">
        <v>31</v>
      </c>
      <c r="G74" t="s">
        <v>27</v>
      </c>
      <c r="H74" t="s">
        <v>71</v>
      </c>
      <c r="I74">
        <v>1</v>
      </c>
      <c r="J74" t="s">
        <v>204</v>
      </c>
      <c r="K74" t="s">
        <v>225</v>
      </c>
      <c r="L74" t="s">
        <v>173</v>
      </c>
      <c r="M74">
        <v>29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夏祭り孤爪研磨ICONIC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824</v>
      </c>
      <c r="D75" s="1" t="s">
        <v>39</v>
      </c>
      <c r="E75" s="1" t="s">
        <v>73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t="s">
        <v>225</v>
      </c>
      <c r="L75" s="1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1周年孤爪研磨ICONIC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s="1" t="s">
        <v>1044</v>
      </c>
      <c r="D76" s="1" t="s">
        <v>39</v>
      </c>
      <c r="E76" s="1" t="s">
        <v>90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225</v>
      </c>
      <c r="L76" s="1" t="s">
        <v>173</v>
      </c>
      <c r="M76">
        <v>30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スパイ孤爪研磨ICONIC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s="1" t="s">
        <v>1044</v>
      </c>
      <c r="D77" s="1" t="s">
        <v>39</v>
      </c>
      <c r="E77" s="1" t="s">
        <v>90</v>
      </c>
      <c r="F77" s="1" t="s">
        <v>31</v>
      </c>
      <c r="G77" s="1" t="s">
        <v>27</v>
      </c>
      <c r="H77" s="1" t="s">
        <v>71</v>
      </c>
      <c r="I77">
        <v>1</v>
      </c>
      <c r="J77" t="s">
        <v>204</v>
      </c>
      <c r="K77" s="1" t="s">
        <v>222</v>
      </c>
      <c r="L77" s="1" t="s">
        <v>224</v>
      </c>
      <c r="M77">
        <v>43</v>
      </c>
      <c r="N77">
        <v>0</v>
      </c>
      <c r="O77">
        <v>53</v>
      </c>
      <c r="P77">
        <v>0</v>
      </c>
      <c r="T77" t="str">
        <f>Serve[[#This Row],[服装]]&amp;Serve[[#This Row],[名前]]&amp;Serve[[#This Row],[レアリティ]]</f>
        <v>スパイ孤爪研磨ICONIC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1167</v>
      </c>
      <c r="D78" s="1" t="s">
        <v>39</v>
      </c>
      <c r="E78" s="1" t="s">
        <v>77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s="1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Xmas2孤爪研磨ICONIC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40</v>
      </c>
      <c r="E79" t="s">
        <v>23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ユニフォーム黒尾鉄朗ICONIC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t="s">
        <v>149</v>
      </c>
      <c r="D80" t="s">
        <v>40</v>
      </c>
      <c r="E80" t="s">
        <v>73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173</v>
      </c>
      <c r="M80">
        <v>33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制服黒尾鉄朗ICONIC</v>
      </c>
    </row>
    <row r="81" spans="1:20" x14ac:dyDescent="0.3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150</v>
      </c>
      <c r="D81" t="s">
        <v>40</v>
      </c>
      <c r="E81" t="s">
        <v>90</v>
      </c>
      <c r="F81" t="s">
        <v>26</v>
      </c>
      <c r="G81" t="s">
        <v>27</v>
      </c>
      <c r="H81" t="s">
        <v>71</v>
      </c>
      <c r="I81">
        <v>1</v>
      </c>
      <c r="J81" t="s">
        <v>204</v>
      </c>
      <c r="K81" t="s">
        <v>184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夏祭り黒尾鉄朗ICONIC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2</v>
      </c>
      <c r="C82" t="s">
        <v>150</v>
      </c>
      <c r="D82" t="s">
        <v>40</v>
      </c>
      <c r="E82" t="s">
        <v>90</v>
      </c>
      <c r="F82" t="s">
        <v>26</v>
      </c>
      <c r="G82" t="s">
        <v>27</v>
      </c>
      <c r="H82" t="s">
        <v>71</v>
      </c>
      <c r="I82">
        <v>1</v>
      </c>
      <c r="J82" t="s">
        <v>204</v>
      </c>
      <c r="K82" t="s">
        <v>184</v>
      </c>
      <c r="L82" t="s">
        <v>224</v>
      </c>
      <c r="M82">
        <v>44</v>
      </c>
      <c r="N82">
        <v>0</v>
      </c>
      <c r="O82">
        <v>54</v>
      </c>
      <c r="P82">
        <v>0</v>
      </c>
      <c r="T82" t="str">
        <f>Serve[[#This Row],[服装]]&amp;Serve[[#This Row],[名前]]&amp;Serve[[#This Row],[レアリティ]]</f>
        <v>夏祭り黒尾鉄朗ICONIC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824</v>
      </c>
      <c r="D83" s="1" t="s">
        <v>40</v>
      </c>
      <c r="E83" s="1" t="s">
        <v>77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162</v>
      </c>
      <c r="M83">
        <v>27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1周年黒尾鉄朗ICONIC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950</v>
      </c>
      <c r="D84" s="1" t="s">
        <v>40</v>
      </c>
      <c r="E84" s="1" t="s">
        <v>73</v>
      </c>
      <c r="F84" s="1" t="s">
        <v>26</v>
      </c>
      <c r="G84" s="1" t="s">
        <v>27</v>
      </c>
      <c r="H84" s="1" t="s">
        <v>71</v>
      </c>
      <c r="I84">
        <v>1</v>
      </c>
      <c r="J84" t="s">
        <v>204</v>
      </c>
      <c r="K84" t="s">
        <v>184</v>
      </c>
      <c r="L84" s="1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キャンプ黒尾鉄朗ICONIC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1118</v>
      </c>
      <c r="D85" s="1" t="s">
        <v>40</v>
      </c>
      <c r="E85" s="1" t="s">
        <v>90</v>
      </c>
      <c r="F85" s="1" t="s">
        <v>26</v>
      </c>
      <c r="G85" s="1" t="s">
        <v>27</v>
      </c>
      <c r="H85" s="1" t="s">
        <v>71</v>
      </c>
      <c r="I85">
        <v>1</v>
      </c>
      <c r="J85" t="s">
        <v>204</v>
      </c>
      <c r="K85" t="s">
        <v>184</v>
      </c>
      <c r="L85" s="1" t="s">
        <v>178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文化祭2黒尾鉄朗ICONIC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108</v>
      </c>
      <c r="D86" t="s">
        <v>41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t="s">
        <v>380</v>
      </c>
      <c r="D87" t="s">
        <v>41</v>
      </c>
      <c r="E87" t="s">
        <v>24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探偵灰羽リエーフICONIC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s="1" t="s">
        <v>893</v>
      </c>
      <c r="D88" s="1" t="s">
        <v>41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222</v>
      </c>
      <c r="L88" t="s">
        <v>162</v>
      </c>
      <c r="M88">
        <v>25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路地裏灰羽リエーフICONIC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s="1" t="s">
        <v>1118</v>
      </c>
      <c r="D89" s="1" t="s">
        <v>41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222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文化祭2灰羽リエーフICONIC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t="s">
        <v>108</v>
      </c>
      <c r="D90" t="s">
        <v>42</v>
      </c>
      <c r="E90" t="s">
        <v>24</v>
      </c>
      <c r="F90" t="s">
        <v>21</v>
      </c>
      <c r="G90" t="s">
        <v>27</v>
      </c>
      <c r="H90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s="1" t="s">
        <v>824</v>
      </c>
      <c r="D91" s="1" t="s">
        <v>42</v>
      </c>
      <c r="E91" s="1" t="s">
        <v>77</v>
      </c>
      <c r="F91" s="1" t="s">
        <v>21</v>
      </c>
      <c r="G91" s="1" t="s">
        <v>27</v>
      </c>
      <c r="H91" s="1" t="s">
        <v>71</v>
      </c>
      <c r="I91">
        <v>1</v>
      </c>
      <c r="J91" t="s">
        <v>204</v>
      </c>
      <c r="M91">
        <v>0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1周年夜久衛輔ICONIC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987</v>
      </c>
      <c r="D92" s="1" t="s">
        <v>42</v>
      </c>
      <c r="E92" s="1" t="s">
        <v>73</v>
      </c>
      <c r="F92" s="1" t="s">
        <v>21</v>
      </c>
      <c r="G92" s="1" t="s">
        <v>27</v>
      </c>
      <c r="H92" s="1" t="s">
        <v>71</v>
      </c>
      <c r="I92">
        <v>1</v>
      </c>
      <c r="J92" t="s">
        <v>204</v>
      </c>
      <c r="M92">
        <v>0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花火夜久衛輔ICONIC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s="1" t="s">
        <v>1300</v>
      </c>
      <c r="D93" s="1" t="s">
        <v>42</v>
      </c>
      <c r="E93" s="1" t="s">
        <v>90</v>
      </c>
      <c r="F93" s="1" t="s">
        <v>80</v>
      </c>
      <c r="G93" s="1" t="s">
        <v>27</v>
      </c>
      <c r="H93" s="1" t="s">
        <v>71</v>
      </c>
      <c r="I93">
        <v>1</v>
      </c>
      <c r="J93" t="s">
        <v>204</v>
      </c>
      <c r="M93">
        <v>0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2周年夜久衛輔ICONIC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t="s">
        <v>108</v>
      </c>
      <c r="D94" t="s">
        <v>43</v>
      </c>
      <c r="E94" t="s">
        <v>24</v>
      </c>
      <c r="F94" t="s">
        <v>25</v>
      </c>
      <c r="G94" t="s">
        <v>27</v>
      </c>
      <c r="H94" t="s">
        <v>71</v>
      </c>
      <c r="I94">
        <v>1</v>
      </c>
      <c r="J94" t="s">
        <v>204</v>
      </c>
      <c r="K94" t="s">
        <v>225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ユニフォーム福永招平ICONIC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s="1" t="s">
        <v>926</v>
      </c>
      <c r="D95" s="1" t="s">
        <v>43</v>
      </c>
      <c r="E95" s="1" t="s">
        <v>77</v>
      </c>
      <c r="F95" s="1" t="s">
        <v>25</v>
      </c>
      <c r="G95" s="1" t="s">
        <v>27</v>
      </c>
      <c r="H95" s="1" t="s">
        <v>71</v>
      </c>
      <c r="I95">
        <v>1</v>
      </c>
      <c r="J95" t="s">
        <v>204</v>
      </c>
      <c r="K95" t="s">
        <v>225</v>
      </c>
      <c r="L95" t="s">
        <v>162</v>
      </c>
      <c r="M95">
        <v>27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バーガー福永招平ICONIC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t="s">
        <v>108</v>
      </c>
      <c r="D96" t="s">
        <v>44</v>
      </c>
      <c r="E96" t="s">
        <v>24</v>
      </c>
      <c r="F96" t="s">
        <v>26</v>
      </c>
      <c r="G96" t="s">
        <v>27</v>
      </c>
      <c r="H96" t="s">
        <v>71</v>
      </c>
      <c r="I96">
        <v>1</v>
      </c>
      <c r="J96" t="s">
        <v>204</v>
      </c>
      <c r="K96" t="s">
        <v>225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ユニフォーム犬岡走ICONIC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s="1" t="s">
        <v>784</v>
      </c>
      <c r="D97" t="s">
        <v>44</v>
      </c>
      <c r="E97" s="1" t="s">
        <v>77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新年犬岡走ICONIC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108</v>
      </c>
      <c r="D98" t="s">
        <v>45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184</v>
      </c>
      <c r="L98" t="s">
        <v>162</v>
      </c>
      <c r="M98">
        <v>34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ユニフォーム山本猛虎ICONIC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s="1" t="s">
        <v>784</v>
      </c>
      <c r="D99" t="s">
        <v>45</v>
      </c>
      <c r="E99" s="1" t="s">
        <v>77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184</v>
      </c>
      <c r="L99" t="s">
        <v>162</v>
      </c>
      <c r="M99">
        <v>34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新年山本猛虎ICONIC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t="s">
        <v>108</v>
      </c>
      <c r="D100" t="s">
        <v>46</v>
      </c>
      <c r="E100" t="s">
        <v>24</v>
      </c>
      <c r="F100" t="s">
        <v>21</v>
      </c>
      <c r="G100" t="s">
        <v>27</v>
      </c>
      <c r="H100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ユニフォーム芝山優生ICONIC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108</v>
      </c>
      <c r="D101" t="s">
        <v>47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26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ユニフォーム海信之ICONIC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s="1" t="s">
        <v>1341</v>
      </c>
      <c r="D102" s="1" t="s">
        <v>47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遊園地海信之ICONIC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108</v>
      </c>
      <c r="D103" t="s">
        <v>47</v>
      </c>
      <c r="E103" t="s">
        <v>90</v>
      </c>
      <c r="F103" t="s">
        <v>78</v>
      </c>
      <c r="G103" t="s">
        <v>27</v>
      </c>
      <c r="H103" t="s">
        <v>151</v>
      </c>
      <c r="I103">
        <v>1</v>
      </c>
      <c r="J103" t="s">
        <v>204</v>
      </c>
      <c r="K103" t="s">
        <v>225</v>
      </c>
      <c r="L103" t="s">
        <v>162</v>
      </c>
      <c r="M103">
        <v>26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ユニフォーム海信之YELL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s="1" t="s">
        <v>108</v>
      </c>
      <c r="D104" s="1" t="s">
        <v>966</v>
      </c>
      <c r="E104" s="1" t="s">
        <v>90</v>
      </c>
      <c r="F104" s="1" t="s">
        <v>74</v>
      </c>
      <c r="G104" s="1" t="s">
        <v>27</v>
      </c>
      <c r="H104" s="1" t="s">
        <v>680</v>
      </c>
      <c r="I104">
        <v>1</v>
      </c>
      <c r="J104" t="s">
        <v>204</v>
      </c>
      <c r="K104" t="s">
        <v>225</v>
      </c>
      <c r="L104" s="1" t="s">
        <v>173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ユニフォーム手白球彦ICONIC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t="s">
        <v>205</v>
      </c>
      <c r="D105" t="s">
        <v>48</v>
      </c>
      <c r="E105" t="s">
        <v>23</v>
      </c>
      <c r="F105" t="s">
        <v>26</v>
      </c>
      <c r="G105" t="s">
        <v>49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149</v>
      </c>
      <c r="D106" t="s">
        <v>48</v>
      </c>
      <c r="E106" t="s">
        <v>23</v>
      </c>
      <c r="F106" t="s">
        <v>26</v>
      </c>
      <c r="G106" t="s">
        <v>49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制服青根高伸ICONIC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117</v>
      </c>
      <c r="D107" t="s">
        <v>48</v>
      </c>
      <c r="E107" t="s">
        <v>24</v>
      </c>
      <c r="F107" t="s">
        <v>26</v>
      </c>
      <c r="G107" t="s">
        <v>49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プール掃除青根高伸ICONIC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s="1" t="s">
        <v>950</v>
      </c>
      <c r="D108" s="1" t="s">
        <v>48</v>
      </c>
      <c r="E108" s="1" t="s">
        <v>77</v>
      </c>
      <c r="F108" s="1" t="s">
        <v>26</v>
      </c>
      <c r="G108" s="1" t="s">
        <v>49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キャンプ青根高伸ICONIC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1111</v>
      </c>
      <c r="D109" s="1" t="s">
        <v>48</v>
      </c>
      <c r="E109" s="1" t="s">
        <v>90</v>
      </c>
      <c r="F109" s="1" t="s">
        <v>26</v>
      </c>
      <c r="G109" s="1" t="s">
        <v>49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甲冑青根高伸ICONIC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t="s">
        <v>205</v>
      </c>
      <c r="D110" t="s">
        <v>50</v>
      </c>
      <c r="E110" t="s">
        <v>28</v>
      </c>
      <c r="F110" t="s">
        <v>25</v>
      </c>
      <c r="G110" t="s">
        <v>49</v>
      </c>
      <c r="H110" t="s">
        <v>71</v>
      </c>
      <c r="I110">
        <v>1</v>
      </c>
      <c r="J110" t="s">
        <v>204</v>
      </c>
      <c r="K110" t="s">
        <v>184</v>
      </c>
      <c r="L110" t="s">
        <v>162</v>
      </c>
      <c r="M110">
        <v>34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ユニフォーム二口堅治ICONIC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149</v>
      </c>
      <c r="D111" t="s">
        <v>50</v>
      </c>
      <c r="E111" t="s">
        <v>28</v>
      </c>
      <c r="F111" t="s">
        <v>25</v>
      </c>
      <c r="G111" t="s">
        <v>49</v>
      </c>
      <c r="H111" t="s">
        <v>71</v>
      </c>
      <c r="I111">
        <v>1</v>
      </c>
      <c r="J111" t="s">
        <v>204</v>
      </c>
      <c r="K111" t="s">
        <v>184</v>
      </c>
      <c r="L111" t="s">
        <v>162</v>
      </c>
      <c r="M111">
        <v>34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制服二口堅治ICONIC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t="s">
        <v>117</v>
      </c>
      <c r="D112" t="s">
        <v>50</v>
      </c>
      <c r="E112" t="s">
        <v>23</v>
      </c>
      <c r="F112" t="s">
        <v>25</v>
      </c>
      <c r="G112" t="s">
        <v>49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プール掃除二口堅治ICONIC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893</v>
      </c>
      <c r="D113" s="1" t="s">
        <v>50</v>
      </c>
      <c r="E113" s="1" t="s">
        <v>90</v>
      </c>
      <c r="F113" s="1" t="s">
        <v>25</v>
      </c>
      <c r="G113" s="1" t="s">
        <v>49</v>
      </c>
      <c r="H113" s="1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路地裏二口堅治ICONIC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1104</v>
      </c>
      <c r="D114" s="1" t="s">
        <v>50</v>
      </c>
      <c r="E114" s="1" t="s">
        <v>77</v>
      </c>
      <c r="F114" s="1" t="s">
        <v>25</v>
      </c>
      <c r="G114" s="1" t="s">
        <v>49</v>
      </c>
      <c r="H114" s="1" t="s">
        <v>71</v>
      </c>
      <c r="I114">
        <v>1</v>
      </c>
      <c r="J114" t="s">
        <v>204</v>
      </c>
      <c r="K114" t="s">
        <v>184</v>
      </c>
      <c r="L114" s="1" t="s">
        <v>173</v>
      </c>
      <c r="M114">
        <v>41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甲冑二口堅治ICONIC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2</v>
      </c>
      <c r="C115" s="1" t="s">
        <v>1104</v>
      </c>
      <c r="D115" s="1" t="s">
        <v>50</v>
      </c>
      <c r="E115" s="1" t="s">
        <v>77</v>
      </c>
      <c r="F115" s="1" t="s">
        <v>25</v>
      </c>
      <c r="G115" s="1" t="s">
        <v>49</v>
      </c>
      <c r="H115" s="1" t="s">
        <v>71</v>
      </c>
      <c r="I115">
        <v>1</v>
      </c>
      <c r="J115" t="s">
        <v>204</v>
      </c>
      <c r="K115" t="s">
        <v>184</v>
      </c>
      <c r="L115" s="1" t="s">
        <v>224</v>
      </c>
      <c r="M115">
        <v>42</v>
      </c>
      <c r="N115">
        <v>0</v>
      </c>
      <c r="O115">
        <v>52</v>
      </c>
      <c r="P115">
        <v>0</v>
      </c>
      <c r="T115" t="str">
        <f>Serve[[#This Row],[服装]]&amp;Serve[[#This Row],[名前]]&amp;Serve[[#This Row],[レアリティ]]</f>
        <v>甲冑二口堅治ICONIC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1300</v>
      </c>
      <c r="D116" s="1" t="s">
        <v>50</v>
      </c>
      <c r="E116" s="1" t="s">
        <v>73</v>
      </c>
      <c r="F116" s="1" t="s">
        <v>25</v>
      </c>
      <c r="G116" s="1" t="s">
        <v>49</v>
      </c>
      <c r="H116" s="1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2周年二口堅治ICONIC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378</v>
      </c>
      <c r="E117" t="s">
        <v>23</v>
      </c>
      <c r="F117" t="s">
        <v>31</v>
      </c>
      <c r="G117" t="s">
        <v>49</v>
      </c>
      <c r="H117" t="s">
        <v>71</v>
      </c>
      <c r="I117">
        <v>1</v>
      </c>
      <c r="J117" t="s">
        <v>204</v>
      </c>
      <c r="K117" s="1" t="s">
        <v>222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ユニフォーム黄金川貫至ICONIC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149</v>
      </c>
      <c r="D118" t="s">
        <v>378</v>
      </c>
      <c r="E118" t="s">
        <v>23</v>
      </c>
      <c r="F118" t="s">
        <v>31</v>
      </c>
      <c r="G118" t="s">
        <v>49</v>
      </c>
      <c r="H118" t="s">
        <v>71</v>
      </c>
      <c r="I118">
        <v>1</v>
      </c>
      <c r="J118" t="s">
        <v>204</v>
      </c>
      <c r="K118" s="1" t="s">
        <v>222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制服黄金川貫至ICONIC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692</v>
      </c>
      <c r="D119" t="s">
        <v>378</v>
      </c>
      <c r="E119" s="1" t="s">
        <v>90</v>
      </c>
      <c r="F119" t="s">
        <v>31</v>
      </c>
      <c r="G119" t="s">
        <v>49</v>
      </c>
      <c r="H119" t="s">
        <v>71</v>
      </c>
      <c r="I119">
        <v>1</v>
      </c>
      <c r="J119" t="s">
        <v>204</v>
      </c>
      <c r="K119" s="1" t="s">
        <v>222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職業体験黄金川貫至ICONIC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1044</v>
      </c>
      <c r="D120" s="1" t="s">
        <v>378</v>
      </c>
      <c r="E120" s="1" t="s">
        <v>77</v>
      </c>
      <c r="F120" s="1" t="s">
        <v>31</v>
      </c>
      <c r="G120" s="1" t="s">
        <v>49</v>
      </c>
      <c r="H120" s="1" t="s">
        <v>71</v>
      </c>
      <c r="I120">
        <v>1</v>
      </c>
      <c r="J120" t="s">
        <v>204</v>
      </c>
      <c r="K120" s="1" t="s">
        <v>222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スパイ黄金川貫至ICONIC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t="s">
        <v>205</v>
      </c>
      <c r="D121" t="s">
        <v>51</v>
      </c>
      <c r="E121" t="s">
        <v>23</v>
      </c>
      <c r="F121" t="s">
        <v>25</v>
      </c>
      <c r="G121" t="s">
        <v>49</v>
      </c>
      <c r="H121" t="s">
        <v>71</v>
      </c>
      <c r="I121">
        <v>1</v>
      </c>
      <c r="J121" t="s">
        <v>204</v>
      </c>
      <c r="K121" s="1" t="s">
        <v>381</v>
      </c>
      <c r="L121" s="1" t="s">
        <v>162</v>
      </c>
      <c r="M121">
        <v>31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ユニフォーム小原豊ICONIC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205</v>
      </c>
      <c r="D122" t="s">
        <v>52</v>
      </c>
      <c r="E122" t="s">
        <v>23</v>
      </c>
      <c r="F122" t="s">
        <v>25</v>
      </c>
      <c r="G122" t="s">
        <v>49</v>
      </c>
      <c r="H122" t="s">
        <v>71</v>
      </c>
      <c r="I122">
        <v>1</v>
      </c>
      <c r="J122" t="s">
        <v>204</v>
      </c>
      <c r="K122" s="1" t="s">
        <v>225</v>
      </c>
      <c r="L122" s="1" t="s">
        <v>173</v>
      </c>
      <c r="M122">
        <v>29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ユニフォーム女川太郎ICONIC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205</v>
      </c>
      <c r="D123" t="s">
        <v>53</v>
      </c>
      <c r="E123" t="s">
        <v>23</v>
      </c>
      <c r="F123" t="s">
        <v>21</v>
      </c>
      <c r="G123" t="s">
        <v>49</v>
      </c>
      <c r="H123" t="s">
        <v>71</v>
      </c>
      <c r="I123">
        <v>1</v>
      </c>
      <c r="J123" t="s">
        <v>204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ユニフォーム作並浩輔ICONIC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205</v>
      </c>
      <c r="D124" t="s">
        <v>54</v>
      </c>
      <c r="E124" t="s">
        <v>23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ユニフォーム吹上仁悟ICONIC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108</v>
      </c>
      <c r="D125" s="1" t="s">
        <v>837</v>
      </c>
      <c r="E125" s="1" t="s">
        <v>23</v>
      </c>
      <c r="F125" s="1" t="s">
        <v>74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178</v>
      </c>
      <c r="M125">
        <v>31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ユニフォーム茂庭要ICONIC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108</v>
      </c>
      <c r="D126" s="1" t="s">
        <v>839</v>
      </c>
      <c r="E126" s="1" t="s">
        <v>23</v>
      </c>
      <c r="F126" s="1" t="s">
        <v>82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184</v>
      </c>
      <c r="L126" s="1" t="s">
        <v>178</v>
      </c>
      <c r="M126">
        <v>32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ユニフォーム鎌先靖志ICONIC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s="1" t="s">
        <v>1104</v>
      </c>
      <c r="D127" s="1" t="s">
        <v>839</v>
      </c>
      <c r="E127" s="1" t="s">
        <v>90</v>
      </c>
      <c r="F127" s="1" t="s">
        <v>82</v>
      </c>
      <c r="G127" s="1" t="s">
        <v>49</v>
      </c>
      <c r="H127" s="1" t="s">
        <v>71</v>
      </c>
      <c r="I127">
        <v>1</v>
      </c>
      <c r="J127" t="s">
        <v>204</v>
      </c>
      <c r="K127" s="1" t="s">
        <v>184</v>
      </c>
      <c r="L127" s="1" t="s">
        <v>173</v>
      </c>
      <c r="M127">
        <v>35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甲冑鎌先靖志ICONIC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2</v>
      </c>
      <c r="C128" s="1" t="s">
        <v>1104</v>
      </c>
      <c r="D128" s="1" t="s">
        <v>839</v>
      </c>
      <c r="E128" s="1" t="s">
        <v>90</v>
      </c>
      <c r="F128" s="1" t="s">
        <v>82</v>
      </c>
      <c r="G128" s="1" t="s">
        <v>49</v>
      </c>
      <c r="H128" s="1" t="s">
        <v>71</v>
      </c>
      <c r="I128">
        <v>1</v>
      </c>
      <c r="J128" t="s">
        <v>204</v>
      </c>
      <c r="K128" s="1" t="s">
        <v>184</v>
      </c>
      <c r="L128" s="1" t="s">
        <v>224</v>
      </c>
      <c r="M128">
        <v>46</v>
      </c>
      <c r="N128">
        <v>0</v>
      </c>
      <c r="O128">
        <v>56</v>
      </c>
      <c r="P128">
        <v>0</v>
      </c>
      <c r="T128" t="str">
        <f>Serve[[#This Row],[服装]]&amp;Serve[[#This Row],[名前]]&amp;Serve[[#This Row],[レアリティ]]</f>
        <v>甲冑鎌先靖志ICONIC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108</v>
      </c>
      <c r="D129" s="1" t="s">
        <v>841</v>
      </c>
      <c r="E129" s="1" t="s">
        <v>23</v>
      </c>
      <c r="F129" s="1" t="s">
        <v>78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ユニフォーム笹谷武仁ICONIC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30</v>
      </c>
      <c r="E130" t="s">
        <v>23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2</v>
      </c>
      <c r="C131" t="s">
        <v>205</v>
      </c>
      <c r="D131" t="s">
        <v>30</v>
      </c>
      <c r="E131" t="s">
        <v>23</v>
      </c>
      <c r="F131" t="s">
        <v>31</v>
      </c>
      <c r="G131" t="s">
        <v>20</v>
      </c>
      <c r="H131" t="s">
        <v>71</v>
      </c>
      <c r="I131">
        <v>1</v>
      </c>
      <c r="J131" t="s">
        <v>204</v>
      </c>
      <c r="K131" s="1" t="s">
        <v>184</v>
      </c>
      <c r="L131" s="1" t="s">
        <v>224</v>
      </c>
      <c r="M131">
        <v>51</v>
      </c>
      <c r="N131">
        <v>0</v>
      </c>
      <c r="O131">
        <v>61</v>
      </c>
      <c r="P131">
        <v>0</v>
      </c>
      <c r="T131" t="str">
        <f>Serve[[#This Row],[服装]]&amp;Serve[[#This Row],[名前]]&amp;Serve[[#This Row],[レアリティ]]</f>
        <v>ユニフォーム及川徹ICONIC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117</v>
      </c>
      <c r="D132" t="s">
        <v>30</v>
      </c>
      <c r="E132" t="s">
        <v>24</v>
      </c>
      <c r="F132" t="s">
        <v>31</v>
      </c>
      <c r="G132" t="s">
        <v>20</v>
      </c>
      <c r="H132" t="s">
        <v>71</v>
      </c>
      <c r="I132">
        <v>1</v>
      </c>
      <c r="J132" t="s">
        <v>204</v>
      </c>
      <c r="K132" s="1" t="s">
        <v>184</v>
      </c>
      <c r="L132" s="1" t="s">
        <v>173</v>
      </c>
      <c r="M132">
        <v>37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プール掃除及川徹ICONIC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s="1" t="s">
        <v>773</v>
      </c>
      <c r="D133" t="s">
        <v>30</v>
      </c>
      <c r="E133" s="1" t="s">
        <v>77</v>
      </c>
      <c r="F133" t="s">
        <v>31</v>
      </c>
      <c r="G133" t="s">
        <v>20</v>
      </c>
      <c r="H133" t="s">
        <v>71</v>
      </c>
      <c r="I133">
        <v>1</v>
      </c>
      <c r="J133" t="s">
        <v>204</v>
      </c>
      <c r="K133" s="1" t="s">
        <v>184</v>
      </c>
      <c r="L133" s="1" t="s">
        <v>173</v>
      </c>
      <c r="M133">
        <v>37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Xmas及川徹ICONIC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s="1" t="s">
        <v>149</v>
      </c>
      <c r="D134" t="s">
        <v>30</v>
      </c>
      <c r="E134" s="1" t="s">
        <v>73</v>
      </c>
      <c r="F134" t="s">
        <v>31</v>
      </c>
      <c r="G134" t="s">
        <v>20</v>
      </c>
      <c r="H134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37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制服及川徹ICONIC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893</v>
      </c>
      <c r="D135" s="1" t="s">
        <v>30</v>
      </c>
      <c r="E135" s="1" t="s">
        <v>90</v>
      </c>
      <c r="F135" s="1" t="s">
        <v>31</v>
      </c>
      <c r="G135" s="1" t="s">
        <v>20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173</v>
      </c>
      <c r="M135">
        <v>37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路地裏及川徹ICONIC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2</v>
      </c>
      <c r="C136" s="1" t="s">
        <v>893</v>
      </c>
      <c r="D136" s="1" t="s">
        <v>30</v>
      </c>
      <c r="E136" s="1" t="s">
        <v>90</v>
      </c>
      <c r="F136" s="1" t="s">
        <v>31</v>
      </c>
      <c r="G136" s="1" t="s">
        <v>20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224</v>
      </c>
      <c r="M136">
        <v>52</v>
      </c>
      <c r="N136">
        <v>0</v>
      </c>
      <c r="O136">
        <v>62</v>
      </c>
      <c r="P136">
        <v>0</v>
      </c>
      <c r="T136" t="str">
        <f>Serve[[#This Row],[服装]]&amp;Serve[[#This Row],[名前]]&amp;Serve[[#This Row],[レアリティ]]</f>
        <v>路地裏及川徹ICONIC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999</v>
      </c>
      <c r="D137" s="1" t="s">
        <v>30</v>
      </c>
      <c r="E137" s="1" t="s">
        <v>77</v>
      </c>
      <c r="F137" s="1" t="s">
        <v>31</v>
      </c>
      <c r="G137" s="1" t="s">
        <v>20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178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バカンス及川徹ICONIC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1300</v>
      </c>
      <c r="D138" s="1" t="s">
        <v>30</v>
      </c>
      <c r="E138" s="1" t="s">
        <v>73</v>
      </c>
      <c r="F138" s="1" t="s">
        <v>31</v>
      </c>
      <c r="G138" s="1" t="s">
        <v>20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162</v>
      </c>
      <c r="M138">
        <v>31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2周年及川徹ICONIC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205</v>
      </c>
      <c r="D139" t="s">
        <v>32</v>
      </c>
      <c r="E139" t="s">
        <v>28</v>
      </c>
      <c r="F139" t="s">
        <v>25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ユニフォーム岩泉一ICONIC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117</v>
      </c>
      <c r="D140" t="s">
        <v>32</v>
      </c>
      <c r="E140" t="s">
        <v>23</v>
      </c>
      <c r="F140" t="s">
        <v>25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プール掃除岩泉一ICONIC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149</v>
      </c>
      <c r="D141" t="s">
        <v>32</v>
      </c>
      <c r="E141" s="1" t="s">
        <v>90</v>
      </c>
      <c r="F141" t="s">
        <v>25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178</v>
      </c>
      <c r="M141">
        <v>35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2</v>
      </c>
      <c r="C142" s="1" t="s">
        <v>149</v>
      </c>
      <c r="D142" t="s">
        <v>32</v>
      </c>
      <c r="E142" s="1" t="s">
        <v>90</v>
      </c>
      <c r="F142" t="s">
        <v>25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224</v>
      </c>
      <c r="M142">
        <v>47</v>
      </c>
      <c r="N142">
        <v>0</v>
      </c>
      <c r="O142">
        <v>57</v>
      </c>
      <c r="P142">
        <v>0</v>
      </c>
      <c r="T142" t="str">
        <f>Serve[[#This Row],[服装]]&amp;Serve[[#This Row],[名前]]&amp;Serve[[#This Row],[レアリティ]]</f>
        <v>制服岩泉一ICONIC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860</v>
      </c>
      <c r="D143" s="1" t="s">
        <v>32</v>
      </c>
      <c r="E143" s="1" t="s">
        <v>77</v>
      </c>
      <c r="F143" s="1" t="s">
        <v>25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サバゲ岩泉一ICONIC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999</v>
      </c>
      <c r="D144" s="1" t="s">
        <v>32</v>
      </c>
      <c r="E144" s="1" t="s">
        <v>73</v>
      </c>
      <c r="F144" s="1" t="s">
        <v>25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162</v>
      </c>
      <c r="M144">
        <v>32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バカンス岩泉一ICONIC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1228</v>
      </c>
      <c r="D145" s="1" t="s">
        <v>32</v>
      </c>
      <c r="E145" s="1" t="s">
        <v>90</v>
      </c>
      <c r="F145" s="1" t="s">
        <v>25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32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路地裏2岩泉一ICONIC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33</v>
      </c>
      <c r="E146" t="s">
        <v>24</v>
      </c>
      <c r="F146" t="s">
        <v>26</v>
      </c>
      <c r="G146" t="s">
        <v>20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ユニフォーム金田一勇太郎ICONIC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798</v>
      </c>
      <c r="D147" t="s">
        <v>33</v>
      </c>
      <c r="E147" s="1" t="s">
        <v>77</v>
      </c>
      <c r="F147" t="s">
        <v>26</v>
      </c>
      <c r="G147" t="s">
        <v>20</v>
      </c>
      <c r="H147" t="s">
        <v>71</v>
      </c>
      <c r="I147">
        <v>1</v>
      </c>
      <c r="J147" t="s">
        <v>204</v>
      </c>
      <c r="K147" s="1" t="s">
        <v>222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雪遊び金田一勇太郎ICONIC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1056</v>
      </c>
      <c r="D148" s="1" t="s">
        <v>33</v>
      </c>
      <c r="E148" s="1" t="s">
        <v>77</v>
      </c>
      <c r="F148" s="1" t="s">
        <v>26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222</v>
      </c>
      <c r="L148" s="1" t="s">
        <v>173</v>
      </c>
      <c r="M148">
        <v>33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カンフー金田一勇太郎ICONIC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1056</v>
      </c>
      <c r="D149" s="1" t="s">
        <v>33</v>
      </c>
      <c r="E149" s="1" t="s">
        <v>77</v>
      </c>
      <c r="F149" s="1" t="s">
        <v>26</v>
      </c>
      <c r="G149" s="1" t="s">
        <v>20</v>
      </c>
      <c r="H149" s="1" t="s">
        <v>71</v>
      </c>
      <c r="I149">
        <v>1</v>
      </c>
      <c r="J149" t="s">
        <v>204</v>
      </c>
      <c r="K149" s="1" t="s">
        <v>222</v>
      </c>
      <c r="L149" s="1" t="s">
        <v>224</v>
      </c>
      <c r="M149">
        <v>43</v>
      </c>
      <c r="N149">
        <v>0</v>
      </c>
      <c r="O149">
        <v>53</v>
      </c>
      <c r="P149">
        <v>0</v>
      </c>
      <c r="T149" t="str">
        <f>Serve[[#This Row],[服装]]&amp;Serve[[#This Row],[名前]]&amp;Serve[[#This Row],[レアリティ]]</f>
        <v>カンフー金田一勇太郎ICONIC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t="s">
        <v>205</v>
      </c>
      <c r="D150" t="s">
        <v>34</v>
      </c>
      <c r="E150" t="s">
        <v>28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ユニフォーム京谷賢太郎ICONIC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938</v>
      </c>
      <c r="D151" s="1" t="s">
        <v>34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39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梅雨京谷賢太郎ICONIC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2</v>
      </c>
      <c r="C152" s="1" t="s">
        <v>938</v>
      </c>
      <c r="D152" s="1" t="s">
        <v>34</v>
      </c>
      <c r="E152" s="1" t="s">
        <v>73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49</v>
      </c>
      <c r="N152">
        <v>0</v>
      </c>
      <c r="O152">
        <v>59</v>
      </c>
      <c r="P152">
        <v>0</v>
      </c>
      <c r="T152" t="str">
        <f>Serve[[#This Row],[服装]]&amp;Serve[[#This Row],[名前]]&amp;Serve[[#This Row],[レアリティ]]</f>
        <v>梅雨京谷賢太郎ICONIC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205</v>
      </c>
      <c r="D153" t="s">
        <v>35</v>
      </c>
      <c r="E153" t="s">
        <v>23</v>
      </c>
      <c r="F153" t="s">
        <v>25</v>
      </c>
      <c r="G153" t="s">
        <v>20</v>
      </c>
      <c r="H153" t="s">
        <v>71</v>
      </c>
      <c r="I153">
        <v>1</v>
      </c>
      <c r="J153" t="s">
        <v>204</v>
      </c>
      <c r="K153" s="1" t="s">
        <v>225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ユニフォーム国見英ICONIC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s="1" t="s">
        <v>692</v>
      </c>
      <c r="D154" t="s">
        <v>35</v>
      </c>
      <c r="E154" s="1" t="s">
        <v>90</v>
      </c>
      <c r="F154" t="s">
        <v>25</v>
      </c>
      <c r="G154" t="s">
        <v>20</v>
      </c>
      <c r="H154" t="s">
        <v>71</v>
      </c>
      <c r="I154">
        <v>1</v>
      </c>
      <c r="J154" t="s">
        <v>204</v>
      </c>
      <c r="K154" s="1" t="s">
        <v>225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職業体験国見英ICONIC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893</v>
      </c>
      <c r="D155" s="1" t="s">
        <v>35</v>
      </c>
      <c r="E155" s="1" t="s">
        <v>77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225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路地裏国見英ICONIC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1056</v>
      </c>
      <c r="D156" s="1" t="s">
        <v>35</v>
      </c>
      <c r="E156" s="1" t="s">
        <v>73</v>
      </c>
      <c r="F156" s="1" t="s">
        <v>25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225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カンフー国見英ICONIC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205</v>
      </c>
      <c r="D157" t="s">
        <v>36</v>
      </c>
      <c r="E157" t="s">
        <v>23</v>
      </c>
      <c r="F157" t="s">
        <v>21</v>
      </c>
      <c r="G157" t="s">
        <v>20</v>
      </c>
      <c r="H157" t="s">
        <v>71</v>
      </c>
      <c r="I157">
        <v>1</v>
      </c>
      <c r="J157" t="s">
        <v>204</v>
      </c>
      <c r="M157">
        <v>0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ユニフォーム渡親治ICONIC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37</v>
      </c>
      <c r="E158" t="s">
        <v>23</v>
      </c>
      <c r="F158" t="s">
        <v>26</v>
      </c>
      <c r="G158" t="s">
        <v>20</v>
      </c>
      <c r="H158" t="s">
        <v>71</v>
      </c>
      <c r="I158">
        <v>1</v>
      </c>
      <c r="J158" t="s">
        <v>204</v>
      </c>
      <c r="K158" s="1" t="s">
        <v>222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ユニフォーム松川一静ICONIC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768</v>
      </c>
      <c r="D159" t="s">
        <v>37</v>
      </c>
      <c r="E159" s="1" t="s">
        <v>90</v>
      </c>
      <c r="F159" t="s">
        <v>82</v>
      </c>
      <c r="G159" t="s">
        <v>20</v>
      </c>
      <c r="H159" t="s">
        <v>71</v>
      </c>
      <c r="I159">
        <v>1</v>
      </c>
      <c r="J159" t="s">
        <v>204</v>
      </c>
      <c r="K159" s="1" t="s">
        <v>222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アート松川一静ICONIC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999</v>
      </c>
      <c r="D160" s="1" t="s">
        <v>37</v>
      </c>
      <c r="E160" s="1" t="s">
        <v>77</v>
      </c>
      <c r="F160" s="1" t="s">
        <v>82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173</v>
      </c>
      <c r="M160">
        <v>32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バカンス松川一静ICONIC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2</v>
      </c>
      <c r="C161" s="1" t="s">
        <v>999</v>
      </c>
      <c r="D161" s="1" t="s">
        <v>37</v>
      </c>
      <c r="E161" s="1" t="s">
        <v>77</v>
      </c>
      <c r="F161" s="1" t="s">
        <v>82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222</v>
      </c>
      <c r="L161" s="1" t="s">
        <v>224</v>
      </c>
      <c r="M161">
        <v>49</v>
      </c>
      <c r="N161">
        <v>0</v>
      </c>
      <c r="O161">
        <v>59</v>
      </c>
      <c r="P161">
        <v>0</v>
      </c>
      <c r="T161" t="str">
        <f>Serve[[#This Row],[服装]]&amp;Serve[[#This Row],[名前]]&amp;Serve[[#This Row],[レアリティ]]</f>
        <v>バカンス松川一静ICONIC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t="s">
        <v>205</v>
      </c>
      <c r="D162" t="s">
        <v>38</v>
      </c>
      <c r="E162" t="s">
        <v>23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ユニフォーム花巻貴大ICONIC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768</v>
      </c>
      <c r="D163" t="s">
        <v>38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アート花巻貴大ICONIC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926</v>
      </c>
      <c r="D164" s="1" t="s">
        <v>38</v>
      </c>
      <c r="E164" s="1" t="s">
        <v>77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バーガー花巻貴大ICONIC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108</v>
      </c>
      <c r="D165" s="1" t="s">
        <v>854</v>
      </c>
      <c r="E165" s="1" t="s">
        <v>73</v>
      </c>
      <c r="F165" s="1" t="s">
        <v>74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178</v>
      </c>
      <c r="M165">
        <v>33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ユニフォーム矢巾秀ICONIC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2</v>
      </c>
      <c r="C166" s="1" t="s">
        <v>108</v>
      </c>
      <c r="D166" s="1" t="s">
        <v>854</v>
      </c>
      <c r="E166" s="1" t="s">
        <v>73</v>
      </c>
      <c r="F166" s="1" t="s">
        <v>74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49</v>
      </c>
      <c r="N166">
        <v>0</v>
      </c>
      <c r="O166">
        <v>59</v>
      </c>
      <c r="P166">
        <v>0</v>
      </c>
      <c r="T166" t="str">
        <f>Serve[[#This Row],[服装]]&amp;Serve[[#This Row],[名前]]&amp;Serve[[#This Row],[レアリティ]]</f>
        <v>ユニフォーム矢巾秀ICONIC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950</v>
      </c>
      <c r="D167" s="1" t="s">
        <v>854</v>
      </c>
      <c r="E167" s="1" t="s">
        <v>90</v>
      </c>
      <c r="F167" s="1" t="s">
        <v>74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キャンプ矢巾秀ICONIC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2</v>
      </c>
      <c r="C168" s="1" t="s">
        <v>950</v>
      </c>
      <c r="D168" s="1" t="s">
        <v>854</v>
      </c>
      <c r="E168" s="1" t="s">
        <v>90</v>
      </c>
      <c r="F168" s="1" t="s">
        <v>74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224</v>
      </c>
      <c r="M168">
        <v>49</v>
      </c>
      <c r="N168">
        <v>0</v>
      </c>
      <c r="O168">
        <v>59</v>
      </c>
      <c r="P168">
        <v>0</v>
      </c>
      <c r="T168" t="str">
        <f>Serve[[#This Row],[服装]]&amp;Serve[[#This Row],[名前]]&amp;Serve[[#This Row],[レアリティ]]</f>
        <v>キャンプ矢巾秀ICONIC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55</v>
      </c>
      <c r="E169" t="s">
        <v>23</v>
      </c>
      <c r="F169" t="s">
        <v>25</v>
      </c>
      <c r="G169" t="s">
        <v>56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ユニフォーム駒木輝ICONIC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57</v>
      </c>
      <c r="E170" t="s">
        <v>24</v>
      </c>
      <c r="F170" t="s">
        <v>26</v>
      </c>
      <c r="G170" t="s">
        <v>56</v>
      </c>
      <c r="H170" t="s">
        <v>71</v>
      </c>
      <c r="I170">
        <v>1</v>
      </c>
      <c r="J170" t="s">
        <v>204</v>
      </c>
      <c r="K170" s="1" t="s">
        <v>225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ユニフォーム茶屋和馬ICONIC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58</v>
      </c>
      <c r="E171" t="s">
        <v>24</v>
      </c>
      <c r="F171" t="s">
        <v>25</v>
      </c>
      <c r="G171" t="s">
        <v>56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ユニフォーム玉川弘樹ICONIC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t="s">
        <v>205</v>
      </c>
      <c r="D172" t="s">
        <v>59</v>
      </c>
      <c r="E172" t="s">
        <v>24</v>
      </c>
      <c r="F172" t="s">
        <v>21</v>
      </c>
      <c r="G172" t="s">
        <v>56</v>
      </c>
      <c r="H172" t="s">
        <v>71</v>
      </c>
      <c r="I172">
        <v>1</v>
      </c>
      <c r="J172" t="s">
        <v>204</v>
      </c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ユニフォーム桜井大河ICONIC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60</v>
      </c>
      <c r="E173" t="s">
        <v>24</v>
      </c>
      <c r="F173" t="s">
        <v>31</v>
      </c>
      <c r="G173" t="s">
        <v>56</v>
      </c>
      <c r="H173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ユニフォーム芳賀良治ICONIC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61</v>
      </c>
      <c r="E174" t="s">
        <v>24</v>
      </c>
      <c r="F174" t="s">
        <v>26</v>
      </c>
      <c r="G174" t="s">
        <v>56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ユニフォーム渋谷陸斗ICONIC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62</v>
      </c>
      <c r="E175" t="s">
        <v>24</v>
      </c>
      <c r="F175" t="s">
        <v>25</v>
      </c>
      <c r="G175" t="s">
        <v>56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ユニフォーム池尻隼人ICONIC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1118</v>
      </c>
      <c r="D176" s="1" t="s">
        <v>62</v>
      </c>
      <c r="E176" s="1" t="s">
        <v>77</v>
      </c>
      <c r="F176" s="1" t="s">
        <v>25</v>
      </c>
      <c r="G176" s="1" t="s">
        <v>56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文化祭2池尻隼人ICONIC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s="1" t="s">
        <v>1341</v>
      </c>
      <c r="D177" s="1" t="s">
        <v>62</v>
      </c>
      <c r="E177" s="1" t="s">
        <v>73</v>
      </c>
      <c r="F177" s="1" t="s">
        <v>25</v>
      </c>
      <c r="G177" s="1" t="s">
        <v>56</v>
      </c>
      <c r="H177" s="1" t="s">
        <v>71</v>
      </c>
      <c r="I177">
        <v>1</v>
      </c>
      <c r="J177" t="s">
        <v>204</v>
      </c>
      <c r="K177" s="1" t="s">
        <v>225</v>
      </c>
      <c r="L177" s="1" t="s">
        <v>173</v>
      </c>
      <c r="M177">
        <v>33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遊園地池尻隼人ICONIC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2</v>
      </c>
      <c r="C178" s="1" t="s">
        <v>1341</v>
      </c>
      <c r="D178" s="1" t="s">
        <v>62</v>
      </c>
      <c r="E178" s="1" t="s">
        <v>73</v>
      </c>
      <c r="F178" s="1" t="s">
        <v>25</v>
      </c>
      <c r="G178" s="1" t="s">
        <v>56</v>
      </c>
      <c r="H178" s="1" t="s">
        <v>71</v>
      </c>
      <c r="I178">
        <v>1</v>
      </c>
      <c r="J178" t="s">
        <v>204</v>
      </c>
      <c r="K178" s="1" t="s">
        <v>225</v>
      </c>
      <c r="L178" s="1" t="s">
        <v>224</v>
      </c>
      <c r="M178">
        <v>45</v>
      </c>
      <c r="N178">
        <v>0</v>
      </c>
      <c r="O178">
        <v>55</v>
      </c>
      <c r="P178">
        <v>0</v>
      </c>
      <c r="T178" t="str">
        <f>Serve[[#This Row],[服装]]&amp;Serve[[#This Row],[名前]]&amp;Serve[[#This Row],[レアリティ]]</f>
        <v>遊園地池尻隼人ICONIC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t="s">
        <v>205</v>
      </c>
      <c r="D179" t="s">
        <v>63</v>
      </c>
      <c r="E179" t="s">
        <v>28</v>
      </c>
      <c r="F179" t="s">
        <v>25</v>
      </c>
      <c r="G179" t="s">
        <v>64</v>
      </c>
      <c r="H179" t="s">
        <v>71</v>
      </c>
      <c r="I179">
        <v>1</v>
      </c>
      <c r="J179" t="s">
        <v>204</v>
      </c>
      <c r="K179" s="1" t="s">
        <v>222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ユニフォーム十和田良樹ICONIC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t="s">
        <v>205</v>
      </c>
      <c r="D180" t="s">
        <v>65</v>
      </c>
      <c r="E180" t="s">
        <v>28</v>
      </c>
      <c r="F180" t="s">
        <v>26</v>
      </c>
      <c r="G180" t="s">
        <v>64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ユニフォーム森岳歩ICONIC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t="s">
        <v>205</v>
      </c>
      <c r="D181" t="s">
        <v>66</v>
      </c>
      <c r="E181" t="s">
        <v>24</v>
      </c>
      <c r="F181" t="s">
        <v>25</v>
      </c>
      <c r="G181" t="s">
        <v>64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ユニフォーム唐松拓巳ICONIC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t="s">
        <v>205</v>
      </c>
      <c r="D182" t="s">
        <v>67</v>
      </c>
      <c r="E182" t="s">
        <v>28</v>
      </c>
      <c r="F182" t="s">
        <v>25</v>
      </c>
      <c r="G182" t="s">
        <v>64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ユニフォーム田沢裕樹ICONIC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68</v>
      </c>
      <c r="E183" t="s">
        <v>28</v>
      </c>
      <c r="F183" t="s">
        <v>26</v>
      </c>
      <c r="G183" t="s">
        <v>64</v>
      </c>
      <c r="H183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ユニフォーム子安颯真ICONIC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69</v>
      </c>
      <c r="E184" t="s">
        <v>28</v>
      </c>
      <c r="F184" t="s">
        <v>21</v>
      </c>
      <c r="G184" t="s">
        <v>64</v>
      </c>
      <c r="H184" t="s">
        <v>71</v>
      </c>
      <c r="I184">
        <v>1</v>
      </c>
      <c r="J184" t="s">
        <v>204</v>
      </c>
      <c r="M184">
        <v>0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ユニフォーム横手駿ICONIC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205</v>
      </c>
      <c r="D185" t="s">
        <v>70</v>
      </c>
      <c r="E185" t="s">
        <v>28</v>
      </c>
      <c r="F185" t="s">
        <v>31</v>
      </c>
      <c r="G185" t="s">
        <v>64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28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ユニフォーム夏瀬伊吹ICONIC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108</v>
      </c>
      <c r="D186" s="1" t="s">
        <v>921</v>
      </c>
      <c r="E186" s="1" t="s">
        <v>28</v>
      </c>
      <c r="F186" s="1" t="s">
        <v>31</v>
      </c>
      <c r="G186" s="1" t="s">
        <v>64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ユニフォーム秋宮昇ICONIC</v>
      </c>
    </row>
    <row r="187" spans="1:20" x14ac:dyDescent="0.3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205</v>
      </c>
      <c r="D187" t="s">
        <v>72</v>
      </c>
      <c r="E187" t="s">
        <v>23</v>
      </c>
      <c r="F187" t="s">
        <v>31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28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ユニフォーム古牧譲ICONIC</v>
      </c>
    </row>
    <row r="188" spans="1:20" x14ac:dyDescent="0.3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s="1" t="s">
        <v>798</v>
      </c>
      <c r="D188" t="s">
        <v>72</v>
      </c>
      <c r="E188" s="1" t="s">
        <v>90</v>
      </c>
      <c r="F188" t="s">
        <v>74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178</v>
      </c>
      <c r="M188">
        <v>31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雪遊び古牧譲ICONIC</v>
      </c>
    </row>
    <row r="189" spans="1:20" x14ac:dyDescent="0.3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205</v>
      </c>
      <c r="D189" t="s">
        <v>76</v>
      </c>
      <c r="E189" t="s">
        <v>28</v>
      </c>
      <c r="F189" t="s">
        <v>25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27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ユニフォーム浅虫快人ICONIC</v>
      </c>
    </row>
    <row r="190" spans="1:20" x14ac:dyDescent="0.3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205</v>
      </c>
      <c r="D190" t="s">
        <v>79</v>
      </c>
      <c r="E190" t="s">
        <v>23</v>
      </c>
      <c r="F190" t="s">
        <v>21</v>
      </c>
      <c r="G190" t="s">
        <v>75</v>
      </c>
      <c r="H190" t="s">
        <v>71</v>
      </c>
      <c r="I190">
        <v>1</v>
      </c>
      <c r="J190" t="s">
        <v>204</v>
      </c>
      <c r="K190" s="1"/>
      <c r="L190" s="1"/>
      <c r="M190">
        <v>0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ユニフォーム南田大志ICONIC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1</v>
      </c>
      <c r="C191" t="s">
        <v>205</v>
      </c>
      <c r="D191" t="s">
        <v>81</v>
      </c>
      <c r="E191" t="s">
        <v>23</v>
      </c>
      <c r="F191" t="s">
        <v>26</v>
      </c>
      <c r="G191" t="s">
        <v>75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ユニフォーム湯川良明ICONIC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205</v>
      </c>
      <c r="D192" t="s">
        <v>83</v>
      </c>
      <c r="E192" t="s">
        <v>23</v>
      </c>
      <c r="F192" t="s">
        <v>25</v>
      </c>
      <c r="G192" t="s">
        <v>75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ユニフォーム稲垣功ICONIC</v>
      </c>
    </row>
    <row r="193" spans="1:20" x14ac:dyDescent="0.35">
      <c r="A193">
        <f>VLOOKUP(Serve[[#This Row],[No用]],SetNo[[No.用]:[vlookup 用]],2,FALSE)</f>
        <v>167</v>
      </c>
      <c r="B193">
        <f>IF(ROW()=2,1,IF(A192&lt;&gt;Serve[[#This Row],[No]],1,B192+1))</f>
        <v>1</v>
      </c>
      <c r="C193" t="s">
        <v>205</v>
      </c>
      <c r="D193" t="s">
        <v>86</v>
      </c>
      <c r="E193" t="s">
        <v>23</v>
      </c>
      <c r="F193" t="s">
        <v>26</v>
      </c>
      <c r="G193" t="s">
        <v>75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ユニフォーム馬門英治ICONIC</v>
      </c>
    </row>
    <row r="194" spans="1:20" x14ac:dyDescent="0.35">
      <c r="A194">
        <f>VLOOKUP(Serve[[#This Row],[No用]],SetNo[[No.用]:[vlookup 用]],2,FALSE)</f>
        <v>168</v>
      </c>
      <c r="B194">
        <f>IF(ROW()=2,1,IF(A193&lt;&gt;Serve[[#This Row],[No]],1,B193+1))</f>
        <v>1</v>
      </c>
      <c r="C194" t="s">
        <v>205</v>
      </c>
      <c r="D194" t="s">
        <v>88</v>
      </c>
      <c r="E194" t="s">
        <v>23</v>
      </c>
      <c r="F194" t="s">
        <v>25</v>
      </c>
      <c r="G194" t="s">
        <v>75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ユニフォーム百沢雄大ICONIC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1</v>
      </c>
      <c r="C195" s="1" t="s">
        <v>692</v>
      </c>
      <c r="D195" t="s">
        <v>88</v>
      </c>
      <c r="E195" s="1" t="s">
        <v>90</v>
      </c>
      <c r="F195" t="s">
        <v>78</v>
      </c>
      <c r="G195" t="s">
        <v>75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25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職業体験百沢雄大ICONIC</v>
      </c>
    </row>
    <row r="196" spans="1:20" x14ac:dyDescent="0.35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t="s">
        <v>108</v>
      </c>
      <c r="D196" t="s">
        <v>89</v>
      </c>
      <c r="E196" t="s">
        <v>90</v>
      </c>
      <c r="F196" t="s">
        <v>78</v>
      </c>
      <c r="G196" t="s">
        <v>91</v>
      </c>
      <c r="H196" t="s">
        <v>71</v>
      </c>
      <c r="I196">
        <v>1</v>
      </c>
      <c r="J196" t="s">
        <v>204</v>
      </c>
      <c r="K196" s="1" t="s">
        <v>184</v>
      </c>
      <c r="L196" s="1" t="s">
        <v>173</v>
      </c>
      <c r="M196">
        <v>41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ユニフォーム照島游児ICONIC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2</v>
      </c>
      <c r="C197" t="s">
        <v>108</v>
      </c>
      <c r="D197" t="s">
        <v>89</v>
      </c>
      <c r="E197" t="s">
        <v>90</v>
      </c>
      <c r="F197" t="s">
        <v>78</v>
      </c>
      <c r="G197" t="s">
        <v>91</v>
      </c>
      <c r="H197" t="s">
        <v>71</v>
      </c>
      <c r="I197">
        <v>1</v>
      </c>
      <c r="J197" t="s">
        <v>204</v>
      </c>
      <c r="K197" s="1" t="s">
        <v>184</v>
      </c>
      <c r="L197" s="1" t="s">
        <v>224</v>
      </c>
      <c r="M197">
        <v>51</v>
      </c>
      <c r="N197">
        <v>0</v>
      </c>
      <c r="O197">
        <v>61</v>
      </c>
      <c r="P197">
        <v>0</v>
      </c>
      <c r="T197" t="str">
        <f>Serve[[#This Row],[服装]]&amp;Serve[[#This Row],[名前]]&amp;Serve[[#This Row],[レアリティ]]</f>
        <v>ユニフォーム照島游児ICONIC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149</v>
      </c>
      <c r="D198" t="s">
        <v>89</v>
      </c>
      <c r="E198" t="s">
        <v>77</v>
      </c>
      <c r="F198" t="s">
        <v>78</v>
      </c>
      <c r="G198" t="s">
        <v>91</v>
      </c>
      <c r="H198" t="s">
        <v>71</v>
      </c>
      <c r="I198">
        <v>1</v>
      </c>
      <c r="J198" t="s">
        <v>204</v>
      </c>
      <c r="K198" s="1" t="s">
        <v>184</v>
      </c>
      <c r="L198" s="1" t="s">
        <v>173</v>
      </c>
      <c r="M198">
        <v>41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制服照島游児ICONIC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2</v>
      </c>
      <c r="C199" t="s">
        <v>149</v>
      </c>
      <c r="D199" t="s">
        <v>89</v>
      </c>
      <c r="E199" t="s">
        <v>77</v>
      </c>
      <c r="F199" t="s">
        <v>78</v>
      </c>
      <c r="G199" t="s">
        <v>91</v>
      </c>
      <c r="H199" t="s">
        <v>71</v>
      </c>
      <c r="I199">
        <v>1</v>
      </c>
      <c r="J199" t="s">
        <v>204</v>
      </c>
      <c r="K199" s="1" t="s">
        <v>184</v>
      </c>
      <c r="L199" s="1" t="s">
        <v>224</v>
      </c>
      <c r="M199">
        <v>51</v>
      </c>
      <c r="N199">
        <v>0</v>
      </c>
      <c r="O199">
        <v>61</v>
      </c>
      <c r="P199">
        <v>0</v>
      </c>
      <c r="T199" t="str">
        <f>Serve[[#This Row],[服装]]&amp;Serve[[#This Row],[名前]]&amp;Serve[[#This Row],[レアリティ]]</f>
        <v>制服照島游児ICONIC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798</v>
      </c>
      <c r="D200" t="s">
        <v>89</v>
      </c>
      <c r="E200" s="1" t="s">
        <v>799</v>
      </c>
      <c r="F200" t="s">
        <v>78</v>
      </c>
      <c r="G200" t="s">
        <v>91</v>
      </c>
      <c r="H200" t="s">
        <v>71</v>
      </c>
      <c r="I200">
        <v>1</v>
      </c>
      <c r="J200" t="s">
        <v>204</v>
      </c>
      <c r="K200" s="1" t="s">
        <v>184</v>
      </c>
      <c r="L200" s="1" t="s">
        <v>173</v>
      </c>
      <c r="M200">
        <v>41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雪遊び照島游児ICONIC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1044</v>
      </c>
      <c r="D201" s="1" t="s">
        <v>89</v>
      </c>
      <c r="E201" s="1" t="s">
        <v>90</v>
      </c>
      <c r="F201" s="1" t="s">
        <v>78</v>
      </c>
      <c r="G201" s="1" t="s">
        <v>91</v>
      </c>
      <c r="H201" s="1" t="s">
        <v>71</v>
      </c>
      <c r="I201">
        <v>1</v>
      </c>
      <c r="J201" t="s">
        <v>204</v>
      </c>
      <c r="K201" s="1" t="s">
        <v>184</v>
      </c>
      <c r="L201" s="1" t="s">
        <v>173</v>
      </c>
      <c r="M201">
        <v>42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スパイ照島游児ICONIC</v>
      </c>
    </row>
    <row r="202" spans="1:20" x14ac:dyDescent="0.35">
      <c r="A202">
        <f>VLOOKUP(Serve[[#This Row],[No用]],SetNo[[No.用]:[vlookup 用]],2,FALSE)</f>
        <v>173</v>
      </c>
      <c r="B202">
        <f>IF(ROW()=2,1,IF(A201&lt;&gt;Serve[[#This Row],[No]],1,B201+1))</f>
        <v>2</v>
      </c>
      <c r="C202" s="1" t="s">
        <v>1044</v>
      </c>
      <c r="D202" s="1" t="s">
        <v>89</v>
      </c>
      <c r="E202" s="1" t="s">
        <v>90</v>
      </c>
      <c r="F202" s="1" t="s">
        <v>78</v>
      </c>
      <c r="G202" s="1" t="s">
        <v>91</v>
      </c>
      <c r="H202" s="1" t="s">
        <v>71</v>
      </c>
      <c r="I202">
        <v>1</v>
      </c>
      <c r="J202" t="s">
        <v>204</v>
      </c>
      <c r="K202" s="1" t="s">
        <v>184</v>
      </c>
      <c r="L202" s="1" t="s">
        <v>224</v>
      </c>
      <c r="M202">
        <v>51</v>
      </c>
      <c r="N202">
        <v>0</v>
      </c>
      <c r="O202">
        <v>61</v>
      </c>
      <c r="P202">
        <v>0</v>
      </c>
      <c r="T202" t="str">
        <f>Serve[[#This Row],[服装]]&amp;Serve[[#This Row],[名前]]&amp;Serve[[#This Row],[レアリティ]]</f>
        <v>スパイ照島游児ICONIC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t="s">
        <v>108</v>
      </c>
      <c r="D203" t="s">
        <v>92</v>
      </c>
      <c r="E203" t="s">
        <v>90</v>
      </c>
      <c r="F203" t="s">
        <v>82</v>
      </c>
      <c r="G203" t="s">
        <v>91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26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ユニフォーム母畑和馬ICONIC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108</v>
      </c>
      <c r="D204" t="s">
        <v>93</v>
      </c>
      <c r="E204" t="s">
        <v>73</v>
      </c>
      <c r="F204" t="s">
        <v>74</v>
      </c>
      <c r="G204" t="s">
        <v>91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28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ユニフォーム二岐丈晴ICONIC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149</v>
      </c>
      <c r="D205" t="s">
        <v>93</v>
      </c>
      <c r="E205" t="s">
        <v>90</v>
      </c>
      <c r="F205" t="s">
        <v>74</v>
      </c>
      <c r="G205" t="s">
        <v>91</v>
      </c>
      <c r="H205" t="s">
        <v>71</v>
      </c>
      <c r="I205">
        <v>1</v>
      </c>
      <c r="J205" t="s">
        <v>204</v>
      </c>
      <c r="K205" s="1" t="s">
        <v>222</v>
      </c>
      <c r="L205" s="1" t="s">
        <v>178</v>
      </c>
      <c r="M205">
        <v>31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制服二岐丈晴ICONIC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t="s">
        <v>108</v>
      </c>
      <c r="D206" t="s">
        <v>99</v>
      </c>
      <c r="E206" t="s">
        <v>73</v>
      </c>
      <c r="F206" t="s">
        <v>78</v>
      </c>
      <c r="G206" t="s">
        <v>91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ユニフォーム沼尻凛太郎ICONIC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94</v>
      </c>
      <c r="E207" t="s">
        <v>90</v>
      </c>
      <c r="F207" t="s">
        <v>82</v>
      </c>
      <c r="G207" t="s">
        <v>91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ユニフォーム飯坂信義ICONIC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95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ユニフォーム東山勝道ICONIC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96</v>
      </c>
      <c r="E209" t="s">
        <v>90</v>
      </c>
      <c r="F209" t="s">
        <v>80</v>
      </c>
      <c r="G209" t="s">
        <v>91</v>
      </c>
      <c r="H209" t="s">
        <v>71</v>
      </c>
      <c r="I209">
        <v>1</v>
      </c>
      <c r="J209" t="s">
        <v>204</v>
      </c>
      <c r="K209" s="1"/>
      <c r="L209" s="1"/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ユニフォーム土湯新ICONIC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100</v>
      </c>
      <c r="E210" t="s">
        <v>77</v>
      </c>
      <c r="F210" t="s">
        <v>78</v>
      </c>
      <c r="G210" t="s">
        <v>130</v>
      </c>
      <c r="H210" t="s">
        <v>71</v>
      </c>
      <c r="I210">
        <v>1</v>
      </c>
      <c r="J210" t="s">
        <v>204</v>
      </c>
      <c r="K210" s="1" t="s">
        <v>184</v>
      </c>
      <c r="L210" s="1" t="s">
        <v>162</v>
      </c>
      <c r="M210">
        <v>35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ユニフォーム中島猛ICONIC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1044</v>
      </c>
      <c r="D211" s="1" t="s">
        <v>100</v>
      </c>
      <c r="E211" s="1" t="s">
        <v>73</v>
      </c>
      <c r="F211" s="1" t="s">
        <v>78</v>
      </c>
      <c r="G211" s="1" t="s">
        <v>130</v>
      </c>
      <c r="H211" s="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スパイ中島猛ICONIC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1044</v>
      </c>
      <c r="D212" s="1" t="s">
        <v>100</v>
      </c>
      <c r="E212" s="1" t="s">
        <v>73</v>
      </c>
      <c r="F212" s="1" t="s">
        <v>78</v>
      </c>
      <c r="G212" s="1" t="s">
        <v>130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48</v>
      </c>
      <c r="N212">
        <v>0</v>
      </c>
      <c r="O212">
        <v>58</v>
      </c>
      <c r="P212">
        <v>0</v>
      </c>
      <c r="T212" t="str">
        <f>Serve[[#This Row],[服装]]&amp;Serve[[#This Row],[名前]]&amp;Serve[[#This Row],[レアリティ]]</f>
        <v>スパイ中島猛ICONIC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t="s">
        <v>108</v>
      </c>
      <c r="D213" t="s">
        <v>101</v>
      </c>
      <c r="E213" t="s">
        <v>90</v>
      </c>
      <c r="F213" t="s">
        <v>78</v>
      </c>
      <c r="G213" t="s">
        <v>130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ユニフォーム白石優希ICONIC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102</v>
      </c>
      <c r="E214" t="s">
        <v>77</v>
      </c>
      <c r="F214" t="s">
        <v>74</v>
      </c>
      <c r="G214" t="s">
        <v>130</v>
      </c>
      <c r="H214" t="s">
        <v>71</v>
      </c>
      <c r="I214">
        <v>1</v>
      </c>
      <c r="J214" t="s">
        <v>204</v>
      </c>
      <c r="K214" s="1" t="s">
        <v>381</v>
      </c>
      <c r="L214" s="1" t="s">
        <v>162</v>
      </c>
      <c r="M214">
        <v>13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ユニフォーム花山一雅ICONIC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103</v>
      </c>
      <c r="E215" t="s">
        <v>77</v>
      </c>
      <c r="F215" t="s">
        <v>82</v>
      </c>
      <c r="G215" t="s">
        <v>130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25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ユニフォーム鳴子哲平ICONIC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t="s">
        <v>108</v>
      </c>
      <c r="D216" t="s">
        <v>104</v>
      </c>
      <c r="E216" t="s">
        <v>77</v>
      </c>
      <c r="F216" t="s">
        <v>80</v>
      </c>
      <c r="G216" t="s">
        <v>130</v>
      </c>
      <c r="H216" t="s">
        <v>71</v>
      </c>
      <c r="I216">
        <v>1</v>
      </c>
      <c r="J216" t="s">
        <v>204</v>
      </c>
      <c r="K216" s="1"/>
      <c r="L216" s="1"/>
      <c r="M216">
        <v>0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ユニフォーム秋保和光ICONIC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t="s">
        <v>108</v>
      </c>
      <c r="D217" t="s">
        <v>105</v>
      </c>
      <c r="E217" t="s">
        <v>77</v>
      </c>
      <c r="F217" t="s">
        <v>82</v>
      </c>
      <c r="G217" t="s">
        <v>130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24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ユニフォーム松島剛ICONIC</v>
      </c>
    </row>
    <row r="218" spans="1:20" x14ac:dyDescent="0.35">
      <c r="A218">
        <f>VLOOKUP(Serve[[#This Row],[No用]],SetNo[[No.用]:[vlookup 用]],2,FALSE)</f>
        <v>188</v>
      </c>
      <c r="B218">
        <f>IF(ROW()=2,1,IF(A217&lt;&gt;Serve[[#This Row],[No]],1,B217+1))</f>
        <v>1</v>
      </c>
      <c r="C218" t="s">
        <v>108</v>
      </c>
      <c r="D218" t="s">
        <v>106</v>
      </c>
      <c r="E218" t="s">
        <v>77</v>
      </c>
      <c r="F218" t="s">
        <v>78</v>
      </c>
      <c r="G218" t="s">
        <v>130</v>
      </c>
      <c r="H218" t="s">
        <v>71</v>
      </c>
      <c r="I218">
        <v>1</v>
      </c>
      <c r="J218" t="s">
        <v>204</v>
      </c>
      <c r="K218" s="1" t="s">
        <v>184</v>
      </c>
      <c r="L218" s="1" t="s">
        <v>173</v>
      </c>
      <c r="M218">
        <v>32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ユニフォーム川渡瞬己ICONIC</v>
      </c>
    </row>
    <row r="219" spans="1:20" x14ac:dyDescent="0.35">
      <c r="A219">
        <f>VLOOKUP(Serve[[#This Row],[No用]],SetNo[[No.用]:[vlookup 用]],2,FALSE)</f>
        <v>189</v>
      </c>
      <c r="B219">
        <f>IF(ROW()=2,1,IF(A218&lt;&gt;Serve[[#This Row],[No]],1,B218+1))</f>
        <v>1</v>
      </c>
      <c r="C219" t="s">
        <v>108</v>
      </c>
      <c r="D219" t="s">
        <v>109</v>
      </c>
      <c r="E219" t="s">
        <v>73</v>
      </c>
      <c r="F219" t="s">
        <v>78</v>
      </c>
      <c r="G219" t="s">
        <v>118</v>
      </c>
      <c r="H219" t="s">
        <v>71</v>
      </c>
      <c r="I219">
        <v>1</v>
      </c>
      <c r="J219" t="s">
        <v>204</v>
      </c>
      <c r="K219" s="1" t="s">
        <v>675</v>
      </c>
      <c r="L219" s="1" t="s">
        <v>162</v>
      </c>
      <c r="M219">
        <v>36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ユニフォーム牛島若利ICONIC</v>
      </c>
    </row>
    <row r="220" spans="1:20" x14ac:dyDescent="0.35">
      <c r="A220">
        <f>VLOOKUP(Serve[[#This Row],[No用]],SetNo[[No.用]:[vlookup 用]],2,FALSE)</f>
        <v>190</v>
      </c>
      <c r="B220">
        <f>IF(ROW()=2,1,IF(A219&lt;&gt;Serve[[#This Row],[No]],1,B219+1))</f>
        <v>1</v>
      </c>
      <c r="C220" t="s">
        <v>116</v>
      </c>
      <c r="D220" t="s">
        <v>109</v>
      </c>
      <c r="E220" t="s">
        <v>90</v>
      </c>
      <c r="F220" t="s">
        <v>78</v>
      </c>
      <c r="G220" t="s">
        <v>118</v>
      </c>
      <c r="H220" t="s">
        <v>71</v>
      </c>
      <c r="I220">
        <v>1</v>
      </c>
      <c r="J220" t="s">
        <v>204</v>
      </c>
      <c r="K220" s="1" t="s">
        <v>675</v>
      </c>
      <c r="L220" s="1" t="s">
        <v>173</v>
      </c>
      <c r="M220">
        <v>41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水着牛島若利ICONIC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2</v>
      </c>
      <c r="C221" t="s">
        <v>116</v>
      </c>
      <c r="D221" t="s">
        <v>109</v>
      </c>
      <c r="E221" t="s">
        <v>90</v>
      </c>
      <c r="F221" t="s">
        <v>78</v>
      </c>
      <c r="G221" t="s">
        <v>118</v>
      </c>
      <c r="H221" t="s">
        <v>71</v>
      </c>
      <c r="I221">
        <v>1</v>
      </c>
      <c r="J221" t="s">
        <v>204</v>
      </c>
      <c r="K221" s="1" t="s">
        <v>184</v>
      </c>
      <c r="L221" s="1" t="s">
        <v>224</v>
      </c>
      <c r="M221">
        <v>51</v>
      </c>
      <c r="N221">
        <v>0</v>
      </c>
      <c r="O221">
        <v>61</v>
      </c>
      <c r="P221">
        <v>0</v>
      </c>
      <c r="T221" t="str">
        <f>Serve[[#This Row],[服装]]&amp;Serve[[#This Row],[名前]]&amp;Serve[[#This Row],[レアリティ]]</f>
        <v>水着牛島若利ICONIC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784</v>
      </c>
      <c r="D222" t="s">
        <v>109</v>
      </c>
      <c r="E222" s="1" t="s">
        <v>77</v>
      </c>
      <c r="F222" t="s">
        <v>78</v>
      </c>
      <c r="G222" t="s">
        <v>118</v>
      </c>
      <c r="H222" t="s">
        <v>71</v>
      </c>
      <c r="I222">
        <v>1</v>
      </c>
      <c r="J222" t="s">
        <v>204</v>
      </c>
      <c r="K222" s="1" t="s">
        <v>675</v>
      </c>
      <c r="L222" s="1" t="s">
        <v>162</v>
      </c>
      <c r="M222">
        <v>36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新年牛島若利ICONIC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149</v>
      </c>
      <c r="D223" s="1" t="s">
        <v>109</v>
      </c>
      <c r="E223" s="1" t="s">
        <v>73</v>
      </c>
      <c r="F223" s="1" t="s">
        <v>78</v>
      </c>
      <c r="G223" s="1" t="s">
        <v>118</v>
      </c>
      <c r="H223" s="1" t="s">
        <v>71</v>
      </c>
      <c r="I223">
        <v>1</v>
      </c>
      <c r="J223" t="s">
        <v>204</v>
      </c>
      <c r="K223" s="1" t="s">
        <v>675</v>
      </c>
      <c r="L223" s="1" t="s">
        <v>173</v>
      </c>
      <c r="M223">
        <v>42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制服牛島若利ICONIC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2</v>
      </c>
      <c r="C224" s="1" t="s">
        <v>149</v>
      </c>
      <c r="D224" s="1" t="s">
        <v>109</v>
      </c>
      <c r="E224" s="1" t="s">
        <v>73</v>
      </c>
      <c r="F224" s="1" t="s">
        <v>78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224</v>
      </c>
      <c r="M224">
        <v>51</v>
      </c>
      <c r="N224">
        <v>0</v>
      </c>
      <c r="O224">
        <v>61</v>
      </c>
      <c r="P224">
        <v>0</v>
      </c>
      <c r="T224" t="str">
        <f>Serve[[#This Row],[服装]]&amp;Serve[[#This Row],[名前]]&amp;Serve[[#This Row],[レアリティ]]</f>
        <v>制服牛島若利ICONIC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s="1" t="s">
        <v>1118</v>
      </c>
      <c r="D225" s="1" t="s">
        <v>109</v>
      </c>
      <c r="E225" s="1" t="s">
        <v>90</v>
      </c>
      <c r="F225" s="1" t="s">
        <v>78</v>
      </c>
      <c r="G225" s="1" t="s">
        <v>118</v>
      </c>
      <c r="H225" s="1" t="s">
        <v>71</v>
      </c>
      <c r="I225">
        <v>1</v>
      </c>
      <c r="J225" t="s">
        <v>204</v>
      </c>
      <c r="K225" s="1" t="s">
        <v>675</v>
      </c>
      <c r="L225" s="1" t="s">
        <v>162</v>
      </c>
      <c r="M225">
        <v>36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文化祭2牛島若利ICONIC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110</v>
      </c>
      <c r="E226" t="s">
        <v>73</v>
      </c>
      <c r="F226" t="s">
        <v>82</v>
      </c>
      <c r="G226" t="s">
        <v>118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ユニフォーム天童覚ICONIC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116</v>
      </c>
      <c r="D227" t="s">
        <v>110</v>
      </c>
      <c r="E227" t="s">
        <v>90</v>
      </c>
      <c r="F227" t="s">
        <v>82</v>
      </c>
      <c r="G227" t="s">
        <v>118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27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水着天童覚ICONIC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760</v>
      </c>
      <c r="D228" t="s">
        <v>110</v>
      </c>
      <c r="E228" s="1" t="s">
        <v>77</v>
      </c>
      <c r="F228" t="s">
        <v>82</v>
      </c>
      <c r="G228" t="s">
        <v>118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文化祭天童覚ICONIC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149</v>
      </c>
      <c r="D229" s="1" t="s">
        <v>110</v>
      </c>
      <c r="E229" s="1" t="s">
        <v>73</v>
      </c>
      <c r="F229" s="1" t="s">
        <v>82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222</v>
      </c>
      <c r="L229" s="1" t="s">
        <v>162</v>
      </c>
      <c r="M229">
        <v>27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制服天童覚ICONIC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1073</v>
      </c>
      <c r="D230" s="1" t="s">
        <v>110</v>
      </c>
      <c r="E230" s="1" t="s">
        <v>90</v>
      </c>
      <c r="F230" s="1" t="s">
        <v>82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仮装天童覚ICONIC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1341</v>
      </c>
      <c r="D231" s="1" t="s">
        <v>110</v>
      </c>
      <c r="E231" s="1" t="s">
        <v>77</v>
      </c>
      <c r="F231" s="1" t="s">
        <v>82</v>
      </c>
      <c r="G231" s="1" t="s">
        <v>118</v>
      </c>
      <c r="H231" s="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遊園地天童覚ICONIC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111</v>
      </c>
      <c r="E232" t="s">
        <v>77</v>
      </c>
      <c r="F232" t="s">
        <v>78</v>
      </c>
      <c r="G232" t="s">
        <v>118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39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ユニフォーム五色工ICONIC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692</v>
      </c>
      <c r="D233" t="s">
        <v>111</v>
      </c>
      <c r="E233" s="1" t="s">
        <v>73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39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職業体験五色工ICONIC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149</v>
      </c>
      <c r="D234" s="1" t="s">
        <v>111</v>
      </c>
      <c r="E234" s="1" t="s">
        <v>90</v>
      </c>
      <c r="F234" s="1" t="s">
        <v>78</v>
      </c>
      <c r="G234" s="1" t="s">
        <v>118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制服五色工ICONIC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2</v>
      </c>
      <c r="C235" s="1" t="s">
        <v>149</v>
      </c>
      <c r="D235" s="1" t="s">
        <v>111</v>
      </c>
      <c r="E235" s="1" t="s">
        <v>90</v>
      </c>
      <c r="F235" s="1" t="s">
        <v>78</v>
      </c>
      <c r="G235" s="1" t="s">
        <v>118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49</v>
      </c>
      <c r="N235">
        <v>0</v>
      </c>
      <c r="O235">
        <v>59</v>
      </c>
      <c r="P235">
        <v>0</v>
      </c>
      <c r="T235" t="str">
        <f>Serve[[#This Row],[服装]]&amp;Serve[[#This Row],[名前]]&amp;Serve[[#This Row],[レアリティ]]</f>
        <v>制服五色工ICONIC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999</v>
      </c>
      <c r="D236" s="1" t="s">
        <v>111</v>
      </c>
      <c r="E236" s="11" t="s">
        <v>77</v>
      </c>
      <c r="F236" s="1" t="s">
        <v>78</v>
      </c>
      <c r="G236" s="1" t="s">
        <v>118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33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バカンス五色工ICONIC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1167</v>
      </c>
      <c r="D237" s="1" t="s">
        <v>111</v>
      </c>
      <c r="E237" s="11" t="s">
        <v>73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162</v>
      </c>
      <c r="M237">
        <v>33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Xmas2五色工ICONIC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112</v>
      </c>
      <c r="E238" t="s">
        <v>73</v>
      </c>
      <c r="F238" t="s">
        <v>74</v>
      </c>
      <c r="G238" t="s">
        <v>118</v>
      </c>
      <c r="H238" t="s">
        <v>71</v>
      </c>
      <c r="I238">
        <v>1</v>
      </c>
      <c r="J238" t="s">
        <v>204</v>
      </c>
      <c r="K238" t="s">
        <v>384</v>
      </c>
      <c r="L238" t="s">
        <v>274</v>
      </c>
      <c r="M238">
        <v>36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ユニフォーム白布賢二郎ICONIC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382</v>
      </c>
      <c r="D239" t="s">
        <v>383</v>
      </c>
      <c r="E239" t="s">
        <v>24</v>
      </c>
      <c r="F239" t="s">
        <v>31</v>
      </c>
      <c r="G239" t="s">
        <v>157</v>
      </c>
      <c r="H239" t="s">
        <v>71</v>
      </c>
      <c r="I239">
        <v>1</v>
      </c>
      <c r="J239" t="s">
        <v>10</v>
      </c>
      <c r="K239" t="s">
        <v>384</v>
      </c>
      <c r="L239" t="s">
        <v>274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探偵白布賢二郎ICONIC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s="1" t="s">
        <v>149</v>
      </c>
      <c r="D240" s="1" t="s">
        <v>383</v>
      </c>
      <c r="E240" s="1" t="s">
        <v>77</v>
      </c>
      <c r="F240" s="1" t="s">
        <v>31</v>
      </c>
      <c r="G240" s="1" t="s">
        <v>157</v>
      </c>
      <c r="H240" s="1" t="s">
        <v>71</v>
      </c>
      <c r="I240">
        <v>1</v>
      </c>
      <c r="J240" t="s">
        <v>204</v>
      </c>
      <c r="K240" s="1" t="s">
        <v>381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制服白布賢二郎ICONIC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2</v>
      </c>
      <c r="C241" s="1" t="s">
        <v>149</v>
      </c>
      <c r="D241" s="1" t="s">
        <v>383</v>
      </c>
      <c r="E241" s="1" t="s">
        <v>77</v>
      </c>
      <c r="F241" s="1" t="s">
        <v>31</v>
      </c>
      <c r="G241" s="1" t="s">
        <v>157</v>
      </c>
      <c r="H241" s="1" t="s">
        <v>71</v>
      </c>
      <c r="I241">
        <v>1</v>
      </c>
      <c r="J241" t="s">
        <v>204</v>
      </c>
      <c r="K241" s="1" t="s">
        <v>222</v>
      </c>
      <c r="L241" s="1" t="s">
        <v>224</v>
      </c>
      <c r="M241">
        <v>49</v>
      </c>
      <c r="N241">
        <v>0</v>
      </c>
      <c r="O241">
        <v>59</v>
      </c>
      <c r="P241">
        <v>0</v>
      </c>
      <c r="T241" t="str">
        <f>Serve[[#This Row],[服装]]&amp;Serve[[#This Row],[名前]]&amp;Serve[[#This Row],[レアリティ]]</f>
        <v>制服白布賢二郎ICONIC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999</v>
      </c>
      <c r="D242" s="1" t="s">
        <v>383</v>
      </c>
      <c r="E242" s="1" t="s">
        <v>73</v>
      </c>
      <c r="F242" s="1" t="s">
        <v>31</v>
      </c>
      <c r="G242" s="1" t="s">
        <v>157</v>
      </c>
      <c r="H242" s="1" t="s">
        <v>71</v>
      </c>
      <c r="I242">
        <v>1</v>
      </c>
      <c r="J242" t="s">
        <v>204</v>
      </c>
      <c r="K242" t="s">
        <v>384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バカンス白布賢二郎ICONIC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1228</v>
      </c>
      <c r="D243" s="1" t="s">
        <v>383</v>
      </c>
      <c r="E243" s="1" t="s">
        <v>90</v>
      </c>
      <c r="F243" s="1" t="s">
        <v>31</v>
      </c>
      <c r="G243" s="1" t="s">
        <v>157</v>
      </c>
      <c r="H243" s="1" t="s">
        <v>71</v>
      </c>
      <c r="I243">
        <v>1</v>
      </c>
      <c r="J243" t="s">
        <v>204</v>
      </c>
      <c r="K243" t="s">
        <v>384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路地裏2白布賢二郎ICONIC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t="s">
        <v>108</v>
      </c>
      <c r="D244" t="s">
        <v>113</v>
      </c>
      <c r="E244" t="s">
        <v>73</v>
      </c>
      <c r="F244" t="s">
        <v>78</v>
      </c>
      <c r="G244" t="s">
        <v>118</v>
      </c>
      <c r="H244" t="s">
        <v>71</v>
      </c>
      <c r="I244">
        <v>1</v>
      </c>
      <c r="J244" t="s">
        <v>204</v>
      </c>
      <c r="K244" s="1" t="s">
        <v>184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ユニフォーム大平獅音ICONIC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114</v>
      </c>
      <c r="E245" t="s">
        <v>73</v>
      </c>
      <c r="F245" t="s">
        <v>82</v>
      </c>
      <c r="G245" t="s">
        <v>118</v>
      </c>
      <c r="H245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ユニフォーム川西太一ICONIC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893</v>
      </c>
      <c r="D246" s="1" t="s">
        <v>114</v>
      </c>
      <c r="E246" s="1" t="s">
        <v>90</v>
      </c>
      <c r="F246" s="1" t="s">
        <v>82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26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路地裏川西太一ICONIC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108</v>
      </c>
      <c r="D247" s="1" t="s">
        <v>652</v>
      </c>
      <c r="E247" t="s">
        <v>73</v>
      </c>
      <c r="F247" t="s">
        <v>74</v>
      </c>
      <c r="G247" t="s">
        <v>118</v>
      </c>
      <c r="H247" t="s">
        <v>71</v>
      </c>
      <c r="I247">
        <v>1</v>
      </c>
      <c r="J247" t="s">
        <v>204</v>
      </c>
      <c r="K247" s="1" t="s">
        <v>222</v>
      </c>
      <c r="L247" s="1" t="s">
        <v>178</v>
      </c>
      <c r="M247">
        <v>29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ユニフォーム瀬見英太ICONIC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2</v>
      </c>
      <c r="C248" t="s">
        <v>108</v>
      </c>
      <c r="D248" s="1" t="s">
        <v>652</v>
      </c>
      <c r="E248" t="s">
        <v>73</v>
      </c>
      <c r="F248" t="s">
        <v>74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49</v>
      </c>
      <c r="N248">
        <v>0</v>
      </c>
      <c r="O248">
        <v>59</v>
      </c>
      <c r="P248">
        <v>0</v>
      </c>
      <c r="T248" t="str">
        <f>Serve[[#This Row],[服装]]&amp;Serve[[#This Row],[名前]]&amp;Serve[[#This Row],[レアリティ]]</f>
        <v>ユニフォーム瀬見英太ICONIC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815</v>
      </c>
      <c r="D249" s="1" t="s">
        <v>652</v>
      </c>
      <c r="E249" s="1" t="s">
        <v>90</v>
      </c>
      <c r="F249" t="s">
        <v>74</v>
      </c>
      <c r="G249" t="s">
        <v>118</v>
      </c>
      <c r="H249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32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雪遊び瀬見英太ICONIC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2</v>
      </c>
      <c r="C250" s="1" t="s">
        <v>815</v>
      </c>
      <c r="D250" s="1" t="s">
        <v>652</v>
      </c>
      <c r="E250" s="1" t="s">
        <v>90</v>
      </c>
      <c r="F250" t="s">
        <v>74</v>
      </c>
      <c r="G250" t="s">
        <v>118</v>
      </c>
      <c r="H250" t="s">
        <v>71</v>
      </c>
      <c r="I250">
        <v>1</v>
      </c>
      <c r="J250" t="s">
        <v>204</v>
      </c>
      <c r="K250" s="1" t="s">
        <v>184</v>
      </c>
      <c r="L250" s="1" t="s">
        <v>224</v>
      </c>
      <c r="M250">
        <v>49</v>
      </c>
      <c r="N250">
        <v>0</v>
      </c>
      <c r="O250">
        <v>59</v>
      </c>
      <c r="P250">
        <v>0</v>
      </c>
      <c r="T250" t="str">
        <f>Serve[[#This Row],[服装]]&amp;Serve[[#This Row],[名前]]&amp;Serve[[#This Row],[レアリティ]]</f>
        <v>雪遊び瀬見英太ICONIC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999</v>
      </c>
      <c r="D251" s="1" t="s">
        <v>652</v>
      </c>
      <c r="E251" s="11" t="s">
        <v>77</v>
      </c>
      <c r="F251" s="1" t="s">
        <v>74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バカンス瀬見英太ICONIC</v>
      </c>
    </row>
    <row r="252" spans="1:20" x14ac:dyDescent="0.35">
      <c r="A252">
        <f>VLOOKUP(Serve[[#This Row],[No用]],SetNo[[No.用]:[vlookup 用]],2,FALSE)</f>
        <v>215</v>
      </c>
      <c r="B252">
        <f>IF(ROW()=2,1,IF(A251&lt;&gt;Serve[[#This Row],[No]],1,B251+1))</f>
        <v>2</v>
      </c>
      <c r="C252" s="1" t="s">
        <v>999</v>
      </c>
      <c r="D252" s="1" t="s">
        <v>652</v>
      </c>
      <c r="E252" s="11" t="s">
        <v>77</v>
      </c>
      <c r="F252" s="1" t="s">
        <v>74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224</v>
      </c>
      <c r="M252">
        <v>49</v>
      </c>
      <c r="N252">
        <v>0</v>
      </c>
      <c r="O252">
        <v>59</v>
      </c>
      <c r="P252">
        <v>0</v>
      </c>
      <c r="T252" t="str">
        <f>Serve[[#This Row],[服装]]&amp;Serve[[#This Row],[名前]]&amp;Serve[[#This Row],[レアリティ]]</f>
        <v>バカンス瀬見英太ICONIC</v>
      </c>
    </row>
    <row r="253" spans="1:20" x14ac:dyDescent="0.35">
      <c r="A253">
        <f>VLOOKUP(Serve[[#This Row],[No用]],SetNo[[No.用]:[vlookup 用]],2,FALSE)</f>
        <v>216</v>
      </c>
      <c r="B253">
        <f>IF(ROW()=2,1,IF(A252&lt;&gt;Serve[[#This Row],[No]],1,B252+1))</f>
        <v>1</v>
      </c>
      <c r="C253" t="s">
        <v>108</v>
      </c>
      <c r="D253" t="s">
        <v>115</v>
      </c>
      <c r="E253" t="s">
        <v>73</v>
      </c>
      <c r="F253" t="s">
        <v>80</v>
      </c>
      <c r="G253" t="s">
        <v>118</v>
      </c>
      <c r="H253" t="s">
        <v>71</v>
      </c>
      <c r="I253">
        <v>1</v>
      </c>
      <c r="J253" t="s">
        <v>204</v>
      </c>
      <c r="M253">
        <v>0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ユニフォーム山形隼人ICONIC</v>
      </c>
    </row>
    <row r="254" spans="1:20" x14ac:dyDescent="0.35">
      <c r="A254">
        <f>VLOOKUP(Serve[[#This Row],[No用]],SetNo[[No.用]:[vlookup 用]],2,FALSE)</f>
        <v>217</v>
      </c>
      <c r="B254">
        <f>IF(ROW()=2,1,IF(A253&lt;&gt;Serve[[#This Row],[No]],1,B253+1))</f>
        <v>1</v>
      </c>
      <c r="C254" s="1" t="s">
        <v>108</v>
      </c>
      <c r="D254" s="1" t="s">
        <v>1018</v>
      </c>
      <c r="E254" s="1" t="s">
        <v>73</v>
      </c>
      <c r="F254" s="1" t="s">
        <v>78</v>
      </c>
      <c r="G254" s="1" t="s">
        <v>1019</v>
      </c>
      <c r="H254" s="1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40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ユニフォーム強羅昌己ICONIC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2</v>
      </c>
      <c r="C255" s="1" t="s">
        <v>108</v>
      </c>
      <c r="D255" s="1" t="s">
        <v>1018</v>
      </c>
      <c r="E255" s="1" t="s">
        <v>73</v>
      </c>
      <c r="F255" s="1" t="s">
        <v>78</v>
      </c>
      <c r="G255" s="1" t="s">
        <v>1019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224</v>
      </c>
      <c r="M255">
        <v>50</v>
      </c>
      <c r="N255">
        <v>0</v>
      </c>
      <c r="O255">
        <v>60</v>
      </c>
      <c r="P255">
        <v>0</v>
      </c>
      <c r="T255" t="str">
        <f>Serve[[#This Row],[服装]]&amp;Serve[[#This Row],[名前]]&amp;Serve[[#This Row],[レアリティ]]</f>
        <v>ユニフォーム強羅昌己ICONIC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1031</v>
      </c>
      <c r="E256" s="1" t="s">
        <v>77</v>
      </c>
      <c r="F256" s="1" t="s">
        <v>78</v>
      </c>
      <c r="G256" s="1" t="s">
        <v>1019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ユニフォーム芦谷洋平ICONIC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1039</v>
      </c>
      <c r="E257" s="1" t="s">
        <v>73</v>
      </c>
      <c r="F257" s="1" t="s">
        <v>82</v>
      </c>
      <c r="G257" s="1" t="s">
        <v>1019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178</v>
      </c>
      <c r="M257">
        <v>32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ユニフォーム仙石伸吾ICONIC</v>
      </c>
    </row>
    <row r="258" spans="1:20" x14ac:dyDescent="0.35">
      <c r="A258">
        <f>VLOOKUP(Serve[[#This Row],[No用]],SetNo[[No.用]:[vlookup 用]],2,FALSE)</f>
        <v>219</v>
      </c>
      <c r="B258">
        <f>IF(ROW()=2,1,IF(A257&lt;&gt;Serve[[#This Row],[No]],1,B257+1))</f>
        <v>2</v>
      </c>
      <c r="C258" s="1" t="s">
        <v>108</v>
      </c>
      <c r="D258" s="1" t="s">
        <v>1039</v>
      </c>
      <c r="E258" s="1" t="s">
        <v>73</v>
      </c>
      <c r="F258" s="1" t="s">
        <v>82</v>
      </c>
      <c r="G258" s="1" t="s">
        <v>1019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224</v>
      </c>
      <c r="M258">
        <v>45</v>
      </c>
      <c r="N258">
        <v>0</v>
      </c>
      <c r="O258">
        <v>55</v>
      </c>
      <c r="P258">
        <v>0</v>
      </c>
      <c r="T258" t="str">
        <f>Serve[[#This Row],[服装]]&amp;Serve[[#This Row],[名前]]&amp;Serve[[#This Row],[レアリティ]]</f>
        <v>ユニフォーム仙石伸吾ICONIC</v>
      </c>
    </row>
    <row r="259" spans="1:20" x14ac:dyDescent="0.35">
      <c r="A259">
        <f>VLOOKUP(Serve[[#This Row],[No用]],SetNo[[No.用]:[vlookup 用]],2,FALSE)</f>
        <v>220</v>
      </c>
      <c r="B259">
        <f>IF(ROW()=2,1,IF(A258&lt;&gt;Serve[[#This Row],[No]],1,B258+1))</f>
        <v>1</v>
      </c>
      <c r="C259" s="1" t="s">
        <v>108</v>
      </c>
      <c r="D259" s="1" t="s">
        <v>1077</v>
      </c>
      <c r="E259" s="1" t="s">
        <v>73</v>
      </c>
      <c r="F259" s="1" t="s">
        <v>80</v>
      </c>
      <c r="G259" s="1" t="s">
        <v>1019</v>
      </c>
      <c r="H259" s="1" t="s">
        <v>71</v>
      </c>
      <c r="I259">
        <v>1</v>
      </c>
      <c r="J259" t="s">
        <v>204</v>
      </c>
      <c r="K259" s="1"/>
      <c r="L259" s="1"/>
      <c r="M259">
        <v>0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ユニフォーム中川俊美ICONIC</v>
      </c>
    </row>
    <row r="260" spans="1:20" x14ac:dyDescent="0.35">
      <c r="A260">
        <f>VLOOKUP(Serve[[#This Row],[No用]],SetNo[[No.用]:[vlookup 用]],2,FALSE)</f>
        <v>221</v>
      </c>
      <c r="B260">
        <f>IF(ROW()=2,1,IF(A259&lt;&gt;Serve[[#This Row],[No]],1,B259+1))</f>
        <v>1</v>
      </c>
      <c r="C260" s="1" t="s">
        <v>108</v>
      </c>
      <c r="D260" s="1" t="s">
        <v>1081</v>
      </c>
      <c r="E260" s="1" t="s">
        <v>73</v>
      </c>
      <c r="F260" s="1" t="s">
        <v>74</v>
      </c>
      <c r="G260" s="1" t="s">
        <v>1019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178</v>
      </c>
      <c r="M260">
        <v>33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ユニフォーム七沢健吾ICONIC</v>
      </c>
    </row>
    <row r="261" spans="1:20" x14ac:dyDescent="0.35">
      <c r="A261">
        <f>VLOOKUP(Serve[[#This Row],[No用]],SetNo[[No.用]:[vlookup 用]],2,FALSE)</f>
        <v>222</v>
      </c>
      <c r="B261">
        <f>IF(ROW()=2,1,IF(A260&lt;&gt;Serve[[#This Row],[No]],1,B260+1))</f>
        <v>1</v>
      </c>
      <c r="C261" s="1" t="s">
        <v>108</v>
      </c>
      <c r="D261" s="1" t="s">
        <v>1089</v>
      </c>
      <c r="E261" s="1" t="s">
        <v>73</v>
      </c>
      <c r="F261" s="1" t="s">
        <v>82</v>
      </c>
      <c r="G261" s="1" t="s">
        <v>1019</v>
      </c>
      <c r="H261" s="1" t="s">
        <v>71</v>
      </c>
      <c r="I261">
        <v>1</v>
      </c>
      <c r="J261" t="s">
        <v>204</v>
      </c>
      <c r="K261" s="1" t="s">
        <v>225</v>
      </c>
      <c r="L261" s="1" t="s">
        <v>162</v>
      </c>
      <c r="M261">
        <v>25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ユニフォーム伊勢原裕次ICONIC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1</v>
      </c>
      <c r="C262" s="1" t="s">
        <v>108</v>
      </c>
      <c r="D262" s="1" t="s">
        <v>1099</v>
      </c>
      <c r="E262" s="1" t="s">
        <v>73</v>
      </c>
      <c r="F262" s="1" t="s">
        <v>78</v>
      </c>
      <c r="G262" s="1" t="s">
        <v>1019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ユニフォーム湯河浩二ICONIC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108</v>
      </c>
      <c r="D263" s="1" t="s">
        <v>1145</v>
      </c>
      <c r="E263" s="1" t="s">
        <v>1146</v>
      </c>
      <c r="F263" s="1" t="s">
        <v>82</v>
      </c>
      <c r="G263" s="1" t="s">
        <v>1148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162</v>
      </c>
      <c r="M263">
        <v>33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ユニフォーム千鹿谷栄吉ICONIC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108</v>
      </c>
      <c r="D264" s="1" t="s">
        <v>1155</v>
      </c>
      <c r="E264" s="1" t="s">
        <v>90</v>
      </c>
      <c r="F264" s="1" t="s">
        <v>1156</v>
      </c>
      <c r="G264" s="1" t="s">
        <v>1148</v>
      </c>
      <c r="H264" s="1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ユニフォーム小鹿野大樹ICONIC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s="1" t="s">
        <v>108</v>
      </c>
      <c r="D265" s="1" t="s">
        <v>1178</v>
      </c>
      <c r="E265" s="1" t="s">
        <v>77</v>
      </c>
      <c r="F265" s="1" t="s">
        <v>80</v>
      </c>
      <c r="G265" s="1" t="s">
        <v>1148</v>
      </c>
      <c r="H265" s="1" t="s">
        <v>71</v>
      </c>
      <c r="I265">
        <v>1</v>
      </c>
      <c r="J265" t="s">
        <v>204</v>
      </c>
      <c r="K265" s="1"/>
      <c r="L265" s="1"/>
      <c r="M265">
        <v>0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ユニフォーム赤谷勇ICONIC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108</v>
      </c>
      <c r="D266" s="1" t="s">
        <v>1189</v>
      </c>
      <c r="E266" s="1" t="s">
        <v>77</v>
      </c>
      <c r="F266" s="1" t="s">
        <v>78</v>
      </c>
      <c r="G266" s="1" t="s">
        <v>1148</v>
      </c>
      <c r="H266" s="1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31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ユニフォーム児玉勝ICONIC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108</v>
      </c>
      <c r="D267" s="1" t="s">
        <v>1194</v>
      </c>
      <c r="E267" s="1" t="s">
        <v>77</v>
      </c>
      <c r="F267" s="1" t="s">
        <v>74</v>
      </c>
      <c r="G267" s="1" t="s">
        <v>1148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ユニフォーム名栗翔太ICONIC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108</v>
      </c>
      <c r="D268" s="1" t="s">
        <v>1203</v>
      </c>
      <c r="E268" s="1" t="s">
        <v>77</v>
      </c>
      <c r="F268" s="1" t="s">
        <v>78</v>
      </c>
      <c r="G268" s="1" t="s">
        <v>1148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ユニフォーム島府典明ICONIC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108</v>
      </c>
      <c r="D269" s="1" t="s">
        <v>1214</v>
      </c>
      <c r="E269" s="1" t="s">
        <v>77</v>
      </c>
      <c r="F269" s="1" t="s">
        <v>82</v>
      </c>
      <c r="G269" s="1" t="s">
        <v>1148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25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ユニフォーム吉川和孝ICONIC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t="s">
        <v>108</v>
      </c>
      <c r="D270" t="s">
        <v>186</v>
      </c>
      <c r="E270" t="s">
        <v>77</v>
      </c>
      <c r="F270" t="s">
        <v>74</v>
      </c>
      <c r="G270" t="s">
        <v>185</v>
      </c>
      <c r="H270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ユニフォーム宮侑ICONIC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760</v>
      </c>
      <c r="D271" t="s">
        <v>186</v>
      </c>
      <c r="E271" s="1" t="s">
        <v>73</v>
      </c>
      <c r="F271" t="s">
        <v>74</v>
      </c>
      <c r="G271" t="s">
        <v>185</v>
      </c>
      <c r="H27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42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文化祭宮侑ICONIC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s="1" t="s">
        <v>760</v>
      </c>
      <c r="D272" t="s">
        <v>186</v>
      </c>
      <c r="E272" s="1" t="s">
        <v>73</v>
      </c>
      <c r="F272" t="s">
        <v>74</v>
      </c>
      <c r="G272" t="s">
        <v>185</v>
      </c>
      <c r="H272" t="s">
        <v>71</v>
      </c>
      <c r="I272">
        <v>1</v>
      </c>
      <c r="J272" t="s">
        <v>204</v>
      </c>
      <c r="K272" s="1" t="s">
        <v>193</v>
      </c>
      <c r="L272" s="1" t="s">
        <v>224</v>
      </c>
      <c r="M272">
        <v>57</v>
      </c>
      <c r="N272">
        <v>0</v>
      </c>
      <c r="O272">
        <v>64</v>
      </c>
      <c r="P272">
        <v>0</v>
      </c>
      <c r="T272" t="str">
        <f>Serve[[#This Row],[服装]]&amp;Serve[[#This Row],[名前]]&amp;Serve[[#This Row],[レアリティ]]</f>
        <v>文化祭宮侑ICONIC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867</v>
      </c>
      <c r="D273" s="1" t="s">
        <v>186</v>
      </c>
      <c r="E273" s="1" t="s">
        <v>90</v>
      </c>
      <c r="F273" s="1" t="s">
        <v>74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178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RPG宮侑ICONIC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867</v>
      </c>
      <c r="D274" s="1" t="s">
        <v>186</v>
      </c>
      <c r="E274" s="1" t="s">
        <v>90</v>
      </c>
      <c r="F274" s="1" t="s">
        <v>74</v>
      </c>
      <c r="G274" s="1" t="s">
        <v>185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50</v>
      </c>
      <c r="N274">
        <v>0</v>
      </c>
      <c r="O274">
        <v>60</v>
      </c>
      <c r="P274">
        <v>0</v>
      </c>
      <c r="T274" t="str">
        <f>Serve[[#This Row],[服装]]&amp;Serve[[#This Row],[名前]]&amp;Serve[[#This Row],[レアリティ]]</f>
        <v>RPG宮侑ICONIC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1056</v>
      </c>
      <c r="D275" s="1" t="s">
        <v>186</v>
      </c>
      <c r="E275" s="1" t="s">
        <v>77</v>
      </c>
      <c r="F275" s="1" t="s">
        <v>74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162</v>
      </c>
      <c r="M275">
        <v>36</v>
      </c>
      <c r="N275">
        <v>0</v>
      </c>
      <c r="O275">
        <v>60</v>
      </c>
      <c r="P275">
        <v>0</v>
      </c>
      <c r="T275" t="str">
        <f>Serve[[#This Row],[服装]]&amp;Serve[[#This Row],[名前]]&amp;Serve[[#This Row],[レアリティ]]</f>
        <v>カンフー宮侑ICONIC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1208</v>
      </c>
      <c r="D276" s="1" t="s">
        <v>186</v>
      </c>
      <c r="E276" s="1" t="s">
        <v>73</v>
      </c>
      <c r="F276" s="1" t="s">
        <v>74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178</v>
      </c>
      <c r="M276">
        <v>39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新年2宮侑ICONIC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t="s">
        <v>108</v>
      </c>
      <c r="D277" t="s">
        <v>187</v>
      </c>
      <c r="E277" t="s">
        <v>90</v>
      </c>
      <c r="F277" t="s">
        <v>78</v>
      </c>
      <c r="G277" t="s">
        <v>185</v>
      </c>
      <c r="H277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ユニフォーム宮治ICONIC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867</v>
      </c>
      <c r="D278" s="1" t="s">
        <v>187</v>
      </c>
      <c r="E278" s="1" t="s">
        <v>90</v>
      </c>
      <c r="F278" s="1" t="s">
        <v>78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178</v>
      </c>
      <c r="M278">
        <v>35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RPG宮治ICONIC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2</v>
      </c>
      <c r="C279" s="1" t="s">
        <v>867</v>
      </c>
      <c r="D279" s="1" t="s">
        <v>187</v>
      </c>
      <c r="E279" s="1" t="s">
        <v>90</v>
      </c>
      <c r="F279" s="1" t="s">
        <v>78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50</v>
      </c>
      <c r="N279">
        <v>0</v>
      </c>
      <c r="O279">
        <v>60</v>
      </c>
      <c r="P279">
        <v>0</v>
      </c>
      <c r="T279" t="str">
        <f>Serve[[#This Row],[服装]]&amp;Serve[[#This Row],[名前]]&amp;Serve[[#This Row],[レアリティ]]</f>
        <v>RPG宮治ICONIC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1056</v>
      </c>
      <c r="D280" s="1" t="s">
        <v>187</v>
      </c>
      <c r="E280" s="1" t="s">
        <v>73</v>
      </c>
      <c r="F280" s="1" t="s">
        <v>78</v>
      </c>
      <c r="G280" s="1" t="s">
        <v>185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カンフー宮治ICONIC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1341</v>
      </c>
      <c r="D281" s="1" t="s">
        <v>187</v>
      </c>
      <c r="E281" s="1" t="s">
        <v>90</v>
      </c>
      <c r="F281" s="1" t="s">
        <v>78</v>
      </c>
      <c r="G281" s="1" t="s">
        <v>185</v>
      </c>
      <c r="H281" s="1" t="s">
        <v>71</v>
      </c>
      <c r="I281">
        <v>1</v>
      </c>
      <c r="J281" t="s">
        <v>204</v>
      </c>
      <c r="K281" s="1" t="s">
        <v>184</v>
      </c>
      <c r="L281" s="1" t="s">
        <v>162</v>
      </c>
      <c r="M281">
        <v>33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遊園地宮治ICONIC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t="s">
        <v>108</v>
      </c>
      <c r="D282" t="s">
        <v>188</v>
      </c>
      <c r="E282" t="s">
        <v>77</v>
      </c>
      <c r="F282" t="s">
        <v>82</v>
      </c>
      <c r="G282" t="s">
        <v>185</v>
      </c>
      <c r="H282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ユニフォーム角名倫太郎ICONIC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860</v>
      </c>
      <c r="D283" s="1" t="s">
        <v>188</v>
      </c>
      <c r="E283" s="1" t="s">
        <v>73</v>
      </c>
      <c r="F283" s="1" t="s">
        <v>82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178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サバゲ角名倫太郎ICONIC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2</v>
      </c>
      <c r="C284" s="1" t="s">
        <v>860</v>
      </c>
      <c r="D284" s="1" t="s">
        <v>188</v>
      </c>
      <c r="E284" s="1" t="s">
        <v>73</v>
      </c>
      <c r="F284" s="1" t="s">
        <v>82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224</v>
      </c>
      <c r="M284">
        <v>47</v>
      </c>
      <c r="N284">
        <v>0</v>
      </c>
      <c r="O284">
        <v>57</v>
      </c>
      <c r="P284">
        <v>0</v>
      </c>
      <c r="T284" t="str">
        <f>Serve[[#This Row],[服装]]&amp;Serve[[#This Row],[名前]]&amp;Serve[[#This Row],[レアリティ]]</f>
        <v>サバゲ角名倫太郎ICONIC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987</v>
      </c>
      <c r="D285" s="1" t="s">
        <v>188</v>
      </c>
      <c r="E285" s="1" t="s">
        <v>90</v>
      </c>
      <c r="F285" s="1" t="s">
        <v>82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32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花火角名倫太郎ICONIC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s="1" t="s">
        <v>1228</v>
      </c>
      <c r="D286" s="1" t="s">
        <v>188</v>
      </c>
      <c r="E286" s="1" t="s">
        <v>77</v>
      </c>
      <c r="F286" s="1" t="s">
        <v>82</v>
      </c>
      <c r="G286" s="1" t="s">
        <v>185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173</v>
      </c>
      <c r="M286">
        <v>39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路地裏2角名倫太郎ICONIC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2</v>
      </c>
      <c r="C287" s="1" t="s">
        <v>1228</v>
      </c>
      <c r="D287" s="1" t="s">
        <v>188</v>
      </c>
      <c r="E287" s="1" t="s">
        <v>77</v>
      </c>
      <c r="F287" s="1" t="s">
        <v>82</v>
      </c>
      <c r="G287" s="1" t="s">
        <v>185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224</v>
      </c>
      <c r="M287">
        <v>48</v>
      </c>
      <c r="N287">
        <v>0</v>
      </c>
      <c r="O287">
        <v>58</v>
      </c>
      <c r="P287">
        <v>0</v>
      </c>
      <c r="T287" t="str">
        <f>Serve[[#This Row],[服装]]&amp;Serve[[#This Row],[名前]]&amp;Serve[[#This Row],[レアリティ]]</f>
        <v>路地裏2角名倫太郎ICONIC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t="s">
        <v>108</v>
      </c>
      <c r="D288" t="s">
        <v>189</v>
      </c>
      <c r="E288" t="s">
        <v>77</v>
      </c>
      <c r="F288" t="s">
        <v>78</v>
      </c>
      <c r="G288" t="s">
        <v>185</v>
      </c>
      <c r="H288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ユニフォーム北信介ICONIC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773</v>
      </c>
      <c r="D289" t="s">
        <v>189</v>
      </c>
      <c r="E289" s="1" t="s">
        <v>73</v>
      </c>
      <c r="F289" t="s">
        <v>78</v>
      </c>
      <c r="G289" t="s">
        <v>185</v>
      </c>
      <c r="H289" t="s">
        <v>71</v>
      </c>
      <c r="I289">
        <v>1</v>
      </c>
      <c r="J289" t="s">
        <v>204</v>
      </c>
      <c r="K289" s="1" t="s">
        <v>222</v>
      </c>
      <c r="L289" s="1" t="s">
        <v>178</v>
      </c>
      <c r="M289">
        <v>31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Xmas北信介ICONIC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2</v>
      </c>
      <c r="C290" s="1" t="s">
        <v>773</v>
      </c>
      <c r="D290" t="s">
        <v>189</v>
      </c>
      <c r="E290" s="1" t="s">
        <v>73</v>
      </c>
      <c r="F290" t="s">
        <v>78</v>
      </c>
      <c r="G290" t="s">
        <v>185</v>
      </c>
      <c r="H290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47</v>
      </c>
      <c r="N290">
        <v>0</v>
      </c>
      <c r="O290">
        <v>57</v>
      </c>
      <c r="P290">
        <v>0</v>
      </c>
      <c r="T290" t="str">
        <f>Serve[[#This Row],[服装]]&amp;Serve[[#This Row],[名前]]&amp;Serve[[#This Row],[レアリティ]]</f>
        <v>Xmas北信介ICONIC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s="1" t="s">
        <v>1044</v>
      </c>
      <c r="D291" s="1" t="s">
        <v>189</v>
      </c>
      <c r="E291" s="1" t="s">
        <v>90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173</v>
      </c>
      <c r="M291">
        <v>34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スパイ北信介ICONIC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s="1" t="s">
        <v>1044</v>
      </c>
      <c r="D292" s="1" t="s">
        <v>189</v>
      </c>
      <c r="E292" s="1" t="s">
        <v>90</v>
      </c>
      <c r="F292" s="1" t="s">
        <v>78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47</v>
      </c>
      <c r="N292">
        <v>0</v>
      </c>
      <c r="O292">
        <v>57</v>
      </c>
      <c r="P292">
        <v>0</v>
      </c>
      <c r="T292" t="str">
        <f>Serve[[#This Row],[服装]]&amp;Serve[[#This Row],[名前]]&amp;Serve[[#This Row],[レアリティ]]</f>
        <v>スパイ北信介ICONIC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1208</v>
      </c>
      <c r="D293" s="1" t="s">
        <v>189</v>
      </c>
      <c r="E293" s="1" t="s">
        <v>77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新年2北信介ICONIC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t="s">
        <v>108</v>
      </c>
      <c r="D294" s="1" t="s">
        <v>655</v>
      </c>
      <c r="E294" t="s">
        <v>77</v>
      </c>
      <c r="F294" s="1" t="s">
        <v>78</v>
      </c>
      <c r="G294" t="s">
        <v>185</v>
      </c>
      <c r="H294" t="s">
        <v>71</v>
      </c>
      <c r="I294">
        <v>1</v>
      </c>
      <c r="J294" t="s">
        <v>204</v>
      </c>
      <c r="K294" s="1" t="s">
        <v>184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ユニフォーム尾白アランICONIC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798</v>
      </c>
      <c r="D295" s="1" t="s">
        <v>655</v>
      </c>
      <c r="E295" s="1" t="s">
        <v>809</v>
      </c>
      <c r="F295" s="1" t="s">
        <v>78</v>
      </c>
      <c r="G295" t="s">
        <v>185</v>
      </c>
      <c r="H295" t="s">
        <v>71</v>
      </c>
      <c r="I295">
        <v>1</v>
      </c>
      <c r="J295" t="s">
        <v>204</v>
      </c>
      <c r="K295" s="1" t="s">
        <v>184</v>
      </c>
      <c r="L295" s="1" t="s">
        <v>162</v>
      </c>
      <c r="M295">
        <v>33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雪遊び尾白アランICONIC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108</v>
      </c>
      <c r="D296" s="1" t="s">
        <v>657</v>
      </c>
      <c r="E296" t="s">
        <v>77</v>
      </c>
      <c r="F296" s="1" t="s">
        <v>80</v>
      </c>
      <c r="G296" t="s">
        <v>185</v>
      </c>
      <c r="H296" t="s">
        <v>71</v>
      </c>
      <c r="I296">
        <v>1</v>
      </c>
      <c r="J296" t="s">
        <v>204</v>
      </c>
      <c r="M296">
        <v>0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ユニフォーム赤木路成ICONIC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1167</v>
      </c>
      <c r="D297" s="1" t="s">
        <v>657</v>
      </c>
      <c r="E297" s="1" t="s">
        <v>73</v>
      </c>
      <c r="F297" s="1" t="s">
        <v>80</v>
      </c>
      <c r="G297" s="1" t="s">
        <v>185</v>
      </c>
      <c r="H297" s="1" t="s">
        <v>71</v>
      </c>
      <c r="I297">
        <v>1</v>
      </c>
      <c r="J297" t="s">
        <v>204</v>
      </c>
      <c r="M297">
        <v>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Xmas2赤木路成ICONIC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t="s">
        <v>108</v>
      </c>
      <c r="D298" s="1" t="s">
        <v>659</v>
      </c>
      <c r="E298" t="s">
        <v>77</v>
      </c>
      <c r="F298" s="1" t="s">
        <v>82</v>
      </c>
      <c r="G298" t="s">
        <v>185</v>
      </c>
      <c r="H298" t="s">
        <v>71</v>
      </c>
      <c r="I298">
        <v>1</v>
      </c>
      <c r="J298" t="s">
        <v>204</v>
      </c>
      <c r="K298" s="1" t="s">
        <v>225</v>
      </c>
      <c r="L298" s="1" t="s">
        <v>162</v>
      </c>
      <c r="M298">
        <v>26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ユニフォーム大耳練ICONIC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t="s">
        <v>108</v>
      </c>
      <c r="D299" s="1" t="s">
        <v>661</v>
      </c>
      <c r="E299" t="s">
        <v>77</v>
      </c>
      <c r="F299" s="1" t="s">
        <v>78</v>
      </c>
      <c r="G299" t="s">
        <v>185</v>
      </c>
      <c r="H299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38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ユニフォーム理石平介ICONIC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2</v>
      </c>
      <c r="C300" t="s">
        <v>108</v>
      </c>
      <c r="D300" s="1" t="s">
        <v>661</v>
      </c>
      <c r="E300" t="s">
        <v>77</v>
      </c>
      <c r="F300" s="1" t="s">
        <v>78</v>
      </c>
      <c r="G300" t="s">
        <v>185</v>
      </c>
      <c r="H300" t="s">
        <v>71</v>
      </c>
      <c r="I300">
        <v>1</v>
      </c>
      <c r="J300" t="s">
        <v>204</v>
      </c>
      <c r="K300" s="1" t="s">
        <v>184</v>
      </c>
      <c r="L300" s="1" t="s">
        <v>224</v>
      </c>
      <c r="M300">
        <v>44</v>
      </c>
      <c r="N300">
        <v>0</v>
      </c>
      <c r="O300">
        <v>54</v>
      </c>
      <c r="P300">
        <v>0</v>
      </c>
      <c r="T300" t="str">
        <f>Serve[[#This Row],[服装]]&amp;Serve[[#This Row],[名前]]&amp;Serve[[#This Row],[レアリティ]]</f>
        <v>ユニフォーム理石平介ICONIC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933</v>
      </c>
      <c r="E301" s="1" t="s">
        <v>77</v>
      </c>
      <c r="F301" s="1" t="s">
        <v>78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ユニフォーム銀島結ICONIC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1167</v>
      </c>
      <c r="D302" s="1" t="s">
        <v>933</v>
      </c>
      <c r="E302" s="1" t="s">
        <v>73</v>
      </c>
      <c r="F302" s="1" t="s">
        <v>78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178</v>
      </c>
      <c r="M302">
        <v>35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Xmas2銀島結ICONIC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t="s">
        <v>108</v>
      </c>
      <c r="D303" t="s">
        <v>122</v>
      </c>
      <c r="E303" t="s">
        <v>90</v>
      </c>
      <c r="F303" t="s">
        <v>78</v>
      </c>
      <c r="G303" t="s">
        <v>128</v>
      </c>
      <c r="H303" t="s">
        <v>71</v>
      </c>
      <c r="I303">
        <v>1</v>
      </c>
      <c r="J303" t="s">
        <v>204</v>
      </c>
      <c r="K303" s="1" t="s">
        <v>184</v>
      </c>
      <c r="L303" s="1" t="s">
        <v>173</v>
      </c>
      <c r="M303">
        <v>38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ユニフォーム木兎光太郎ICONIC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t="s">
        <v>150</v>
      </c>
      <c r="D304" t="s">
        <v>122</v>
      </c>
      <c r="E304" t="s">
        <v>77</v>
      </c>
      <c r="F304" t="s">
        <v>78</v>
      </c>
      <c r="G304" t="s">
        <v>128</v>
      </c>
      <c r="H304" t="s">
        <v>71</v>
      </c>
      <c r="I304">
        <v>1</v>
      </c>
      <c r="J304" t="s">
        <v>204</v>
      </c>
      <c r="K304" s="1" t="s">
        <v>184</v>
      </c>
      <c r="L304" s="1" t="s">
        <v>173</v>
      </c>
      <c r="M304">
        <v>38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夏祭り木兎光太郎ICONIC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773</v>
      </c>
      <c r="D305" t="s">
        <v>122</v>
      </c>
      <c r="E305" s="1" t="s">
        <v>73</v>
      </c>
      <c r="F305" t="s">
        <v>78</v>
      </c>
      <c r="G305" t="s">
        <v>128</v>
      </c>
      <c r="H305" t="s">
        <v>71</v>
      </c>
      <c r="I305">
        <v>1</v>
      </c>
      <c r="J305" t="s">
        <v>204</v>
      </c>
      <c r="K305" s="1" t="s">
        <v>184</v>
      </c>
      <c r="L305" s="1" t="s">
        <v>173</v>
      </c>
      <c r="M305">
        <v>38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Xmas木兎光太郎ICONIC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149</v>
      </c>
      <c r="D306" t="s">
        <v>122</v>
      </c>
      <c r="E306" s="1" t="s">
        <v>90</v>
      </c>
      <c r="F306" t="s">
        <v>78</v>
      </c>
      <c r="G306" t="s">
        <v>128</v>
      </c>
      <c r="H306" t="s">
        <v>71</v>
      </c>
      <c r="I306">
        <v>1</v>
      </c>
      <c r="J306" t="s">
        <v>204</v>
      </c>
      <c r="K306" s="1" t="s">
        <v>184</v>
      </c>
      <c r="L306" s="1" t="s">
        <v>173</v>
      </c>
      <c r="M306">
        <v>38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制服木兎光太郎ICONIC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950</v>
      </c>
      <c r="D307" s="1" t="s">
        <v>122</v>
      </c>
      <c r="E307" s="1" t="s">
        <v>77</v>
      </c>
      <c r="F307" s="1" t="s">
        <v>78</v>
      </c>
      <c r="G307" s="1" t="s">
        <v>128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38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キャンプ木兎光太郎ICONIC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1300</v>
      </c>
      <c r="D308" s="1" t="s">
        <v>122</v>
      </c>
      <c r="E308" s="1" t="s">
        <v>73</v>
      </c>
      <c r="F308" s="1" t="s">
        <v>78</v>
      </c>
      <c r="G308" s="1" t="s">
        <v>128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2周年木兎光太郎ICONIC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t="s">
        <v>108</v>
      </c>
      <c r="D309" t="s">
        <v>123</v>
      </c>
      <c r="E309" t="s">
        <v>90</v>
      </c>
      <c r="F309" t="s">
        <v>78</v>
      </c>
      <c r="G309" t="s">
        <v>128</v>
      </c>
      <c r="H309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ユニフォーム木葉秋紀ICONIC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s="1" t="s">
        <v>380</v>
      </c>
      <c r="D310" t="s">
        <v>123</v>
      </c>
      <c r="E310" s="1" t="s">
        <v>77</v>
      </c>
      <c r="F310" t="s">
        <v>78</v>
      </c>
      <c r="G310" t="s">
        <v>128</v>
      </c>
      <c r="H310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探偵木葉秋紀ICONIC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s="1" t="s">
        <v>938</v>
      </c>
      <c r="D311" s="1" t="s">
        <v>123</v>
      </c>
      <c r="E311" s="1" t="s">
        <v>73</v>
      </c>
      <c r="F311" s="1" t="s">
        <v>78</v>
      </c>
      <c r="G311" s="1" t="s">
        <v>128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梅雨木葉秋紀ICONIC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s="1" t="s">
        <v>1227</v>
      </c>
      <c r="D312" s="1" t="s">
        <v>123</v>
      </c>
      <c r="E312" s="1" t="s">
        <v>90</v>
      </c>
      <c r="F312" s="1" t="s">
        <v>78</v>
      </c>
      <c r="G312" s="1" t="s">
        <v>128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路地裏2木葉秋紀ICONIC</v>
      </c>
    </row>
    <row r="313" spans="1:20" x14ac:dyDescent="0.35">
      <c r="A313">
        <f>VLOOKUP(Serve[[#This Row],[No用]],SetNo[[No.用]:[vlookup 用]],2,FALSE)</f>
        <v>266</v>
      </c>
      <c r="B313">
        <f>IF(ROW()=2,1,IF(A312&lt;&gt;Serve[[#This Row],[No]],1,B312+1))</f>
        <v>1</v>
      </c>
      <c r="C313" t="s">
        <v>108</v>
      </c>
      <c r="D313" t="s">
        <v>124</v>
      </c>
      <c r="E313" t="s">
        <v>90</v>
      </c>
      <c r="F313" t="s">
        <v>78</v>
      </c>
      <c r="G313" t="s">
        <v>128</v>
      </c>
      <c r="H313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ユニフォーム猿杙大和ICONIC</v>
      </c>
    </row>
    <row r="314" spans="1:20" x14ac:dyDescent="0.35">
      <c r="A314">
        <f>VLOOKUP(Serve[[#This Row],[No用]],SetNo[[No.用]:[vlookup 用]],2,FALSE)</f>
        <v>267</v>
      </c>
      <c r="B314">
        <f>IF(ROW()=2,1,IF(A313&lt;&gt;Serve[[#This Row],[No]],1,B313+1))</f>
        <v>1</v>
      </c>
      <c r="C314" t="s">
        <v>108</v>
      </c>
      <c r="D314" t="s">
        <v>125</v>
      </c>
      <c r="E314" t="s">
        <v>90</v>
      </c>
      <c r="F314" t="s">
        <v>80</v>
      </c>
      <c r="G314" t="s">
        <v>128</v>
      </c>
      <c r="H314" t="s">
        <v>71</v>
      </c>
      <c r="I314">
        <v>1</v>
      </c>
      <c r="J314" t="s">
        <v>204</v>
      </c>
      <c r="K314" s="1"/>
      <c r="L314" s="1"/>
      <c r="M314">
        <v>0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ユニフォーム小見春樹ICONIC</v>
      </c>
    </row>
    <row r="315" spans="1:20" x14ac:dyDescent="0.35">
      <c r="A315">
        <f>VLOOKUP(Serve[[#This Row],[No用]],SetNo[[No.用]:[vlookup 用]],2,FALSE)</f>
        <v>268</v>
      </c>
      <c r="B315">
        <f>IF(ROW()=2,1,IF(A314&lt;&gt;Serve[[#This Row],[No]],1,B314+1))</f>
        <v>1</v>
      </c>
      <c r="C315" s="1" t="s">
        <v>1228</v>
      </c>
      <c r="D315" s="1" t="s">
        <v>125</v>
      </c>
      <c r="E315" s="1" t="s">
        <v>77</v>
      </c>
      <c r="F315" s="1" t="s">
        <v>80</v>
      </c>
      <c r="G315" s="1" t="s">
        <v>128</v>
      </c>
      <c r="H315" s="1" t="s">
        <v>71</v>
      </c>
      <c r="I315">
        <v>2</v>
      </c>
      <c r="J315" t="s">
        <v>204</v>
      </c>
      <c r="K315" s="1"/>
      <c r="L315" s="1"/>
      <c r="M315">
        <v>0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路地裏2小見春樹ICONIC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1</v>
      </c>
      <c r="C316" t="s">
        <v>108</v>
      </c>
      <c r="D316" t="s">
        <v>126</v>
      </c>
      <c r="E316" t="s">
        <v>90</v>
      </c>
      <c r="F316" t="s">
        <v>82</v>
      </c>
      <c r="G316" t="s">
        <v>128</v>
      </c>
      <c r="H316" t="s">
        <v>71</v>
      </c>
      <c r="I316">
        <v>1</v>
      </c>
      <c r="J316" t="s">
        <v>204</v>
      </c>
      <c r="K316" s="1" t="s">
        <v>222</v>
      </c>
      <c r="L316" s="1" t="s">
        <v>162</v>
      </c>
      <c r="M316">
        <v>24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ユニフォーム尾長渉ICONIC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t="s">
        <v>108</v>
      </c>
      <c r="D317" t="s">
        <v>127</v>
      </c>
      <c r="E317" t="s">
        <v>90</v>
      </c>
      <c r="F317" t="s">
        <v>82</v>
      </c>
      <c r="G317" t="s">
        <v>128</v>
      </c>
      <c r="H317" t="s">
        <v>71</v>
      </c>
      <c r="I317">
        <v>1</v>
      </c>
      <c r="J317" t="s">
        <v>204</v>
      </c>
      <c r="K317" s="1" t="s">
        <v>184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ユニフォーム鷲尾辰生ICONIC</v>
      </c>
    </row>
    <row r="318" spans="1:20" x14ac:dyDescent="0.35">
      <c r="A318">
        <f>VLOOKUP(Serve[[#This Row],[No用]],SetNo[[No.用]:[vlookup 用]],2,FALSE)</f>
        <v>271</v>
      </c>
      <c r="B318">
        <f>IF(ROW()=2,1,IF(A317&lt;&gt;Serve[[#This Row],[No]],1,B317+1))</f>
        <v>1</v>
      </c>
      <c r="C318" t="s">
        <v>108</v>
      </c>
      <c r="D318" t="s">
        <v>129</v>
      </c>
      <c r="E318" t="s">
        <v>73</v>
      </c>
      <c r="F318" t="s">
        <v>74</v>
      </c>
      <c r="G318" t="s">
        <v>128</v>
      </c>
      <c r="H318" t="s">
        <v>71</v>
      </c>
      <c r="I318">
        <v>1</v>
      </c>
      <c r="J318" t="s">
        <v>204</v>
      </c>
      <c r="K318" s="1" t="s">
        <v>225</v>
      </c>
      <c r="L318" s="1" t="s">
        <v>173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ユニフォーム赤葦京治ICONIC</v>
      </c>
    </row>
    <row r="319" spans="1:20" x14ac:dyDescent="0.35">
      <c r="A319">
        <f>VLOOKUP(Serve[[#This Row],[No用]],SetNo[[No.用]:[vlookup 用]],2,FALSE)</f>
        <v>272</v>
      </c>
      <c r="B319">
        <f>IF(ROW()=2,1,IF(A318&lt;&gt;Serve[[#This Row],[No]],1,B318+1))</f>
        <v>1</v>
      </c>
      <c r="C319" t="s">
        <v>150</v>
      </c>
      <c r="D319" t="s">
        <v>129</v>
      </c>
      <c r="E319" t="s">
        <v>90</v>
      </c>
      <c r="F319" t="s">
        <v>74</v>
      </c>
      <c r="G319" t="s">
        <v>128</v>
      </c>
      <c r="H319" t="s">
        <v>71</v>
      </c>
      <c r="I319">
        <v>1</v>
      </c>
      <c r="J319" t="s">
        <v>204</v>
      </c>
      <c r="K319" s="1" t="s">
        <v>225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夏祭り赤葦京治ICONIC</v>
      </c>
    </row>
    <row r="320" spans="1:20" x14ac:dyDescent="0.35">
      <c r="A320">
        <f>VLOOKUP(Serve[[#This Row],[No用]],SetNo[[No.用]:[vlookup 用]],2,FALSE)</f>
        <v>273</v>
      </c>
      <c r="B320">
        <f>IF(ROW()=2,1,IF(A319&lt;&gt;Serve[[#This Row],[No]],1,B319+1))</f>
        <v>1</v>
      </c>
      <c r="C320" s="1" t="s">
        <v>149</v>
      </c>
      <c r="D320" s="1" t="s">
        <v>129</v>
      </c>
      <c r="E320" s="1" t="s">
        <v>77</v>
      </c>
      <c r="F320" s="1" t="s">
        <v>74</v>
      </c>
      <c r="G320" s="1" t="s">
        <v>128</v>
      </c>
      <c r="H320" s="1" t="s">
        <v>71</v>
      </c>
      <c r="I320">
        <v>1</v>
      </c>
      <c r="J320" t="s">
        <v>204</v>
      </c>
      <c r="K320" s="1" t="s">
        <v>225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制服赤葦京治ICONIC</v>
      </c>
    </row>
    <row r="321" spans="1:20" x14ac:dyDescent="0.35">
      <c r="A321">
        <f>VLOOKUP(Serve[[#This Row],[No用]],SetNo[[No.用]:[vlookup 用]],2,FALSE)</f>
        <v>274</v>
      </c>
      <c r="B321">
        <f>IF(ROW()=2,1,IF(A320&lt;&gt;Serve[[#This Row],[No]],1,B320+1))</f>
        <v>1</v>
      </c>
      <c r="C321" s="1" t="s">
        <v>926</v>
      </c>
      <c r="D321" s="1" t="s">
        <v>129</v>
      </c>
      <c r="E321" s="1" t="s">
        <v>73</v>
      </c>
      <c r="F321" s="1" t="s">
        <v>74</v>
      </c>
      <c r="G321" s="1" t="s">
        <v>128</v>
      </c>
      <c r="H321" s="1" t="s">
        <v>71</v>
      </c>
      <c r="I321">
        <v>1</v>
      </c>
      <c r="J321" t="s">
        <v>204</v>
      </c>
      <c r="K321" s="1" t="s">
        <v>225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バーガー赤葦京治ICONIC</v>
      </c>
    </row>
    <row r="322" spans="1:20" x14ac:dyDescent="0.35">
      <c r="A322">
        <f>VLOOKUP(Serve[[#This Row],[No用]],SetNo[[No.用]:[vlookup 用]],2,FALSE)</f>
        <v>275</v>
      </c>
      <c r="B322">
        <f>IF(ROW()=2,1,IF(A321&lt;&gt;Serve[[#This Row],[No]],1,B321+1))</f>
        <v>1</v>
      </c>
      <c r="C322" s="1" t="s">
        <v>1073</v>
      </c>
      <c r="D322" s="1" t="s">
        <v>129</v>
      </c>
      <c r="E322" s="1" t="s">
        <v>90</v>
      </c>
      <c r="F322" s="1" t="s">
        <v>74</v>
      </c>
      <c r="G322" s="1" t="s">
        <v>128</v>
      </c>
      <c r="H322" s="1" t="s">
        <v>71</v>
      </c>
      <c r="I322">
        <v>1</v>
      </c>
      <c r="J322" t="s">
        <v>204</v>
      </c>
      <c r="K322" s="1" t="s">
        <v>225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仮装赤葦京治ICONIC</v>
      </c>
    </row>
    <row r="323" spans="1:20" x14ac:dyDescent="0.35">
      <c r="A323">
        <f>VLOOKUP(Serve[[#This Row],[No用]],SetNo[[No.用]:[vlookup 用]],2,FALSE)</f>
        <v>276</v>
      </c>
      <c r="B323">
        <f>IF(ROW()=2,1,IF(A322&lt;&gt;Serve[[#This Row],[No]],1,B322+1))</f>
        <v>1</v>
      </c>
      <c r="C323" s="1" t="s">
        <v>108</v>
      </c>
      <c r="D323" s="1" t="s">
        <v>888</v>
      </c>
      <c r="E323" s="1" t="s">
        <v>90</v>
      </c>
      <c r="F323" s="1" t="s">
        <v>78</v>
      </c>
      <c r="G323" s="1" t="s">
        <v>877</v>
      </c>
      <c r="H323" s="1" t="s">
        <v>680</v>
      </c>
      <c r="I323">
        <v>1</v>
      </c>
      <c r="J323" t="s">
        <v>204</v>
      </c>
      <c r="K323" s="1" t="s">
        <v>225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ユニフォーム姫川葵ICONIC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2</v>
      </c>
      <c r="C324" s="1" t="s">
        <v>108</v>
      </c>
      <c r="D324" s="1" t="s">
        <v>888</v>
      </c>
      <c r="E324" s="1" t="s">
        <v>90</v>
      </c>
      <c r="F324" s="1" t="s">
        <v>78</v>
      </c>
      <c r="G324" s="1" t="s">
        <v>877</v>
      </c>
      <c r="H324" s="1" t="s">
        <v>680</v>
      </c>
      <c r="I324">
        <v>1</v>
      </c>
      <c r="J324" t="s">
        <v>204</v>
      </c>
      <c r="K324" s="1" t="s">
        <v>225</v>
      </c>
      <c r="L324" s="1" t="s">
        <v>224</v>
      </c>
      <c r="M324">
        <v>47</v>
      </c>
      <c r="N324">
        <v>0</v>
      </c>
      <c r="O324">
        <v>57</v>
      </c>
      <c r="P324">
        <v>0</v>
      </c>
      <c r="T324" t="str">
        <f>Serve[[#This Row],[服装]]&amp;Serve[[#This Row],[名前]]&amp;Serve[[#This Row],[レアリティ]]</f>
        <v>ユニフォーム姫川葵ICONIC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s="1" t="s">
        <v>987</v>
      </c>
      <c r="D325" s="1" t="s">
        <v>888</v>
      </c>
      <c r="E325" s="11" t="s">
        <v>77</v>
      </c>
      <c r="F325" s="1" t="s">
        <v>78</v>
      </c>
      <c r="G325" s="1" t="s">
        <v>877</v>
      </c>
      <c r="H325" s="1" t="s">
        <v>680</v>
      </c>
      <c r="I325">
        <v>1</v>
      </c>
      <c r="J325" t="s">
        <v>204</v>
      </c>
      <c r="K325" s="1" t="s">
        <v>225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花火姫川葵ICONIC</v>
      </c>
    </row>
    <row r="326" spans="1:20" x14ac:dyDescent="0.35">
      <c r="A326">
        <f>VLOOKUP(Serve[[#This Row],[No用]],SetNo[[No.用]:[vlookup 用]],2,FALSE)</f>
        <v>277</v>
      </c>
      <c r="B326">
        <f>IF(ROW()=2,1,IF(A325&lt;&gt;Serve[[#This Row],[No]],1,B325+1))</f>
        <v>2</v>
      </c>
      <c r="C326" s="1" t="s">
        <v>987</v>
      </c>
      <c r="D326" s="1" t="s">
        <v>888</v>
      </c>
      <c r="E326" s="11" t="s">
        <v>77</v>
      </c>
      <c r="F326" s="1" t="s">
        <v>78</v>
      </c>
      <c r="G326" s="1" t="s">
        <v>877</v>
      </c>
      <c r="H326" s="1" t="s">
        <v>680</v>
      </c>
      <c r="I326">
        <v>1</v>
      </c>
      <c r="J326" t="s">
        <v>204</v>
      </c>
      <c r="K326" s="1" t="s">
        <v>225</v>
      </c>
      <c r="L326" s="1" t="s">
        <v>224</v>
      </c>
      <c r="M326">
        <v>48</v>
      </c>
      <c r="N326">
        <v>0</v>
      </c>
      <c r="O326">
        <v>58</v>
      </c>
      <c r="P326">
        <v>0</v>
      </c>
      <c r="T326" t="str">
        <f>Serve[[#This Row],[服装]]&amp;Serve[[#This Row],[名前]]&amp;Serve[[#This Row],[レアリティ]]</f>
        <v>花火姫川葵ICONIC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1</v>
      </c>
      <c r="C327" s="1" t="s">
        <v>108</v>
      </c>
      <c r="D327" s="1" t="s">
        <v>898</v>
      </c>
      <c r="E327" s="1" t="s">
        <v>90</v>
      </c>
      <c r="F327" s="1" t="s">
        <v>82</v>
      </c>
      <c r="G327" s="1" t="s">
        <v>877</v>
      </c>
      <c r="H327" s="1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ユニフォーム当間義友ICONIC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108</v>
      </c>
      <c r="D328" s="1" t="s">
        <v>875</v>
      </c>
      <c r="E328" s="1" t="s">
        <v>90</v>
      </c>
      <c r="F328" s="1" t="s">
        <v>74</v>
      </c>
      <c r="G328" s="1" t="s">
        <v>877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ユニフォーム越後栄ICONIC</v>
      </c>
    </row>
    <row r="329" spans="1:20" x14ac:dyDescent="0.35">
      <c r="A329">
        <f>VLOOKUP(Serve[[#This Row],[No用]],SetNo[[No.用]:[vlookup 用]],2,FALSE)</f>
        <v>280</v>
      </c>
      <c r="B329">
        <f>IF(ROW()=2,1,IF(A328&lt;&gt;Serve[[#This Row],[No]],1,B328+1))</f>
        <v>1</v>
      </c>
      <c r="C329" s="1" t="s">
        <v>108</v>
      </c>
      <c r="D329" s="1" t="s">
        <v>903</v>
      </c>
      <c r="E329" s="1" t="s">
        <v>90</v>
      </c>
      <c r="F329" s="1" t="s">
        <v>80</v>
      </c>
      <c r="G329" s="1" t="s">
        <v>877</v>
      </c>
      <c r="H329" s="1" t="s">
        <v>71</v>
      </c>
      <c r="I329">
        <v>1</v>
      </c>
      <c r="J329" t="s">
        <v>204</v>
      </c>
      <c r="K329" s="1"/>
      <c r="L329" s="1"/>
      <c r="M329">
        <v>0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ユニフォーム貝掛亮文ICONIC</v>
      </c>
    </row>
    <row r="330" spans="1:20" x14ac:dyDescent="0.35">
      <c r="A330">
        <f>VLOOKUP(Serve[[#This Row],[No用]],SetNo[[No.用]:[vlookup 用]],2,FALSE)</f>
        <v>281</v>
      </c>
      <c r="B330">
        <f>IF(ROW()=2,1,IF(A329&lt;&gt;Serve[[#This Row],[No]],1,B329+1))</f>
        <v>1</v>
      </c>
      <c r="C330" s="1" t="s">
        <v>108</v>
      </c>
      <c r="D330" s="1" t="s">
        <v>911</v>
      </c>
      <c r="E330" s="1" t="s">
        <v>73</v>
      </c>
      <c r="F330" s="1" t="s">
        <v>78</v>
      </c>
      <c r="G330" s="1" t="s">
        <v>877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ユニフォーム丸山一喜ICONIC</v>
      </c>
    </row>
    <row r="331" spans="1:20" x14ac:dyDescent="0.35">
      <c r="A331">
        <f>VLOOKUP(Serve[[#This Row],[No用]],SetNo[[No.用]:[vlookup 用]],2,FALSE)</f>
        <v>282</v>
      </c>
      <c r="B331">
        <f>IF(ROW()=2,1,IF(A330&lt;&gt;Serve[[#This Row],[No]],1,B330+1))</f>
        <v>1</v>
      </c>
      <c r="C331" s="1" t="s">
        <v>108</v>
      </c>
      <c r="D331" s="1" t="s">
        <v>915</v>
      </c>
      <c r="E331" s="1" t="s">
        <v>90</v>
      </c>
      <c r="F331" s="1" t="s">
        <v>78</v>
      </c>
      <c r="G331" s="1" t="s">
        <v>877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162</v>
      </c>
      <c r="M331">
        <v>21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ユニフォーム舞子侑志ICONIC</v>
      </c>
    </row>
    <row r="332" spans="1:20" x14ac:dyDescent="0.35">
      <c r="A332">
        <f>VLOOKUP(Serve[[#This Row],[No用]],SetNo[[No.用]:[vlookup 用]],2,FALSE)</f>
        <v>283</v>
      </c>
      <c r="B332">
        <f>IF(ROW()=2,1,IF(A331&lt;&gt;Serve[[#This Row],[No]],1,B331+1))</f>
        <v>1</v>
      </c>
      <c r="C332" s="1" t="s">
        <v>108</v>
      </c>
      <c r="D332" s="1" t="s">
        <v>883</v>
      </c>
      <c r="E332" s="1" t="s">
        <v>90</v>
      </c>
      <c r="F332" s="1" t="s">
        <v>78</v>
      </c>
      <c r="G332" s="1" t="s">
        <v>877</v>
      </c>
      <c r="H332" s="1" t="s">
        <v>71</v>
      </c>
      <c r="I332">
        <v>1</v>
      </c>
      <c r="J332" t="s">
        <v>204</v>
      </c>
      <c r="K332" s="1" t="s">
        <v>184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ユニフォーム寺泊基希ICONIC</v>
      </c>
    </row>
    <row r="333" spans="1:20" x14ac:dyDescent="0.35">
      <c r="A333">
        <f>VLOOKUP(Serve[[#This Row],[No用]],SetNo[[No.用]:[vlookup 用]],2,FALSE)</f>
        <v>284</v>
      </c>
      <c r="B333">
        <f>IF(ROW()=2,1,IF(A332&lt;&gt;Serve[[#This Row],[No]],1,B332+1))</f>
        <v>1</v>
      </c>
      <c r="C333" t="s">
        <v>108</v>
      </c>
      <c r="D333" t="s">
        <v>279</v>
      </c>
      <c r="E333" t="s">
        <v>77</v>
      </c>
      <c r="F333" t="s">
        <v>78</v>
      </c>
      <c r="G333" t="s">
        <v>134</v>
      </c>
      <c r="H333" t="s">
        <v>71</v>
      </c>
      <c r="I333">
        <v>1</v>
      </c>
      <c r="J333" t="s">
        <v>204</v>
      </c>
      <c r="K333" s="1" t="s">
        <v>184</v>
      </c>
      <c r="L333" s="1" t="s">
        <v>178</v>
      </c>
      <c r="M333">
        <v>35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ユニフォーム星海光来ICONIC</v>
      </c>
    </row>
    <row r="334" spans="1:20" x14ac:dyDescent="0.35">
      <c r="A334">
        <f>VLOOKUP(Serve[[#This Row],[No用]],SetNo[[No.用]:[vlookup 用]],2,FALSE)</f>
        <v>285</v>
      </c>
      <c r="B334">
        <f>IF(ROW()=2,1,IF(A333&lt;&gt;Serve[[#This Row],[No]],1,B333+1))</f>
        <v>1</v>
      </c>
      <c r="C334" s="1" t="s">
        <v>760</v>
      </c>
      <c r="D334" t="s">
        <v>279</v>
      </c>
      <c r="E334" s="1" t="s">
        <v>73</v>
      </c>
      <c r="F334" t="s">
        <v>78</v>
      </c>
      <c r="G334" t="s">
        <v>134</v>
      </c>
      <c r="H334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文化祭星海光来ICONIC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2</v>
      </c>
      <c r="C335" s="1" t="s">
        <v>760</v>
      </c>
      <c r="D335" t="s">
        <v>279</v>
      </c>
      <c r="E335" s="1" t="s">
        <v>73</v>
      </c>
      <c r="F335" t="s">
        <v>78</v>
      </c>
      <c r="G335" t="s">
        <v>134</v>
      </c>
      <c r="H335" t="s">
        <v>71</v>
      </c>
      <c r="I335">
        <v>1</v>
      </c>
      <c r="J335" t="s">
        <v>204</v>
      </c>
      <c r="K335" s="1" t="s">
        <v>184</v>
      </c>
      <c r="L335" s="1" t="s">
        <v>224</v>
      </c>
      <c r="M335">
        <v>51</v>
      </c>
      <c r="N335">
        <v>0</v>
      </c>
      <c r="O335">
        <v>61</v>
      </c>
      <c r="P335">
        <v>0</v>
      </c>
      <c r="T335" t="str">
        <f>Serve[[#This Row],[服装]]&amp;Serve[[#This Row],[名前]]&amp;Serve[[#This Row],[レアリティ]]</f>
        <v>文化祭星海光来ICONIC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860</v>
      </c>
      <c r="D336" s="1" t="s">
        <v>279</v>
      </c>
      <c r="E336" s="1" t="s">
        <v>90</v>
      </c>
      <c r="F336" s="1" t="s">
        <v>78</v>
      </c>
      <c r="G336" s="1" t="s">
        <v>134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サバゲ星海光来ICONIC</v>
      </c>
    </row>
    <row r="337" spans="1:20" x14ac:dyDescent="0.35">
      <c r="A337">
        <f>VLOOKUP(Serve[[#This Row],[No用]],SetNo[[No.用]:[vlookup 用]],2,FALSE)</f>
        <v>286</v>
      </c>
      <c r="B337">
        <f>IF(ROW()=2,1,IF(A336&lt;&gt;Serve[[#This Row],[No]],1,B336+1))</f>
        <v>2</v>
      </c>
      <c r="C337" s="1" t="s">
        <v>860</v>
      </c>
      <c r="D337" s="1" t="s">
        <v>279</v>
      </c>
      <c r="E337" s="1" t="s">
        <v>90</v>
      </c>
      <c r="F337" s="1" t="s">
        <v>78</v>
      </c>
      <c r="G337" s="1" t="s">
        <v>134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224</v>
      </c>
      <c r="M337">
        <v>51</v>
      </c>
      <c r="N337">
        <v>0</v>
      </c>
      <c r="O337">
        <v>61</v>
      </c>
      <c r="P337">
        <v>0</v>
      </c>
      <c r="T337" t="str">
        <f>Serve[[#This Row],[服装]]&amp;Serve[[#This Row],[名前]]&amp;Serve[[#This Row],[レアリティ]]</f>
        <v>サバゲ星海光来ICONIC</v>
      </c>
    </row>
    <row r="338" spans="1:20" x14ac:dyDescent="0.35">
      <c r="A338">
        <f>VLOOKUP(Serve[[#This Row],[No用]],SetNo[[No.用]:[vlookup 用]],2,FALSE)</f>
        <v>287</v>
      </c>
      <c r="B338">
        <f>IF(ROW()=2,1,IF(A337&lt;&gt;Serve[[#This Row],[No]],1,B337+1))</f>
        <v>1</v>
      </c>
      <c r="C338" s="1" t="s">
        <v>987</v>
      </c>
      <c r="D338" s="1" t="s">
        <v>279</v>
      </c>
      <c r="E338" s="1" t="s">
        <v>77</v>
      </c>
      <c r="F338" s="1" t="s">
        <v>78</v>
      </c>
      <c r="G338" s="1" t="s">
        <v>134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178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花火星海光来ICONIC</v>
      </c>
    </row>
    <row r="339" spans="1:20" x14ac:dyDescent="0.35">
      <c r="A339">
        <f>VLOOKUP(Serve[[#This Row],[No用]],SetNo[[No.用]:[vlookup 用]],2,FALSE)</f>
        <v>288</v>
      </c>
      <c r="B339">
        <f>IF(ROW()=2,1,IF(A338&lt;&gt;Serve[[#This Row],[No]],1,B338+1))</f>
        <v>1</v>
      </c>
      <c r="C339" s="1" t="s">
        <v>1208</v>
      </c>
      <c r="D339" s="1" t="s">
        <v>279</v>
      </c>
      <c r="E339" s="1" t="s">
        <v>73</v>
      </c>
      <c r="F339" s="1" t="s">
        <v>78</v>
      </c>
      <c r="G339" s="1" t="s">
        <v>134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新年2星海光来ICONIC</v>
      </c>
    </row>
    <row r="340" spans="1:20" x14ac:dyDescent="0.35">
      <c r="A340">
        <f>VLOOKUP(Serve[[#This Row],[No用]],SetNo[[No.用]:[vlookup 用]],2,FALSE)</f>
        <v>289</v>
      </c>
      <c r="B340">
        <f>IF(ROW()=2,1,IF(A339&lt;&gt;Serve[[#This Row],[No]],1,B339+1))</f>
        <v>1</v>
      </c>
      <c r="C340" t="s">
        <v>108</v>
      </c>
      <c r="D340" t="s">
        <v>133</v>
      </c>
      <c r="E340" t="s">
        <v>77</v>
      </c>
      <c r="F340" t="s">
        <v>82</v>
      </c>
      <c r="G340" t="s">
        <v>134</v>
      </c>
      <c r="H340" t="s">
        <v>71</v>
      </c>
      <c r="I340">
        <v>1</v>
      </c>
      <c r="J340" t="s">
        <v>204</v>
      </c>
      <c r="K340" s="1" t="s">
        <v>184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ユニフォーム昼神幸郎ICONIC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1</v>
      </c>
      <c r="C341" s="1" t="s">
        <v>773</v>
      </c>
      <c r="D341" t="s">
        <v>133</v>
      </c>
      <c r="E341" s="1" t="s">
        <v>73</v>
      </c>
      <c r="F341" t="s">
        <v>82</v>
      </c>
      <c r="G341" t="s">
        <v>134</v>
      </c>
      <c r="H341" t="s">
        <v>71</v>
      </c>
      <c r="I341">
        <v>1</v>
      </c>
      <c r="J341" t="s">
        <v>204</v>
      </c>
      <c r="K341" s="1" t="s">
        <v>184</v>
      </c>
      <c r="L341" s="1" t="s">
        <v>178</v>
      </c>
      <c r="M341">
        <v>36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Xmas昼神幸郎ICONIC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t="s">
        <v>108</v>
      </c>
      <c r="D342" t="s">
        <v>131</v>
      </c>
      <c r="E342" t="s">
        <v>77</v>
      </c>
      <c r="F342" t="s">
        <v>78</v>
      </c>
      <c r="G342" t="s">
        <v>135</v>
      </c>
      <c r="H342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35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ユニフォーム佐久早聖臣ICONIC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s="1" t="s">
        <v>860</v>
      </c>
      <c r="D343" s="1" t="s">
        <v>131</v>
      </c>
      <c r="E343" s="1" t="s">
        <v>73</v>
      </c>
      <c r="F343" s="1" t="s">
        <v>78</v>
      </c>
      <c r="G343" s="1" t="s">
        <v>135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162</v>
      </c>
      <c r="M343">
        <v>35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サバゲ佐久早聖臣ICONIC</v>
      </c>
    </row>
    <row r="344" spans="1:20" x14ac:dyDescent="0.35">
      <c r="A344">
        <f>VLOOKUP(Serve[[#This Row],[No用]],SetNo[[No.用]:[vlookup 用]],2,FALSE)</f>
        <v>293</v>
      </c>
      <c r="B344">
        <f>IF(ROW()=2,1,IF(A343&lt;&gt;Serve[[#This Row],[No]],1,B343+1))</f>
        <v>1</v>
      </c>
      <c r="C344" s="1" t="s">
        <v>1208</v>
      </c>
      <c r="D344" s="1" t="s">
        <v>131</v>
      </c>
      <c r="E344" s="1" t="s">
        <v>90</v>
      </c>
      <c r="F344" s="1" t="s">
        <v>78</v>
      </c>
      <c r="G344" s="1" t="s">
        <v>135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35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新年2佐久早聖臣ICONIC</v>
      </c>
    </row>
    <row r="345" spans="1:20" x14ac:dyDescent="0.35">
      <c r="A345">
        <f>VLOOKUP(Serve[[#This Row],[No用]],SetNo[[No.用]:[vlookup 用]],2,FALSE)</f>
        <v>294</v>
      </c>
      <c r="B345">
        <f>IF(ROW()=2,1,IF(A344&lt;&gt;Serve[[#This Row],[No]],1,B344+1))</f>
        <v>1</v>
      </c>
      <c r="C345" t="s">
        <v>108</v>
      </c>
      <c r="D345" t="s">
        <v>132</v>
      </c>
      <c r="E345" t="s">
        <v>77</v>
      </c>
      <c r="F345" t="s">
        <v>80</v>
      </c>
      <c r="G345" t="s">
        <v>135</v>
      </c>
      <c r="H345" t="s">
        <v>71</v>
      </c>
      <c r="I345">
        <v>1</v>
      </c>
      <c r="J345" t="s">
        <v>204</v>
      </c>
      <c r="M345">
        <v>0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ユニフォーム小森元也ICONIC</v>
      </c>
    </row>
    <row r="346" spans="1:20" x14ac:dyDescent="0.35">
      <c r="A346">
        <f>VLOOKUP(Serve[[#This Row],[No用]],SetNo[[No.用]:[vlookup 用]],2,FALSE)</f>
        <v>295</v>
      </c>
      <c r="B346">
        <f>IF(ROW()=2,1,IF(A345&lt;&gt;Serve[[#This Row],[No]],1,B345+1))</f>
        <v>1</v>
      </c>
      <c r="C346" s="1" t="s">
        <v>950</v>
      </c>
      <c r="D346" s="1" t="s">
        <v>132</v>
      </c>
      <c r="E346" s="1" t="s">
        <v>73</v>
      </c>
      <c r="F346" s="1" t="s">
        <v>80</v>
      </c>
      <c r="G346" s="1" t="s">
        <v>135</v>
      </c>
      <c r="H346" s="1" t="s">
        <v>71</v>
      </c>
      <c r="I346">
        <v>1</v>
      </c>
      <c r="J346" t="s">
        <v>204</v>
      </c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キャンプ小森元也ICONIC</v>
      </c>
    </row>
    <row r="347" spans="1:20" x14ac:dyDescent="0.35">
      <c r="A347">
        <f>VLOOKUP(Serve[[#This Row],[No用]],SetNo[[No.用]:[vlookup 用]],2,FALSE)</f>
        <v>296</v>
      </c>
      <c r="B347">
        <f>IF(ROW()=2,1,IF(A346&lt;&gt;Serve[[#This Row],[No]],1,B346+1))</f>
        <v>1</v>
      </c>
      <c r="C347" t="s">
        <v>108</v>
      </c>
      <c r="D347" s="1" t="s">
        <v>677</v>
      </c>
      <c r="E347" s="1" t="s">
        <v>90</v>
      </c>
      <c r="F347" s="1" t="s">
        <v>78</v>
      </c>
      <c r="G347" s="1" t="s">
        <v>679</v>
      </c>
      <c r="H347" t="s">
        <v>71</v>
      </c>
      <c r="I347">
        <v>1</v>
      </c>
      <c r="J347" t="s">
        <v>204</v>
      </c>
      <c r="K347" s="1" t="s">
        <v>184</v>
      </c>
      <c r="L347" s="1" t="s">
        <v>162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ユニフォーム大将優ICONIC</v>
      </c>
    </row>
    <row r="348" spans="1:20" x14ac:dyDescent="0.35">
      <c r="A348">
        <f>VLOOKUP(Serve[[#This Row],[No用]],SetNo[[No.用]:[vlookup 用]],2,FALSE)</f>
        <v>297</v>
      </c>
      <c r="B348">
        <f>IF(ROW()=2,1,IF(A347&lt;&gt;Serve[[#This Row],[No]],1,B347+1))</f>
        <v>1</v>
      </c>
      <c r="C348" s="1" t="s">
        <v>784</v>
      </c>
      <c r="D348" s="1" t="s">
        <v>677</v>
      </c>
      <c r="E348" s="1" t="s">
        <v>77</v>
      </c>
      <c r="F348" s="1" t="s">
        <v>78</v>
      </c>
      <c r="G348" s="1" t="s">
        <v>679</v>
      </c>
      <c r="H348" s="1" t="s">
        <v>680</v>
      </c>
      <c r="I348">
        <v>1</v>
      </c>
      <c r="J348" t="s">
        <v>204</v>
      </c>
      <c r="K348" s="1" t="s">
        <v>184</v>
      </c>
      <c r="L348" s="1" t="s">
        <v>162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新年大将優ICONIC</v>
      </c>
    </row>
    <row r="349" spans="1:20" x14ac:dyDescent="0.35">
      <c r="A349">
        <f>VLOOKUP(Serve[[#This Row],[No用]],SetNo[[No.用]:[vlookup 用]],2,FALSE)</f>
        <v>298</v>
      </c>
      <c r="B349">
        <f>IF(ROW()=2,1,IF(A348&lt;&gt;Serve[[#This Row],[No]],1,B348+1))</f>
        <v>1</v>
      </c>
      <c r="C349" s="1" t="s">
        <v>1056</v>
      </c>
      <c r="D349" s="1" t="s">
        <v>677</v>
      </c>
      <c r="E349" s="1" t="s">
        <v>73</v>
      </c>
      <c r="F349" s="1" t="s">
        <v>78</v>
      </c>
      <c r="G349" s="1" t="s">
        <v>679</v>
      </c>
      <c r="H349" s="1" t="s">
        <v>680</v>
      </c>
      <c r="I349">
        <v>1</v>
      </c>
      <c r="J349" t="s">
        <v>204</v>
      </c>
      <c r="K349" s="1" t="s">
        <v>184</v>
      </c>
      <c r="L349" s="1" t="s">
        <v>173</v>
      </c>
      <c r="M349">
        <v>41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カンフー大将優ICONIC</v>
      </c>
    </row>
    <row r="350" spans="1:20" x14ac:dyDescent="0.35">
      <c r="A350">
        <f>VLOOKUP(Serve[[#This Row],[No用]],SetNo[[No.用]:[vlookup 用]],2,FALSE)</f>
        <v>298</v>
      </c>
      <c r="B350">
        <f>IF(ROW()=2,1,IF(A349&lt;&gt;Serve[[#This Row],[No]],1,B349+1))</f>
        <v>2</v>
      </c>
      <c r="C350" s="1" t="s">
        <v>1056</v>
      </c>
      <c r="D350" s="1" t="s">
        <v>677</v>
      </c>
      <c r="E350" s="1" t="s">
        <v>73</v>
      </c>
      <c r="F350" s="1" t="s">
        <v>78</v>
      </c>
      <c r="G350" s="1" t="s">
        <v>679</v>
      </c>
      <c r="H350" s="1" t="s">
        <v>680</v>
      </c>
      <c r="I350">
        <v>1</v>
      </c>
      <c r="J350" t="s">
        <v>204</v>
      </c>
      <c r="K350" s="1" t="s">
        <v>184</v>
      </c>
      <c r="L350" s="1" t="s">
        <v>224</v>
      </c>
      <c r="M350">
        <v>49</v>
      </c>
      <c r="N350">
        <v>0</v>
      </c>
      <c r="O350">
        <v>59</v>
      </c>
      <c r="P350">
        <v>0</v>
      </c>
      <c r="T350" t="str">
        <f>Serve[[#This Row],[服装]]&amp;Serve[[#This Row],[名前]]&amp;Serve[[#This Row],[レアリティ]]</f>
        <v>カンフー大将優ICONIC</v>
      </c>
    </row>
    <row r="351" spans="1:20" x14ac:dyDescent="0.35">
      <c r="A351">
        <f>VLOOKUP(Serve[[#This Row],[No用]],SetNo[[No.用]:[vlookup 用]],2,FALSE)</f>
        <v>299</v>
      </c>
      <c r="B351">
        <f>IF(ROW()=2,1,IF(A350&lt;&gt;Serve[[#This Row],[No]],1,B350+1))</f>
        <v>1</v>
      </c>
      <c r="C351" s="1" t="s">
        <v>1358</v>
      </c>
      <c r="D351" s="1" t="s">
        <v>677</v>
      </c>
      <c r="E351" s="1" t="s">
        <v>90</v>
      </c>
      <c r="F351" s="1" t="s">
        <v>78</v>
      </c>
      <c r="G351" s="1" t="s">
        <v>679</v>
      </c>
      <c r="H351" s="1" t="s">
        <v>680</v>
      </c>
      <c r="I351">
        <v>1</v>
      </c>
      <c r="J351" t="s">
        <v>204</v>
      </c>
      <c r="K351" s="1" t="s">
        <v>184</v>
      </c>
      <c r="L351" s="1" t="s">
        <v>162</v>
      </c>
      <c r="M351">
        <v>35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妖大将優ICONIC</v>
      </c>
    </row>
    <row r="352" spans="1:20" x14ac:dyDescent="0.35">
      <c r="A352">
        <f>VLOOKUP(Serve[[#This Row],[No用]],SetNo[[No.用]:[vlookup 用]],2,FALSE)</f>
        <v>300</v>
      </c>
      <c r="B352">
        <f>IF(ROW()=2,1,IF(A351&lt;&gt;Serve[[#This Row],[No]],1,B351+1))</f>
        <v>1</v>
      </c>
      <c r="C352" t="s">
        <v>108</v>
      </c>
      <c r="D352" s="1" t="s">
        <v>682</v>
      </c>
      <c r="E352" s="1" t="s">
        <v>90</v>
      </c>
      <c r="F352" s="1" t="s">
        <v>78</v>
      </c>
      <c r="G352" s="1" t="s">
        <v>679</v>
      </c>
      <c r="H352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ユニフォーム沼井和馬ICONIC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2</v>
      </c>
      <c r="C353" t="s">
        <v>108</v>
      </c>
      <c r="D353" s="1" t="s">
        <v>682</v>
      </c>
      <c r="E353" s="1" t="s">
        <v>90</v>
      </c>
      <c r="F353" s="1" t="s">
        <v>78</v>
      </c>
      <c r="G353" s="1" t="s">
        <v>679</v>
      </c>
      <c r="H353" t="s">
        <v>71</v>
      </c>
      <c r="I353">
        <v>1</v>
      </c>
      <c r="J353" t="s">
        <v>204</v>
      </c>
      <c r="K353" s="1" t="s">
        <v>184</v>
      </c>
      <c r="L353" s="1" t="s">
        <v>224</v>
      </c>
      <c r="M353">
        <v>47</v>
      </c>
      <c r="N353">
        <v>0</v>
      </c>
      <c r="O353">
        <v>57</v>
      </c>
      <c r="P353">
        <v>0</v>
      </c>
      <c r="T353" t="str">
        <f>Serve[[#This Row],[服装]]&amp;Serve[[#This Row],[名前]]&amp;Serve[[#This Row],[レアリティ]]</f>
        <v>ユニフォーム沼井和馬ICONIC</v>
      </c>
    </row>
    <row r="354" spans="1:20" x14ac:dyDescent="0.35">
      <c r="A354">
        <f>VLOOKUP(Serve[[#This Row],[No用]],SetNo[[No.用]:[vlookup 用]],2,FALSE)</f>
        <v>301</v>
      </c>
      <c r="B354">
        <f>IF(ROW()=2,1,IF(A353&lt;&gt;Serve[[#This Row],[No]],1,B353+1))</f>
        <v>1</v>
      </c>
      <c r="C354" t="s">
        <v>108</v>
      </c>
      <c r="D354" s="1" t="s">
        <v>729</v>
      </c>
      <c r="E354" s="1" t="s">
        <v>90</v>
      </c>
      <c r="F354" s="1" t="s">
        <v>78</v>
      </c>
      <c r="G354" s="1" t="s">
        <v>679</v>
      </c>
      <c r="H354" t="s">
        <v>71</v>
      </c>
      <c r="I354">
        <v>1</v>
      </c>
      <c r="J354" t="s">
        <v>204</v>
      </c>
      <c r="K354" s="1" t="s">
        <v>225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ユニフォーム潜尚保ICONIC</v>
      </c>
    </row>
    <row r="355" spans="1:20" x14ac:dyDescent="0.35">
      <c r="A355">
        <f>VLOOKUP(Serve[[#This Row],[No用]],SetNo[[No.用]:[vlookup 用]],2,FALSE)</f>
        <v>302</v>
      </c>
      <c r="B355">
        <f>IF(ROW()=2,1,IF(A354&lt;&gt;Serve[[#This Row],[No]],1,B354+1))</f>
        <v>1</v>
      </c>
      <c r="C355" s="1" t="s">
        <v>926</v>
      </c>
      <c r="D355" s="1" t="s">
        <v>729</v>
      </c>
      <c r="E355" s="1" t="s">
        <v>77</v>
      </c>
      <c r="F355" s="1" t="s">
        <v>78</v>
      </c>
      <c r="G355" s="1" t="s">
        <v>679</v>
      </c>
      <c r="H355" s="1" t="s">
        <v>680</v>
      </c>
      <c r="I355">
        <v>1</v>
      </c>
      <c r="J355" t="s">
        <v>204</v>
      </c>
      <c r="K355" s="1" t="s">
        <v>225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バーガー潜尚保ICONIC</v>
      </c>
    </row>
    <row r="356" spans="1:20" x14ac:dyDescent="0.35">
      <c r="A356">
        <f>VLOOKUP(Serve[[#This Row],[No用]],SetNo[[No.用]:[vlookup 用]],2,FALSE)</f>
        <v>303</v>
      </c>
      <c r="B356">
        <f>IF(ROW()=2,1,IF(A355&lt;&gt;Serve[[#This Row],[No]],1,B355+1))</f>
        <v>1</v>
      </c>
      <c r="C356" t="s">
        <v>108</v>
      </c>
      <c r="D356" s="1" t="s">
        <v>731</v>
      </c>
      <c r="E356" s="1" t="s">
        <v>90</v>
      </c>
      <c r="F356" s="1" t="s">
        <v>78</v>
      </c>
      <c r="G356" s="1" t="s">
        <v>679</v>
      </c>
      <c r="H356" t="s">
        <v>71</v>
      </c>
      <c r="I356">
        <v>1</v>
      </c>
      <c r="J356" t="s">
        <v>204</v>
      </c>
      <c r="K356" s="1" t="s">
        <v>222</v>
      </c>
      <c r="L356" s="1" t="s">
        <v>173</v>
      </c>
      <c r="M356">
        <v>39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ユニフォーム高千穂恵也ICONIC</v>
      </c>
    </row>
    <row r="357" spans="1:20" x14ac:dyDescent="0.35">
      <c r="A357">
        <f>VLOOKUP(Serve[[#This Row],[No用]],SetNo[[No.用]:[vlookup 用]],2,FALSE)</f>
        <v>303</v>
      </c>
      <c r="B357">
        <f>IF(ROW()=2,1,IF(A356&lt;&gt;Serve[[#This Row],[No]],1,B356+1))</f>
        <v>2</v>
      </c>
      <c r="C357" t="s">
        <v>108</v>
      </c>
      <c r="D357" s="1" t="s">
        <v>731</v>
      </c>
      <c r="E357" s="1" t="s">
        <v>90</v>
      </c>
      <c r="F357" s="1" t="s">
        <v>78</v>
      </c>
      <c r="G357" s="1" t="s">
        <v>679</v>
      </c>
      <c r="H357" t="s">
        <v>71</v>
      </c>
      <c r="I357">
        <v>1</v>
      </c>
      <c r="J357" t="s">
        <v>204</v>
      </c>
      <c r="K357" s="1" t="s">
        <v>222</v>
      </c>
      <c r="L357" s="1" t="s">
        <v>224</v>
      </c>
      <c r="M357">
        <v>44</v>
      </c>
      <c r="N357">
        <v>0</v>
      </c>
      <c r="O357">
        <v>54</v>
      </c>
      <c r="P357">
        <v>0</v>
      </c>
      <c r="T357" t="str">
        <f>Serve[[#This Row],[服装]]&amp;Serve[[#This Row],[名前]]&amp;Serve[[#This Row],[レアリティ]]</f>
        <v>ユニフォーム高千穂恵也ICONIC</v>
      </c>
    </row>
    <row r="358" spans="1:20" x14ac:dyDescent="0.35">
      <c r="A358">
        <f>VLOOKUP(Serve[[#This Row],[No用]],SetNo[[No.用]:[vlookup 用]],2,FALSE)</f>
        <v>304</v>
      </c>
      <c r="B358">
        <f>IF(ROW()=2,1,IF(A357&lt;&gt;Serve[[#This Row],[No]],1,B357+1))</f>
        <v>1</v>
      </c>
      <c r="C358" t="s">
        <v>108</v>
      </c>
      <c r="D358" s="1" t="s">
        <v>733</v>
      </c>
      <c r="E358" s="1" t="s">
        <v>90</v>
      </c>
      <c r="F358" s="1" t="s">
        <v>82</v>
      </c>
      <c r="G358" s="1" t="s">
        <v>679</v>
      </c>
      <c r="H358" t="s">
        <v>71</v>
      </c>
      <c r="I358">
        <v>1</v>
      </c>
      <c r="J358" t="s">
        <v>204</v>
      </c>
      <c r="K358" s="1" t="s">
        <v>193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ユニフォーム広尾倖児ICONIC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2</v>
      </c>
      <c r="C359" t="s">
        <v>108</v>
      </c>
      <c r="D359" s="1" t="s">
        <v>733</v>
      </c>
      <c r="E359" s="1" t="s">
        <v>90</v>
      </c>
      <c r="F359" s="1" t="s">
        <v>82</v>
      </c>
      <c r="G359" s="1" t="s">
        <v>679</v>
      </c>
      <c r="H359" t="s">
        <v>71</v>
      </c>
      <c r="I359">
        <v>1</v>
      </c>
      <c r="J359" t="s">
        <v>204</v>
      </c>
      <c r="K359" s="1" t="s">
        <v>193</v>
      </c>
      <c r="L359" s="1" t="s">
        <v>224</v>
      </c>
      <c r="M359">
        <v>45</v>
      </c>
      <c r="N359">
        <v>0</v>
      </c>
      <c r="O359">
        <v>55</v>
      </c>
      <c r="P359">
        <v>0</v>
      </c>
      <c r="T359" t="str">
        <f>Serve[[#This Row],[服装]]&amp;Serve[[#This Row],[名前]]&amp;Serve[[#This Row],[レアリティ]]</f>
        <v>ユニフォーム広尾倖児ICONIC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1056</v>
      </c>
      <c r="D360" s="1" t="s">
        <v>733</v>
      </c>
      <c r="E360" s="1" t="s">
        <v>77</v>
      </c>
      <c r="F360" s="1" t="s">
        <v>82</v>
      </c>
      <c r="G360" s="1" t="s">
        <v>679</v>
      </c>
      <c r="H360" s="1" t="s">
        <v>680</v>
      </c>
      <c r="I360">
        <v>1</v>
      </c>
      <c r="J360" t="s">
        <v>204</v>
      </c>
      <c r="K360" s="1" t="s">
        <v>193</v>
      </c>
      <c r="L360" s="1" t="s">
        <v>173</v>
      </c>
      <c r="M360">
        <v>34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カンフー広尾倖児ICONIC</v>
      </c>
    </row>
    <row r="361" spans="1:20" x14ac:dyDescent="0.35">
      <c r="A361">
        <f>VLOOKUP(Serve[[#This Row],[No用]],SetNo[[No.用]:[vlookup 用]],2,FALSE)</f>
        <v>305</v>
      </c>
      <c r="B361">
        <f>IF(ROW()=2,1,IF(A360&lt;&gt;Serve[[#This Row],[No]],1,B360+1))</f>
        <v>2</v>
      </c>
      <c r="C361" s="1" t="s">
        <v>1056</v>
      </c>
      <c r="D361" s="1" t="s">
        <v>733</v>
      </c>
      <c r="E361" s="1" t="s">
        <v>77</v>
      </c>
      <c r="F361" s="1" t="s">
        <v>82</v>
      </c>
      <c r="G361" s="1" t="s">
        <v>679</v>
      </c>
      <c r="H361" s="1" t="s">
        <v>680</v>
      </c>
      <c r="I361">
        <v>1</v>
      </c>
      <c r="J361" t="s">
        <v>204</v>
      </c>
      <c r="K361" s="1" t="s">
        <v>193</v>
      </c>
      <c r="L361" s="1" t="s">
        <v>224</v>
      </c>
      <c r="M361">
        <v>45</v>
      </c>
      <c r="N361">
        <v>0</v>
      </c>
      <c r="O361">
        <v>55</v>
      </c>
      <c r="P361">
        <v>0</v>
      </c>
      <c r="T361" t="str">
        <f>Serve[[#This Row],[服装]]&amp;Serve[[#This Row],[名前]]&amp;Serve[[#This Row],[レアリティ]]</f>
        <v>カンフー広尾倖児ICONIC</v>
      </c>
    </row>
    <row r="362" spans="1:20" x14ac:dyDescent="0.35">
      <c r="A362">
        <f>VLOOKUP(Serve[[#This Row],[No用]],SetNo[[No.用]:[vlookup 用]],2,FALSE)</f>
        <v>306</v>
      </c>
      <c r="B362">
        <f>IF(ROW()=2,1,IF(A361&lt;&gt;Serve[[#This Row],[No]],1,B361+1))</f>
        <v>1</v>
      </c>
      <c r="C362" t="s">
        <v>108</v>
      </c>
      <c r="D362" s="1" t="s">
        <v>735</v>
      </c>
      <c r="E362" s="1" t="s">
        <v>90</v>
      </c>
      <c r="F362" s="1" t="s">
        <v>74</v>
      </c>
      <c r="G362" s="1" t="s">
        <v>679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ユニフォーム先島伊澄ICONIC</v>
      </c>
    </row>
    <row r="363" spans="1:20" x14ac:dyDescent="0.35">
      <c r="A363">
        <f>VLOOKUP(Serve[[#This Row],[No用]],SetNo[[No.用]:[vlookup 用]],2,FALSE)</f>
        <v>307</v>
      </c>
      <c r="B363">
        <f>IF(ROW()=2,1,IF(A362&lt;&gt;Serve[[#This Row],[No]],1,B362+1))</f>
        <v>1</v>
      </c>
      <c r="C363" t="s">
        <v>108</v>
      </c>
      <c r="D363" s="1" t="s">
        <v>737</v>
      </c>
      <c r="E363" s="1" t="s">
        <v>90</v>
      </c>
      <c r="F363" s="1" t="s">
        <v>82</v>
      </c>
      <c r="G363" s="1" t="s">
        <v>679</v>
      </c>
      <c r="H363" t="s">
        <v>71</v>
      </c>
      <c r="I363">
        <v>1</v>
      </c>
      <c r="J363" t="s">
        <v>204</v>
      </c>
      <c r="K363" s="1" t="s">
        <v>225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ユニフォーム背黒晃彦ICONIC</v>
      </c>
    </row>
    <row r="364" spans="1:20" x14ac:dyDescent="0.35">
      <c r="A364">
        <f>VLOOKUP(Serve[[#This Row],[No用]],SetNo[[No.用]:[vlookup 用]],2,FALSE)</f>
        <v>308</v>
      </c>
      <c r="B364">
        <f>IF(ROW()=2,1,IF(A363&lt;&gt;Serve[[#This Row],[No]],1,B363+1))</f>
        <v>1</v>
      </c>
      <c r="C364" t="s">
        <v>108</v>
      </c>
      <c r="D364" s="1" t="s">
        <v>739</v>
      </c>
      <c r="E364" s="1" t="s">
        <v>90</v>
      </c>
      <c r="F364" s="1" t="s">
        <v>80</v>
      </c>
      <c r="G364" s="1" t="s">
        <v>679</v>
      </c>
      <c r="H364" t="s">
        <v>71</v>
      </c>
      <c r="I364">
        <v>1</v>
      </c>
      <c r="J364" t="s">
        <v>204</v>
      </c>
      <c r="M364">
        <v>0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803"/>
  <sheetViews>
    <sheetView topLeftCell="A1723" zoomScaleNormal="100" workbookViewId="0">
      <selection activeCell="A1753" sqref="A1747:XFD1753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824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824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991</v>
      </c>
      <c r="D23" s="1" t="s">
        <v>955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1142</v>
      </c>
      <c r="D28" s="1" t="s">
        <v>955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1142</v>
      </c>
      <c r="D29" s="1" t="s">
        <v>955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1341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1341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1341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1341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991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1142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1300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1300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1300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1300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205</v>
      </c>
      <c r="D83" t="s">
        <v>209</v>
      </c>
      <c r="E83" t="s">
        <v>28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205</v>
      </c>
      <c r="D84" t="s">
        <v>209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205</v>
      </c>
      <c r="D85" t="s">
        <v>209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205</v>
      </c>
      <c r="D86" t="s">
        <v>209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205</v>
      </c>
      <c r="D87" t="s">
        <v>209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210</v>
      </c>
      <c r="D88" t="s">
        <v>209</v>
      </c>
      <c r="E88" t="s">
        <v>23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210</v>
      </c>
      <c r="D89" t="s">
        <v>209</v>
      </c>
      <c r="E89" t="s">
        <v>23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210</v>
      </c>
      <c r="D90" t="s">
        <v>209</v>
      </c>
      <c r="E90" t="s">
        <v>23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210</v>
      </c>
      <c r="D91" t="s">
        <v>209</v>
      </c>
      <c r="E91" t="s">
        <v>23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210</v>
      </c>
      <c r="D92" t="s">
        <v>209</v>
      </c>
      <c r="E92" t="s">
        <v>23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職業体験月島蛍ICONIC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職業体験月島蛍ICONIC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職業体験月島蛍ICONIC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692</v>
      </c>
      <c r="D96" t="s">
        <v>139</v>
      </c>
      <c r="E96" s="1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職業体験月島蛍ICONIC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692</v>
      </c>
      <c r="D97" t="s">
        <v>139</v>
      </c>
      <c r="E97" s="1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職業体験月島蛍ICONIC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824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1周年月島蛍ICONIC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824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1周年月島蛍ICONIC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824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1周年月島蛍ICONIC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824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1周年月島蛍ICONIC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824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1周年月島蛍ICONIC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987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花火月島蛍ICONIC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987</v>
      </c>
      <c r="D104" s="1" t="s">
        <v>139</v>
      </c>
      <c r="E104" s="1" t="s">
        <v>73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花火月島蛍ICONIC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987</v>
      </c>
      <c r="D105" s="1" t="s">
        <v>139</v>
      </c>
      <c r="E105" s="1" t="s">
        <v>73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花火月島蛍ICONIC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987</v>
      </c>
      <c r="D106" s="1" t="s">
        <v>139</v>
      </c>
      <c r="E106" s="1" t="s">
        <v>73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花火月島蛍ICONIC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987</v>
      </c>
      <c r="D107" s="1" t="s">
        <v>139</v>
      </c>
      <c r="E107" s="1" t="s">
        <v>73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花火月島蛍ICONIC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1142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ジャージ月島蛍ICONIC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1142</v>
      </c>
      <c r="D109" s="1" t="s">
        <v>139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ジャージ月島蛍ICONIC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1142</v>
      </c>
      <c r="D110" s="1" t="s">
        <v>139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ジャージ月島蛍ICONIC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1142</v>
      </c>
      <c r="D111" s="1" t="s">
        <v>139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ジャージ月島蛍ICONIC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1142</v>
      </c>
      <c r="D112" s="1" t="s">
        <v>139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ジャージ月島蛍ICONIC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1300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s="1" t="s">
        <v>119</v>
      </c>
      <c r="L113" s="1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2周年月島蛍ICONIC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1300</v>
      </c>
      <c r="D114" s="1" t="s">
        <v>139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s="1" t="s">
        <v>163</v>
      </c>
      <c r="L114" s="1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2周年月島蛍ICONIC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1300</v>
      </c>
      <c r="D115" s="1" t="s">
        <v>139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s="1" t="s">
        <v>120</v>
      </c>
      <c r="L115" s="1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2周年月島蛍ICONIC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1300</v>
      </c>
      <c r="D116" s="1" t="s">
        <v>139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s="1" t="s">
        <v>164</v>
      </c>
      <c r="L116" s="1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2周年月島蛍ICONIC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1300</v>
      </c>
      <c r="D117" s="1" t="s">
        <v>139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s="1" t="s">
        <v>165</v>
      </c>
      <c r="L117" s="1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2周年月島蛍ICONIC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t="s">
        <v>205</v>
      </c>
      <c r="D118" t="s">
        <v>211</v>
      </c>
      <c r="E118" t="s">
        <v>24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119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ユニフォーム山口忠ICONIC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t="s">
        <v>205</v>
      </c>
      <c r="D119" t="s">
        <v>211</v>
      </c>
      <c r="E119" t="s">
        <v>24</v>
      </c>
      <c r="F119" t="s">
        <v>26</v>
      </c>
      <c r="G119" t="s">
        <v>153</v>
      </c>
      <c r="H119" t="s">
        <v>71</v>
      </c>
      <c r="I119">
        <v>1</v>
      </c>
      <c r="J119" t="s">
        <v>228</v>
      </c>
      <c r="K119" t="s">
        <v>163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ユニフォーム山口忠ICONIC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t="s">
        <v>205</v>
      </c>
      <c r="D120" t="s">
        <v>211</v>
      </c>
      <c r="E120" t="s">
        <v>24</v>
      </c>
      <c r="F120" t="s">
        <v>26</v>
      </c>
      <c r="G120" t="s">
        <v>153</v>
      </c>
      <c r="H120" t="s">
        <v>71</v>
      </c>
      <c r="I120">
        <v>1</v>
      </c>
      <c r="J120" t="s">
        <v>228</v>
      </c>
      <c r="K120" t="s">
        <v>120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t="s">
        <v>205</v>
      </c>
      <c r="D121" t="s">
        <v>211</v>
      </c>
      <c r="E121" t="s">
        <v>24</v>
      </c>
      <c r="F121" t="s">
        <v>26</v>
      </c>
      <c r="G121" t="s">
        <v>153</v>
      </c>
      <c r="H121" t="s">
        <v>71</v>
      </c>
      <c r="I121">
        <v>1</v>
      </c>
      <c r="J121" t="s">
        <v>228</v>
      </c>
      <c r="K121" t="s">
        <v>164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t="s">
        <v>205</v>
      </c>
      <c r="D122" t="s">
        <v>211</v>
      </c>
      <c r="E122" t="s">
        <v>24</v>
      </c>
      <c r="F122" t="s">
        <v>26</v>
      </c>
      <c r="G122" t="s">
        <v>153</v>
      </c>
      <c r="H122" t="s">
        <v>71</v>
      </c>
      <c r="I122">
        <v>1</v>
      </c>
      <c r="J122" t="s">
        <v>228</v>
      </c>
      <c r="K122" t="s">
        <v>165</v>
      </c>
      <c r="L122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ユニフォーム山口忠ICONIC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210</v>
      </c>
      <c r="D123" t="s">
        <v>211</v>
      </c>
      <c r="E123" t="s">
        <v>28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178</v>
      </c>
      <c r="M123">
        <v>28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水着山口忠ICONIC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210</v>
      </c>
      <c r="D124" t="s">
        <v>211</v>
      </c>
      <c r="E124" t="s">
        <v>28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25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水着山口忠ICONIC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210</v>
      </c>
      <c r="D125" t="s">
        <v>211</v>
      </c>
      <c r="E125" t="s">
        <v>28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230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水着山口忠ICONIC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210</v>
      </c>
      <c r="D126" t="s">
        <v>211</v>
      </c>
      <c r="E126" t="s">
        <v>28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120</v>
      </c>
      <c r="L126" t="s">
        <v>178</v>
      </c>
      <c r="M126">
        <v>28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水着山口忠ICONIC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210</v>
      </c>
      <c r="D127" t="s">
        <v>211</v>
      </c>
      <c r="E127" t="s">
        <v>28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水着山口忠ICONIC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6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165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1</v>
      </c>
      <c r="C129" s="1" t="s">
        <v>798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228</v>
      </c>
      <c r="K129" s="1" t="s">
        <v>119</v>
      </c>
      <c r="L129" s="1" t="s">
        <v>173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雪遊び山口忠ICONIC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2</v>
      </c>
      <c r="C130" s="1" t="s">
        <v>798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228</v>
      </c>
      <c r="K130" s="1" t="s">
        <v>163</v>
      </c>
      <c r="L130" s="1" t="s">
        <v>162</v>
      </c>
      <c r="M130">
        <v>25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雪遊び山口忠ICONIC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3</v>
      </c>
      <c r="C131" s="1" t="s">
        <v>798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228</v>
      </c>
      <c r="K131" s="1" t="s">
        <v>230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雪遊び山口忠ICONIC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4</v>
      </c>
      <c r="C132" s="1" t="s">
        <v>798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228</v>
      </c>
      <c r="K132" s="1" t="s">
        <v>120</v>
      </c>
      <c r="L132" s="1" t="s">
        <v>173</v>
      </c>
      <c r="M132">
        <v>31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雪遊び山口忠ICONIC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5</v>
      </c>
      <c r="C133" s="1" t="s">
        <v>798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228</v>
      </c>
      <c r="K133" s="1" t="s">
        <v>183</v>
      </c>
      <c r="L133" s="1" t="s">
        <v>224</v>
      </c>
      <c r="M133">
        <v>35</v>
      </c>
      <c r="N133">
        <v>0</v>
      </c>
      <c r="O133">
        <v>45</v>
      </c>
      <c r="P133">
        <v>0</v>
      </c>
      <c r="T133" t="str">
        <f>Receive[[#This Row],[服装]]&amp;Receive[[#This Row],[名前]]&amp;Receive[[#This Row],[レアリティ]]</f>
        <v>雪遊び山口忠ICONIC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6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164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7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165</v>
      </c>
      <c r="L135" s="1" t="s">
        <v>162</v>
      </c>
      <c r="M135">
        <v>29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1</v>
      </c>
      <c r="C136" s="1" t="s">
        <v>1044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119</v>
      </c>
      <c r="L136" s="1" t="s">
        <v>173</v>
      </c>
      <c r="M136">
        <v>32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スパイ山口忠ICONIC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2</v>
      </c>
      <c r="C137" s="1" t="s">
        <v>1044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スパイ山口忠ICONIC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3</v>
      </c>
      <c r="C138" s="1" t="s">
        <v>1044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230</v>
      </c>
      <c r="L138" s="1" t="s">
        <v>162</v>
      </c>
      <c r="M138">
        <v>23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スパイ山口忠ICONIC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4</v>
      </c>
      <c r="C139" s="1" t="s">
        <v>1044</v>
      </c>
      <c r="D139" s="1" t="s">
        <v>140</v>
      </c>
      <c r="E139" s="1" t="s">
        <v>90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228</v>
      </c>
      <c r="K139" s="1" t="s">
        <v>120</v>
      </c>
      <c r="L139" s="1" t="s">
        <v>173</v>
      </c>
      <c r="M139">
        <v>32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スパイ山口忠ICONIC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5</v>
      </c>
      <c r="C140" s="1" t="s">
        <v>1044</v>
      </c>
      <c r="D140" s="1" t="s">
        <v>140</v>
      </c>
      <c r="E140" s="1" t="s">
        <v>90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228</v>
      </c>
      <c r="K140" s="1" t="s">
        <v>183</v>
      </c>
      <c r="L140" s="1" t="s">
        <v>224</v>
      </c>
      <c r="M140">
        <v>35</v>
      </c>
      <c r="N140">
        <v>0</v>
      </c>
      <c r="O140">
        <v>45</v>
      </c>
      <c r="P140">
        <v>0</v>
      </c>
      <c r="T140" t="str">
        <f>Receive[[#This Row],[服装]]&amp;Receive[[#This Row],[名前]]&amp;Receive[[#This Row],[レアリティ]]</f>
        <v>スパイ山口忠ICONIC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6</v>
      </c>
      <c r="C141" s="1" t="s">
        <v>1044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164</v>
      </c>
      <c r="L141" s="1" t="s">
        <v>162</v>
      </c>
      <c r="M141">
        <v>22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7</v>
      </c>
      <c r="C142" s="1" t="s">
        <v>1044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165</v>
      </c>
      <c r="L142" s="1" t="s">
        <v>162</v>
      </c>
      <c r="M142">
        <v>29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1</v>
      </c>
      <c r="C143" s="1" t="s">
        <v>1142</v>
      </c>
      <c r="D143" s="1" t="s">
        <v>140</v>
      </c>
      <c r="E143" s="1" t="s">
        <v>77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119</v>
      </c>
      <c r="L143" s="1" t="s">
        <v>178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ジャージ山口忠ICONIC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2</v>
      </c>
      <c r="C144" s="1" t="s">
        <v>1142</v>
      </c>
      <c r="D144" s="1" t="s">
        <v>140</v>
      </c>
      <c r="E144" s="1" t="s">
        <v>77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163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ジャージ山口忠ICONIC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3</v>
      </c>
      <c r="C145" s="1" t="s">
        <v>1142</v>
      </c>
      <c r="D145" s="1" t="s">
        <v>140</v>
      </c>
      <c r="E145" s="1" t="s">
        <v>77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120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ジャージ山口忠ICONIC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4</v>
      </c>
      <c r="C146" s="1" t="s">
        <v>1142</v>
      </c>
      <c r="D146" s="1" t="s">
        <v>140</v>
      </c>
      <c r="E146" s="1" t="s">
        <v>77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183</v>
      </c>
      <c r="L146" s="1" t="s">
        <v>224</v>
      </c>
      <c r="M146">
        <v>35</v>
      </c>
      <c r="N146">
        <v>0</v>
      </c>
      <c r="O146">
        <v>45</v>
      </c>
      <c r="P146">
        <v>0</v>
      </c>
      <c r="T146" t="str">
        <f>Receive[[#This Row],[服装]]&amp;Receive[[#This Row],[名前]]&amp;Receive[[#This Row],[レアリティ]]</f>
        <v>ジャージ山口忠ICONIC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5</v>
      </c>
      <c r="C147" s="1" t="s">
        <v>1142</v>
      </c>
      <c r="D147" s="1" t="s">
        <v>140</v>
      </c>
      <c r="E147" s="1" t="s">
        <v>77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164</v>
      </c>
      <c r="L147" s="1" t="s">
        <v>162</v>
      </c>
      <c r="M147">
        <v>22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ジャージ山口忠ICONIC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6</v>
      </c>
      <c r="C148" s="1" t="s">
        <v>1142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165</v>
      </c>
      <c r="L148" s="1" t="s">
        <v>162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1</v>
      </c>
      <c r="C149" t="s">
        <v>205</v>
      </c>
      <c r="D149" t="s">
        <v>212</v>
      </c>
      <c r="E149" t="s">
        <v>28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119</v>
      </c>
      <c r="L149" t="s">
        <v>173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ユニフォーム西谷夕ICONIC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2</v>
      </c>
      <c r="C150" t="s">
        <v>205</v>
      </c>
      <c r="D150" t="s">
        <v>212</v>
      </c>
      <c r="E150" t="s">
        <v>28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194</v>
      </c>
      <c r="L150" t="s">
        <v>173</v>
      </c>
      <c r="M150">
        <v>36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ユニフォーム西谷夕ICONIC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3</v>
      </c>
      <c r="C151" t="s">
        <v>205</v>
      </c>
      <c r="D151" t="s">
        <v>212</v>
      </c>
      <c r="E151" t="s">
        <v>28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ユニフォーム西谷夕ICONIC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4</v>
      </c>
      <c r="C152" t="s">
        <v>205</v>
      </c>
      <c r="D152" t="s">
        <v>212</v>
      </c>
      <c r="E152" t="s">
        <v>28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230</v>
      </c>
      <c r="L152" t="s">
        <v>224</v>
      </c>
      <c r="M152">
        <v>31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ユニフォーム西谷夕ICONIC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5</v>
      </c>
      <c r="C153" t="s">
        <v>205</v>
      </c>
      <c r="D153" t="s">
        <v>212</v>
      </c>
      <c r="E153" t="s">
        <v>28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120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ユニフォーム西谷夕ICONIC</v>
      </c>
    </row>
    <row r="154" spans="1:20" x14ac:dyDescent="0.35">
      <c r="A154">
        <f>VLOOKUP(Receive[[#This Row],[No用]],SetNo[[No.用]:[vlookup 用]],2,FALSE)</f>
        <v>28</v>
      </c>
      <c r="B154">
        <f>IF(ROW()=2,1,IF(A153&lt;&gt;Receive[[#This Row],[No]],1,B153+1))</f>
        <v>6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183</v>
      </c>
      <c r="L154" t="s">
        <v>224</v>
      </c>
      <c r="M154">
        <v>42</v>
      </c>
      <c r="N154">
        <v>5</v>
      </c>
      <c r="O154">
        <v>50</v>
      </c>
      <c r="P154">
        <v>7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28</v>
      </c>
      <c r="B155">
        <f>IF(ROW()=2,1,IF(A154&lt;&gt;Receive[[#This Row],[No]],1,B154+1))</f>
        <v>7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164</v>
      </c>
      <c r="L155" t="s">
        <v>162</v>
      </c>
      <c r="M155">
        <v>39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8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1</v>
      </c>
      <c r="C157" t="s">
        <v>207</v>
      </c>
      <c r="D157" t="s">
        <v>212</v>
      </c>
      <c r="E157" t="s">
        <v>23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119</v>
      </c>
      <c r="L157" t="s">
        <v>173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制服西谷夕ICONIC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2</v>
      </c>
      <c r="C158" t="s">
        <v>207</v>
      </c>
      <c r="D158" t="s">
        <v>212</v>
      </c>
      <c r="E158" t="s">
        <v>23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194</v>
      </c>
      <c r="L158" t="s">
        <v>173</v>
      </c>
      <c r="M158">
        <v>36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制服西谷夕ICONIC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3</v>
      </c>
      <c r="C159" t="s">
        <v>207</v>
      </c>
      <c r="D159" t="s">
        <v>212</v>
      </c>
      <c r="E159" t="s">
        <v>23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制服西谷夕ICONIC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4</v>
      </c>
      <c r="C160" t="s">
        <v>207</v>
      </c>
      <c r="D160" t="s">
        <v>212</v>
      </c>
      <c r="E160" t="s">
        <v>23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230</v>
      </c>
      <c r="L160" t="s">
        <v>162</v>
      </c>
      <c r="M160">
        <v>28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制服西谷夕ICONIC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5</v>
      </c>
      <c r="C161" t="s">
        <v>207</v>
      </c>
      <c r="D161" t="s">
        <v>212</v>
      </c>
      <c r="E161" t="s">
        <v>23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120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制服西谷夕ICONIC</v>
      </c>
    </row>
    <row r="162" spans="1:20" x14ac:dyDescent="0.35">
      <c r="A162">
        <f>VLOOKUP(Receive[[#This Row],[No用]],SetNo[[No.用]:[vlookup 用]],2,FALSE)</f>
        <v>29</v>
      </c>
      <c r="B162">
        <f>IF(ROW()=2,1,IF(A161&lt;&gt;Receive[[#This Row],[No]],1,B161+1))</f>
        <v>6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183</v>
      </c>
      <c r="L162" t="s">
        <v>224</v>
      </c>
      <c r="M162">
        <v>42</v>
      </c>
      <c r="N162">
        <v>5</v>
      </c>
      <c r="O162">
        <v>50</v>
      </c>
      <c r="P162">
        <v>7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29</v>
      </c>
      <c r="B163">
        <f>IF(ROW()=2,1,IF(A162&lt;&gt;Receive[[#This Row],[No]],1,B162+1))</f>
        <v>7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164</v>
      </c>
      <c r="L163" t="s">
        <v>224</v>
      </c>
      <c r="M163">
        <v>39</v>
      </c>
      <c r="N163">
        <v>0</v>
      </c>
      <c r="O163">
        <v>49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8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164</v>
      </c>
      <c r="L164" t="s">
        <v>162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9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165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1</v>
      </c>
      <c r="C166" s="1" t="s">
        <v>773</v>
      </c>
      <c r="D166" t="s">
        <v>141</v>
      </c>
      <c r="E166" t="s">
        <v>73</v>
      </c>
      <c r="F166" t="s">
        <v>80</v>
      </c>
      <c r="G166" t="s">
        <v>136</v>
      </c>
      <c r="H166" t="s">
        <v>71</v>
      </c>
      <c r="I166">
        <v>1</v>
      </c>
      <c r="J166" t="s">
        <v>228</v>
      </c>
      <c r="K166" s="1" t="s">
        <v>119</v>
      </c>
      <c r="L166" s="1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Xmas西谷夕ICONIC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2</v>
      </c>
      <c r="C167" s="1" t="s">
        <v>773</v>
      </c>
      <c r="D167" t="s">
        <v>141</v>
      </c>
      <c r="E167" t="s">
        <v>73</v>
      </c>
      <c r="F167" t="s">
        <v>80</v>
      </c>
      <c r="G167" t="s">
        <v>136</v>
      </c>
      <c r="H167" t="s">
        <v>71</v>
      </c>
      <c r="I167">
        <v>1</v>
      </c>
      <c r="J167" t="s">
        <v>228</v>
      </c>
      <c r="K167" s="1" t="s">
        <v>194</v>
      </c>
      <c r="L167" s="1" t="s">
        <v>173</v>
      </c>
      <c r="M167">
        <v>36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Xmas西谷夕ICONIC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3</v>
      </c>
      <c r="C168" s="1" t="s">
        <v>773</v>
      </c>
      <c r="D168" t="s">
        <v>141</v>
      </c>
      <c r="E168" t="s">
        <v>73</v>
      </c>
      <c r="F168" t="s">
        <v>80</v>
      </c>
      <c r="G168" t="s">
        <v>136</v>
      </c>
      <c r="H168" t="s">
        <v>71</v>
      </c>
      <c r="I168">
        <v>1</v>
      </c>
      <c r="J168" t="s">
        <v>228</v>
      </c>
      <c r="K168" s="1" t="s">
        <v>163</v>
      </c>
      <c r="L168" s="1" t="s">
        <v>178</v>
      </c>
      <c r="M168">
        <v>34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Xmas西谷夕ICONIC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4</v>
      </c>
      <c r="C169" s="1" t="s">
        <v>773</v>
      </c>
      <c r="D169" t="s">
        <v>141</v>
      </c>
      <c r="E169" t="s">
        <v>73</v>
      </c>
      <c r="F169" t="s">
        <v>80</v>
      </c>
      <c r="G169" t="s">
        <v>136</v>
      </c>
      <c r="H169" t="s">
        <v>71</v>
      </c>
      <c r="I169">
        <v>1</v>
      </c>
      <c r="J169" t="s">
        <v>228</v>
      </c>
      <c r="K169" s="1" t="s">
        <v>230</v>
      </c>
      <c r="L169" s="1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Xmas西谷夕ICONIC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5</v>
      </c>
      <c r="C170" s="1" t="s">
        <v>773</v>
      </c>
      <c r="D170" t="s">
        <v>141</v>
      </c>
      <c r="E170" t="s">
        <v>73</v>
      </c>
      <c r="F170" t="s">
        <v>80</v>
      </c>
      <c r="G170" t="s">
        <v>136</v>
      </c>
      <c r="H170" t="s">
        <v>71</v>
      </c>
      <c r="I170">
        <v>1</v>
      </c>
      <c r="J170" t="s">
        <v>228</v>
      </c>
      <c r="K170" s="1" t="s">
        <v>120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Xmas西谷夕ICONIC</v>
      </c>
    </row>
    <row r="171" spans="1:20" x14ac:dyDescent="0.35">
      <c r="A171">
        <f>VLOOKUP(Receive[[#This Row],[No用]],SetNo[[No.用]:[vlookup 用]],2,FALSE)</f>
        <v>30</v>
      </c>
      <c r="B171">
        <f>IF(ROW()=2,1,IF(A170&lt;&gt;Receive[[#This Row],[No]],1,B170+1))</f>
        <v>6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194</v>
      </c>
      <c r="L171" s="1" t="s">
        <v>224</v>
      </c>
      <c r="M171">
        <v>42</v>
      </c>
      <c r="N171">
        <v>5</v>
      </c>
      <c r="O171">
        <v>50</v>
      </c>
      <c r="P171">
        <v>7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7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164</v>
      </c>
      <c r="L172" s="1" t="s">
        <v>162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8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165</v>
      </c>
      <c r="L173" s="1" t="s">
        <v>162</v>
      </c>
      <c r="M173">
        <v>29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1</v>
      </c>
      <c r="C174" s="1" t="s">
        <v>926</v>
      </c>
      <c r="D174" s="1" t="s">
        <v>141</v>
      </c>
      <c r="E174" s="1" t="s">
        <v>90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119</v>
      </c>
      <c r="L174" s="1" t="s">
        <v>173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バーガー西谷夕ICONIC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2</v>
      </c>
      <c r="C175" s="1" t="s">
        <v>926</v>
      </c>
      <c r="D175" s="1" t="s">
        <v>141</v>
      </c>
      <c r="E175" s="1" t="s">
        <v>90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194</v>
      </c>
      <c r="L175" s="1" t="s">
        <v>173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バーガー西谷夕ICONIC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3</v>
      </c>
      <c r="C176" s="1" t="s">
        <v>926</v>
      </c>
      <c r="D176" s="1" t="s">
        <v>141</v>
      </c>
      <c r="E176" s="1" t="s">
        <v>90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163</v>
      </c>
      <c r="L176" s="1" t="s">
        <v>178</v>
      </c>
      <c r="M176">
        <v>34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バーガー西谷夕ICONIC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4</v>
      </c>
      <c r="C177" s="1" t="s">
        <v>926</v>
      </c>
      <c r="D177" s="1" t="s">
        <v>141</v>
      </c>
      <c r="E177" s="1" t="s">
        <v>90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230</v>
      </c>
      <c r="L177" s="1" t="s">
        <v>178</v>
      </c>
      <c r="M177">
        <v>34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バーガー西谷夕ICONIC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5</v>
      </c>
      <c r="C178" s="1" t="s">
        <v>926</v>
      </c>
      <c r="D178" s="1" t="s">
        <v>141</v>
      </c>
      <c r="E178" s="1" t="s">
        <v>90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120</v>
      </c>
      <c r="L178" s="1" t="s">
        <v>173</v>
      </c>
      <c r="M178">
        <v>31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バーガー西谷夕ICONIC</v>
      </c>
    </row>
    <row r="179" spans="1:20" x14ac:dyDescent="0.35">
      <c r="A179">
        <f>VLOOKUP(Receive[[#This Row],[No用]],SetNo[[No.用]:[vlookup 用]],2,FALSE)</f>
        <v>31</v>
      </c>
      <c r="B179">
        <f>IF(ROW()=2,1,IF(A178&lt;&gt;Receive[[#This Row],[No]],1,B178+1))</f>
        <v>6</v>
      </c>
      <c r="C179" s="1" t="s">
        <v>926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194</v>
      </c>
      <c r="L179" s="1" t="s">
        <v>224</v>
      </c>
      <c r="M179">
        <v>42</v>
      </c>
      <c r="N179">
        <v>5</v>
      </c>
      <c r="O179">
        <v>50</v>
      </c>
      <c r="P179">
        <v>7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7</v>
      </c>
      <c r="C180" s="1" t="s">
        <v>926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164</v>
      </c>
      <c r="L180" s="1" t="s">
        <v>162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8</v>
      </c>
      <c r="C181" s="1" t="s">
        <v>926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165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1</v>
      </c>
      <c r="C182" s="1" t="s">
        <v>1118</v>
      </c>
      <c r="D182" s="1" t="s">
        <v>141</v>
      </c>
      <c r="E182" s="1" t="s">
        <v>77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119</v>
      </c>
      <c r="L182" s="1" t="s">
        <v>173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文化祭2西谷夕ICONIC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2</v>
      </c>
      <c r="C183" s="1" t="s">
        <v>1118</v>
      </c>
      <c r="D183" s="1" t="s">
        <v>141</v>
      </c>
      <c r="E183" s="1" t="s">
        <v>77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194</v>
      </c>
      <c r="L183" s="1" t="s">
        <v>173</v>
      </c>
      <c r="M183">
        <v>36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文化祭2西谷夕ICONIC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3</v>
      </c>
      <c r="C184" s="1" t="s">
        <v>1118</v>
      </c>
      <c r="D184" s="1" t="s">
        <v>141</v>
      </c>
      <c r="E184" s="1" t="s">
        <v>77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163</v>
      </c>
      <c r="L184" s="1" t="s">
        <v>178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文化祭2西谷夕ICONIC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4</v>
      </c>
      <c r="C185" s="1" t="s">
        <v>1118</v>
      </c>
      <c r="D185" s="1" t="s">
        <v>141</v>
      </c>
      <c r="E185" s="1" t="s">
        <v>77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230</v>
      </c>
      <c r="L185" s="1" t="s">
        <v>224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文化祭2西谷夕ICONIC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5</v>
      </c>
      <c r="C186" s="1" t="s">
        <v>1118</v>
      </c>
      <c r="D186" s="1" t="s">
        <v>141</v>
      </c>
      <c r="E186" s="1" t="s">
        <v>77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120</v>
      </c>
      <c r="L186" s="1" t="s">
        <v>173</v>
      </c>
      <c r="M186">
        <v>31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文化祭2西谷夕ICONIC</v>
      </c>
    </row>
    <row r="187" spans="1:20" x14ac:dyDescent="0.35">
      <c r="A187">
        <f>VLOOKUP(Receive[[#This Row],[No用]],SetNo[[No.用]:[vlookup 用]],2,FALSE)</f>
        <v>32</v>
      </c>
      <c r="B187">
        <f>IF(ROW()=2,1,IF(A186&lt;&gt;Receive[[#This Row],[No]],1,B186+1))</f>
        <v>6</v>
      </c>
      <c r="C187" s="1" t="s">
        <v>1118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183</v>
      </c>
      <c r="L187" s="1" t="s">
        <v>224</v>
      </c>
      <c r="M187">
        <v>42</v>
      </c>
      <c r="N187">
        <v>5</v>
      </c>
      <c r="O187">
        <v>50</v>
      </c>
      <c r="P187">
        <v>7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7</v>
      </c>
      <c r="C188" s="1" t="s">
        <v>1118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164</v>
      </c>
      <c r="L188" s="1" t="s">
        <v>162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8</v>
      </c>
      <c r="C189" s="1" t="s">
        <v>1118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165</v>
      </c>
      <c r="L189" s="1" t="s">
        <v>162</v>
      </c>
      <c r="M189">
        <v>29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1</v>
      </c>
      <c r="C190" s="1" t="s">
        <v>1300</v>
      </c>
      <c r="D190" s="1" t="s">
        <v>141</v>
      </c>
      <c r="E190" s="1" t="s">
        <v>73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119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2周年西谷夕ICONIC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2</v>
      </c>
      <c r="C191" s="1" t="s">
        <v>1300</v>
      </c>
      <c r="D191" s="1" t="s">
        <v>141</v>
      </c>
      <c r="E191" s="1" t="s">
        <v>73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194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2周年西谷夕ICONIC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3</v>
      </c>
      <c r="C192" s="1" t="s">
        <v>1300</v>
      </c>
      <c r="D192" s="1" t="s">
        <v>141</v>
      </c>
      <c r="E192" s="1" t="s">
        <v>73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163</v>
      </c>
      <c r="L192" s="1" t="s">
        <v>178</v>
      </c>
      <c r="M192">
        <v>35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2周年西谷夕ICONIC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4</v>
      </c>
      <c r="C193" s="1" t="s">
        <v>1300</v>
      </c>
      <c r="D193" s="1" t="s">
        <v>141</v>
      </c>
      <c r="E193" s="1" t="s">
        <v>73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230</v>
      </c>
      <c r="L193" s="1" t="s">
        <v>178</v>
      </c>
      <c r="M193">
        <v>35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2周年西谷夕ICONIC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5</v>
      </c>
      <c r="C194" s="1" t="s">
        <v>1300</v>
      </c>
      <c r="D194" s="1" t="s">
        <v>141</v>
      </c>
      <c r="E194" s="1" t="s">
        <v>73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120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2周年西谷夕ICONIC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6</v>
      </c>
      <c r="C195" s="1" t="s">
        <v>1300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164</v>
      </c>
      <c r="L195" s="1" t="s">
        <v>224</v>
      </c>
      <c r="M195">
        <v>42</v>
      </c>
      <c r="N195">
        <v>0</v>
      </c>
      <c r="O195">
        <v>50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7</v>
      </c>
      <c r="C196" s="1" t="s">
        <v>1300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224</v>
      </c>
      <c r="M196">
        <v>43</v>
      </c>
      <c r="N196">
        <v>0</v>
      </c>
      <c r="O196">
        <v>51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8</v>
      </c>
      <c r="C197" s="1" t="s">
        <v>1300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164</v>
      </c>
      <c r="L197" s="1" t="s">
        <v>162</v>
      </c>
      <c r="M197">
        <v>39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9</v>
      </c>
      <c r="C198" s="1" t="s">
        <v>1300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165</v>
      </c>
      <c r="L198" s="1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205</v>
      </c>
      <c r="D199" t="s">
        <v>142</v>
      </c>
      <c r="E199" t="s">
        <v>24</v>
      </c>
      <c r="F199" t="s">
        <v>25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205</v>
      </c>
      <c r="D200" t="s">
        <v>142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ユニフォーム田中龍之介ICONIC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205</v>
      </c>
      <c r="D201" t="s">
        <v>142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ユニフォーム田中龍之介ICONIC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205</v>
      </c>
      <c r="D202" t="s">
        <v>142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ユニフォーム田中龍之介ICONIC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205</v>
      </c>
      <c r="D203" t="s">
        <v>142</v>
      </c>
      <c r="E203" t="s">
        <v>24</v>
      </c>
      <c r="F203" t="s">
        <v>25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ユニフォーム田中龍之介ICONIC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149</v>
      </c>
      <c r="D204" t="s">
        <v>142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制服田中龍之介ICONIC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149</v>
      </c>
      <c r="D205" t="s">
        <v>142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制服田中龍之介ICONIC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149</v>
      </c>
      <c r="D206" t="s">
        <v>142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制服田中龍之介ICONIC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149</v>
      </c>
      <c r="D207" t="s">
        <v>142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制服田中龍之介ICONIC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149</v>
      </c>
      <c r="D208" t="s">
        <v>142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制服田中龍之介ICONIC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s="1" t="s">
        <v>784</v>
      </c>
      <c r="D209" s="1" t="s">
        <v>142</v>
      </c>
      <c r="E209" s="1" t="s">
        <v>73</v>
      </c>
      <c r="F209" t="s">
        <v>78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新年田中龍之介ICONIC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s="1" t="s">
        <v>784</v>
      </c>
      <c r="D210" s="1" t="s">
        <v>142</v>
      </c>
      <c r="E210" s="1" t="s">
        <v>73</v>
      </c>
      <c r="F210" t="s">
        <v>78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新年田中龍之介ICONIC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s="1" t="s">
        <v>784</v>
      </c>
      <c r="D211" s="1" t="s">
        <v>142</v>
      </c>
      <c r="E211" s="1" t="s">
        <v>73</v>
      </c>
      <c r="F211" t="s">
        <v>78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新年田中龍之介ICONIC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s="1" t="s">
        <v>784</v>
      </c>
      <c r="D212" s="1" t="s">
        <v>142</v>
      </c>
      <c r="E212" s="1" t="s">
        <v>73</v>
      </c>
      <c r="F212" t="s">
        <v>78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新年田中龍之介ICONIC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s="1" t="s">
        <v>784</v>
      </c>
      <c r="D213" s="1" t="s">
        <v>142</v>
      </c>
      <c r="E213" s="1" t="s">
        <v>73</v>
      </c>
      <c r="F213" t="s">
        <v>78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新年田中龍之介ICONIC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867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119</v>
      </c>
      <c r="L214" s="1" t="s">
        <v>178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RPG田中龍之介ICONIC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867</v>
      </c>
      <c r="D215" s="1" t="s">
        <v>142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RPG田中龍之介ICONIC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867</v>
      </c>
      <c r="D216" s="1" t="s">
        <v>142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120</v>
      </c>
      <c r="L216" s="1" t="s">
        <v>178</v>
      </c>
      <c r="M216">
        <v>27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RPG田中龍之介ICONIC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867</v>
      </c>
      <c r="D217" s="1" t="s">
        <v>142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224</v>
      </c>
      <c r="M217">
        <v>37</v>
      </c>
      <c r="N217">
        <v>0</v>
      </c>
      <c r="O217">
        <v>45</v>
      </c>
      <c r="P217">
        <v>0</v>
      </c>
      <c r="T217" t="str">
        <f>Receive[[#This Row],[服装]]&amp;Receive[[#This Row],[名前]]&amp;Receive[[#This Row],[レアリティ]]</f>
        <v>RPG田中龍之介ICONIC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867</v>
      </c>
      <c r="D218" s="1" t="s">
        <v>142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RPG田中龍之介ICONIC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s="1" t="s">
        <v>867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165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1</v>
      </c>
      <c r="C220" s="1" t="s">
        <v>1073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119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仮装田中龍之介ICONIC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2</v>
      </c>
      <c r="C221" s="1" t="s">
        <v>1073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163</v>
      </c>
      <c r="L221" s="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仮装田中龍之介ICONIC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3</v>
      </c>
      <c r="C222" s="1" t="s">
        <v>1073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仮装田中龍之介ICONIC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4</v>
      </c>
      <c r="C223" s="1" t="s">
        <v>1073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仮装田中龍之介ICONIC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5</v>
      </c>
      <c r="C224" s="1" t="s">
        <v>1073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仮装田中龍之介ICONIC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t="s">
        <v>205</v>
      </c>
      <c r="D225" t="s">
        <v>143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119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ユニフォーム澤村大地ICONIC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t="s">
        <v>205</v>
      </c>
      <c r="D226" t="s">
        <v>143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194</v>
      </c>
      <c r="L226" t="s">
        <v>173</v>
      </c>
      <c r="M226">
        <v>39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ユニフォーム澤村大地ICONIC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t="s">
        <v>205</v>
      </c>
      <c r="D227" t="s">
        <v>143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163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ユニフォーム澤村大地ICONIC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t="s">
        <v>205</v>
      </c>
      <c r="D228" t="s">
        <v>143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230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ユニフォーム澤村大地ICONIC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t="s">
        <v>205</v>
      </c>
      <c r="D229" t="s">
        <v>143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173</v>
      </c>
      <c r="M229">
        <v>33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ユニフォーム澤村大地ICONIC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6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28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7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8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183</v>
      </c>
      <c r="L232" t="s">
        <v>224</v>
      </c>
      <c r="M232">
        <v>40</v>
      </c>
      <c r="N232">
        <v>0</v>
      </c>
      <c r="O232">
        <v>50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1</v>
      </c>
      <c r="C233" t="s">
        <v>117</v>
      </c>
      <c r="D233" t="s">
        <v>143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119</v>
      </c>
      <c r="L233" t="s">
        <v>173</v>
      </c>
      <c r="M233">
        <v>33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プール掃除澤村大地ICONIC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2</v>
      </c>
      <c r="C234" t="s">
        <v>117</v>
      </c>
      <c r="D234" t="s">
        <v>143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194</v>
      </c>
      <c r="L234" t="s">
        <v>173</v>
      </c>
      <c r="M234">
        <v>39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プール掃除澤村大地ICONIC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3</v>
      </c>
      <c r="C235" t="s">
        <v>117</v>
      </c>
      <c r="D235" t="s">
        <v>143</v>
      </c>
      <c r="E235" t="s">
        <v>23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163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プール掃除澤村大地ICONIC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4</v>
      </c>
      <c r="C236" t="s">
        <v>117</v>
      </c>
      <c r="D236" t="s">
        <v>143</v>
      </c>
      <c r="E236" t="s">
        <v>23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230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プール掃除澤村大地ICONIC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5</v>
      </c>
      <c r="C237" t="s">
        <v>117</v>
      </c>
      <c r="D237" t="s">
        <v>143</v>
      </c>
      <c r="E237" t="s">
        <v>23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120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プール掃除澤村大地ICONIC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6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164</v>
      </c>
      <c r="L238" t="s">
        <v>224</v>
      </c>
      <c r="M238">
        <v>40</v>
      </c>
      <c r="N238">
        <v>0</v>
      </c>
      <c r="O238">
        <v>50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7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164</v>
      </c>
      <c r="L239" t="s">
        <v>162</v>
      </c>
      <c r="M239">
        <v>28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8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165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1</v>
      </c>
      <c r="C241" s="1" t="s">
        <v>760</v>
      </c>
      <c r="D241" t="s">
        <v>143</v>
      </c>
      <c r="E241" s="1" t="s">
        <v>90</v>
      </c>
      <c r="F241" t="s">
        <v>78</v>
      </c>
      <c r="G241" t="s">
        <v>136</v>
      </c>
      <c r="H241" t="s">
        <v>71</v>
      </c>
      <c r="I241">
        <v>1</v>
      </c>
      <c r="J241" t="s">
        <v>228</v>
      </c>
      <c r="K241" t="s">
        <v>119</v>
      </c>
      <c r="L241" t="s">
        <v>173</v>
      </c>
      <c r="M241">
        <v>33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文化祭澤村大地ICONIC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2</v>
      </c>
      <c r="C242" s="1" t="s">
        <v>760</v>
      </c>
      <c r="D242" t="s">
        <v>143</v>
      </c>
      <c r="E242" s="1" t="s">
        <v>90</v>
      </c>
      <c r="F242" t="s">
        <v>78</v>
      </c>
      <c r="G242" t="s">
        <v>136</v>
      </c>
      <c r="H242" t="s">
        <v>71</v>
      </c>
      <c r="I242">
        <v>1</v>
      </c>
      <c r="J242" t="s">
        <v>228</v>
      </c>
      <c r="K242" t="s">
        <v>194</v>
      </c>
      <c r="L242" t="s">
        <v>173</v>
      </c>
      <c r="M242">
        <v>39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文化祭澤村大地ICONIC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3</v>
      </c>
      <c r="C243" s="1" t="s">
        <v>760</v>
      </c>
      <c r="D243" t="s">
        <v>143</v>
      </c>
      <c r="E243" s="1" t="s">
        <v>90</v>
      </c>
      <c r="F243" t="s">
        <v>78</v>
      </c>
      <c r="G243" t="s">
        <v>136</v>
      </c>
      <c r="H243" t="s">
        <v>71</v>
      </c>
      <c r="I243">
        <v>1</v>
      </c>
      <c r="J243" t="s">
        <v>228</v>
      </c>
      <c r="K243" t="s">
        <v>163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文化祭澤村大地ICONIC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4</v>
      </c>
      <c r="C244" s="1" t="s">
        <v>760</v>
      </c>
      <c r="D244" t="s">
        <v>143</v>
      </c>
      <c r="E244" s="1" t="s">
        <v>90</v>
      </c>
      <c r="F244" t="s">
        <v>78</v>
      </c>
      <c r="G244" t="s">
        <v>136</v>
      </c>
      <c r="H244" t="s">
        <v>71</v>
      </c>
      <c r="I244">
        <v>1</v>
      </c>
      <c r="J244" t="s">
        <v>228</v>
      </c>
      <c r="K244" t="s">
        <v>230</v>
      </c>
      <c r="L244" t="s">
        <v>162</v>
      </c>
      <c r="M244">
        <v>32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文化祭澤村大地ICONIC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5</v>
      </c>
      <c r="C245" s="1" t="s">
        <v>760</v>
      </c>
      <c r="D245" t="s">
        <v>143</v>
      </c>
      <c r="E245" s="1" t="s">
        <v>90</v>
      </c>
      <c r="F245" t="s">
        <v>78</v>
      </c>
      <c r="G245" t="s">
        <v>136</v>
      </c>
      <c r="H245" t="s">
        <v>71</v>
      </c>
      <c r="I245">
        <v>1</v>
      </c>
      <c r="J245" t="s">
        <v>228</v>
      </c>
      <c r="K245" t="s">
        <v>120</v>
      </c>
      <c r="L245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文化祭澤村大地ICONIC</v>
      </c>
    </row>
    <row r="246" spans="1:20" x14ac:dyDescent="0.35">
      <c r="A246">
        <f>VLOOKUP(Receive[[#This Row],[No用]],SetNo[[No.用]:[vlookup 用]],2,FALSE)</f>
        <v>41</v>
      </c>
      <c r="B246">
        <f>IF(ROW()=2,1,IF(A245&lt;&gt;Receive[[#This Row],[No]],1,B245+1))</f>
        <v>6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164</v>
      </c>
      <c r="L246" t="s">
        <v>224</v>
      </c>
      <c r="M246">
        <v>40</v>
      </c>
      <c r="N246">
        <v>0</v>
      </c>
      <c r="O246">
        <v>50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7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164</v>
      </c>
      <c r="L247" t="s">
        <v>162</v>
      </c>
      <c r="M247">
        <v>28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8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1</v>
      </c>
      <c r="C249" s="1" t="s">
        <v>867</v>
      </c>
      <c r="D249" s="1" t="s">
        <v>143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2</v>
      </c>
      <c r="C250" s="1" t="s">
        <v>867</v>
      </c>
      <c r="D250" s="1" t="s">
        <v>143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194</v>
      </c>
      <c r="L250" s="1" t="s">
        <v>173</v>
      </c>
      <c r="M250">
        <v>39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3</v>
      </c>
      <c r="C251" s="1" t="s">
        <v>867</v>
      </c>
      <c r="D251" s="1" t="s">
        <v>143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163</v>
      </c>
      <c r="L251" s="1" t="s">
        <v>162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4</v>
      </c>
      <c r="C252" s="1" t="s">
        <v>867</v>
      </c>
      <c r="D252" s="1" t="s">
        <v>143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230</v>
      </c>
      <c r="L252" s="1" t="s">
        <v>162</v>
      </c>
      <c r="M252">
        <v>32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5</v>
      </c>
      <c r="C253" s="1" t="s">
        <v>867</v>
      </c>
      <c r="D253" s="1" t="s">
        <v>143</v>
      </c>
      <c r="E253" s="1" t="s">
        <v>77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120</v>
      </c>
      <c r="L253" s="1" t="s">
        <v>173</v>
      </c>
      <c r="M253">
        <v>33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RPG澤村大地ICONIC</v>
      </c>
    </row>
    <row r="254" spans="1:20" x14ac:dyDescent="0.35">
      <c r="A254">
        <f>VLOOKUP(Receive[[#This Row],[No用]],SetNo[[No.用]:[vlookup 用]],2,FALSE)</f>
        <v>42</v>
      </c>
      <c r="B254">
        <f>IF(ROW()=2,1,IF(A253&lt;&gt;Receive[[#This Row],[No]],1,B253+1))</f>
        <v>6</v>
      </c>
      <c r="C254" s="1" t="s">
        <v>867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224</v>
      </c>
      <c r="M254">
        <v>40</v>
      </c>
      <c r="N254">
        <v>0</v>
      </c>
      <c r="O254">
        <v>50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7</v>
      </c>
      <c r="C255" s="1" t="s">
        <v>867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164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8</v>
      </c>
      <c r="C256" s="1" t="s">
        <v>867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165</v>
      </c>
      <c r="L256" s="1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1</v>
      </c>
      <c r="C257" s="1" t="s">
        <v>1208</v>
      </c>
      <c r="D257" s="1" t="s">
        <v>143</v>
      </c>
      <c r="E257" s="1" t="s">
        <v>73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119</v>
      </c>
      <c r="L257" s="1" t="s">
        <v>178</v>
      </c>
      <c r="M257">
        <v>31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新年2澤村大地ICONIC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2</v>
      </c>
      <c r="C258" s="1" t="s">
        <v>1208</v>
      </c>
      <c r="D258" s="1" t="s">
        <v>143</v>
      </c>
      <c r="E258" s="1" t="s">
        <v>73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194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新年2澤村大地ICONIC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3</v>
      </c>
      <c r="C259" s="1" t="s">
        <v>1208</v>
      </c>
      <c r="D259" s="1" t="s">
        <v>143</v>
      </c>
      <c r="E259" s="1" t="s">
        <v>73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163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新年2澤村大地ICONIC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4</v>
      </c>
      <c r="C260" s="1" t="s">
        <v>1208</v>
      </c>
      <c r="D260" s="1" t="s">
        <v>143</v>
      </c>
      <c r="E260" s="1" t="s">
        <v>73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230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新年2澤村大地ICONIC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5</v>
      </c>
      <c r="C261" s="1" t="s">
        <v>1208</v>
      </c>
      <c r="D261" s="1" t="s">
        <v>143</v>
      </c>
      <c r="E261" s="1" t="s">
        <v>73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120</v>
      </c>
      <c r="L261" s="1" t="s">
        <v>178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新年2澤村大地ICONIC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6</v>
      </c>
      <c r="C262" s="1" t="s">
        <v>1208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183</v>
      </c>
      <c r="L262" s="1" t="s">
        <v>224</v>
      </c>
      <c r="M262">
        <v>40</v>
      </c>
      <c r="N262">
        <v>0</v>
      </c>
      <c r="O262">
        <v>50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7</v>
      </c>
      <c r="C263" s="1" t="s">
        <v>1208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164</v>
      </c>
      <c r="L263" s="1" t="s">
        <v>162</v>
      </c>
      <c r="M263">
        <v>28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8</v>
      </c>
      <c r="C264" s="1" t="s">
        <v>1208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165</v>
      </c>
      <c r="L264" s="1" t="s">
        <v>162</v>
      </c>
      <c r="M264">
        <v>29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t="s">
        <v>205</v>
      </c>
      <c r="D265" t="s">
        <v>144</v>
      </c>
      <c r="E265" t="s">
        <v>24</v>
      </c>
      <c r="F265" t="s">
        <v>31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t="s">
        <v>205</v>
      </c>
      <c r="D266" t="s">
        <v>144</v>
      </c>
      <c r="E266" t="s">
        <v>24</v>
      </c>
      <c r="F266" t="s">
        <v>31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t="s">
        <v>205</v>
      </c>
      <c r="D267" t="s">
        <v>144</v>
      </c>
      <c r="E267" t="s">
        <v>24</v>
      </c>
      <c r="F267" t="s">
        <v>31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t="s">
        <v>205</v>
      </c>
      <c r="D268" t="s">
        <v>144</v>
      </c>
      <c r="E268" t="s">
        <v>24</v>
      </c>
      <c r="F268" t="s">
        <v>31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t="s">
        <v>205</v>
      </c>
      <c r="D269" t="s">
        <v>144</v>
      </c>
      <c r="E269" t="s">
        <v>24</v>
      </c>
      <c r="F269" t="s">
        <v>31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117</v>
      </c>
      <c r="D270" t="s">
        <v>144</v>
      </c>
      <c r="E270" t="s">
        <v>28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プール掃除菅原考支ICONIC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117</v>
      </c>
      <c r="D271" t="s">
        <v>144</v>
      </c>
      <c r="E271" t="s">
        <v>28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プール掃除菅原考支ICONIC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117</v>
      </c>
      <c r="D272" t="s">
        <v>144</v>
      </c>
      <c r="E272" t="s">
        <v>28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プール掃除菅原考支ICONIC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117</v>
      </c>
      <c r="D273" t="s">
        <v>144</v>
      </c>
      <c r="E273" t="s">
        <v>28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プール掃除菅原考支ICONIC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117</v>
      </c>
      <c r="D274" t="s">
        <v>144</v>
      </c>
      <c r="E274" t="s">
        <v>28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プール掃除菅原考支ICONIC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s="1" t="s">
        <v>760</v>
      </c>
      <c r="D275" t="s">
        <v>144</v>
      </c>
      <c r="E275" s="1" t="s">
        <v>73</v>
      </c>
      <c r="F275" s="1" t="s">
        <v>74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文化祭菅原考支ICONIC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s="1" t="s">
        <v>760</v>
      </c>
      <c r="D276" t="s">
        <v>144</v>
      </c>
      <c r="E276" s="1" t="s">
        <v>73</v>
      </c>
      <c r="F276" s="1" t="s">
        <v>74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文化祭菅原考支ICONIC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s="1" t="s">
        <v>760</v>
      </c>
      <c r="D277" t="s">
        <v>144</v>
      </c>
      <c r="E277" s="1" t="s">
        <v>73</v>
      </c>
      <c r="F277" s="1" t="s">
        <v>74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文化祭菅原考支ICONIC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s="1" t="s">
        <v>760</v>
      </c>
      <c r="D278" t="s">
        <v>144</v>
      </c>
      <c r="E278" s="1" t="s">
        <v>73</v>
      </c>
      <c r="F278" s="1" t="s">
        <v>74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文化祭菅原考支ICONIC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s="1" t="s">
        <v>760</v>
      </c>
      <c r="D279" t="s">
        <v>144</v>
      </c>
      <c r="E279" s="1" t="s">
        <v>73</v>
      </c>
      <c r="F279" s="1" t="s">
        <v>74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文化祭菅原考支ICONIC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938</v>
      </c>
      <c r="D280" s="1" t="s">
        <v>144</v>
      </c>
      <c r="E280" s="1" t="s">
        <v>90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25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梅雨菅原考支ICONIC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938</v>
      </c>
      <c r="D281" s="1" t="s">
        <v>144</v>
      </c>
      <c r="E281" s="1" t="s">
        <v>90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163</v>
      </c>
      <c r="L281" s="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梅雨菅原考支ICONIC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938</v>
      </c>
      <c r="D282" s="1" t="s">
        <v>144</v>
      </c>
      <c r="E282" s="1" t="s">
        <v>90</v>
      </c>
      <c r="F282" s="1" t="s">
        <v>74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120</v>
      </c>
      <c r="L282" s="1" t="s">
        <v>178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梅雨菅原考支ICONIC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938</v>
      </c>
      <c r="D283" s="1" t="s">
        <v>144</v>
      </c>
      <c r="E283" s="1" t="s">
        <v>90</v>
      </c>
      <c r="F283" s="1" t="s">
        <v>74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164</v>
      </c>
      <c r="L283" s="1" t="s">
        <v>224</v>
      </c>
      <c r="M283">
        <v>35</v>
      </c>
      <c r="N283">
        <v>0</v>
      </c>
      <c r="O283">
        <v>45</v>
      </c>
      <c r="P283">
        <v>0</v>
      </c>
      <c r="T283" t="str">
        <f>Receive[[#This Row],[服装]]&amp;Receive[[#This Row],[名前]]&amp;Receive[[#This Row],[レアリティ]]</f>
        <v>梅雨菅原考支ICONIC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938</v>
      </c>
      <c r="D284" s="1" t="s">
        <v>144</v>
      </c>
      <c r="E284" s="1" t="s">
        <v>90</v>
      </c>
      <c r="F284" s="1" t="s">
        <v>74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164</v>
      </c>
      <c r="L284" s="1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梅雨菅原考支ICONIC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938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165</v>
      </c>
      <c r="L285" s="1" t="s">
        <v>162</v>
      </c>
      <c r="M285">
        <v>27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1</v>
      </c>
      <c r="C286" s="1" t="s">
        <v>1167</v>
      </c>
      <c r="D286" s="1" t="s">
        <v>144</v>
      </c>
      <c r="E286" s="1" t="s">
        <v>77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119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Xmas2菅原考支ICONIC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2</v>
      </c>
      <c r="C287" s="1" t="s">
        <v>1167</v>
      </c>
      <c r="D287" s="1" t="s">
        <v>144</v>
      </c>
      <c r="E287" s="1" t="s">
        <v>77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163</v>
      </c>
      <c r="L287" s="1" t="s">
        <v>162</v>
      </c>
      <c r="M287">
        <v>22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Xmas2菅原考支ICONIC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3</v>
      </c>
      <c r="C288" s="1" t="s">
        <v>1167</v>
      </c>
      <c r="D288" s="1" t="s">
        <v>144</v>
      </c>
      <c r="E288" s="1" t="s">
        <v>77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120</v>
      </c>
      <c r="L288" s="1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Xmas2菅原考支ICONIC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4</v>
      </c>
      <c r="C289" s="1" t="s">
        <v>1167</v>
      </c>
      <c r="D289" s="1" t="s">
        <v>144</v>
      </c>
      <c r="E289" s="1" t="s">
        <v>77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224</v>
      </c>
      <c r="M289">
        <v>35</v>
      </c>
      <c r="N289">
        <v>0</v>
      </c>
      <c r="O289">
        <v>45</v>
      </c>
      <c r="P289">
        <v>0</v>
      </c>
      <c r="T289" t="str">
        <f>Receive[[#This Row],[服装]]&amp;Receive[[#This Row],[名前]]&amp;Receive[[#This Row],[レアリティ]]</f>
        <v>Xmas2菅原考支ICONIC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5</v>
      </c>
      <c r="C290" s="1" t="s">
        <v>1167</v>
      </c>
      <c r="D290" s="1" t="s">
        <v>144</v>
      </c>
      <c r="E290" s="1" t="s">
        <v>77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164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Xmas2菅原考支ICONIC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6</v>
      </c>
      <c r="C291" s="1" t="s">
        <v>1167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165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t="s">
        <v>205</v>
      </c>
      <c r="D292" t="s">
        <v>145</v>
      </c>
      <c r="E292" t="s">
        <v>28</v>
      </c>
      <c r="F292" t="s">
        <v>25</v>
      </c>
      <c r="G292" t="s">
        <v>136</v>
      </c>
      <c r="H292" t="s">
        <v>71</v>
      </c>
      <c r="I292">
        <v>1</v>
      </c>
      <c r="J292" t="s">
        <v>228</v>
      </c>
      <c r="K292" t="s">
        <v>119</v>
      </c>
      <c r="L292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t="s">
        <v>205</v>
      </c>
      <c r="D293" t="s">
        <v>145</v>
      </c>
      <c r="E293" t="s">
        <v>28</v>
      </c>
      <c r="F293" t="s">
        <v>25</v>
      </c>
      <c r="G293" t="s">
        <v>136</v>
      </c>
      <c r="H293" t="s">
        <v>71</v>
      </c>
      <c r="I293">
        <v>1</v>
      </c>
      <c r="J293" t="s">
        <v>228</v>
      </c>
      <c r="K293" t="s">
        <v>163</v>
      </c>
      <c r="L293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t="s">
        <v>205</v>
      </c>
      <c r="D294" t="s">
        <v>145</v>
      </c>
      <c r="E294" t="s">
        <v>28</v>
      </c>
      <c r="F294" t="s">
        <v>25</v>
      </c>
      <c r="G294" t="s">
        <v>136</v>
      </c>
      <c r="H294" t="s">
        <v>71</v>
      </c>
      <c r="I294">
        <v>1</v>
      </c>
      <c r="J294" t="s">
        <v>228</v>
      </c>
      <c r="K294" t="s">
        <v>120</v>
      </c>
      <c r="L294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t="s">
        <v>205</v>
      </c>
      <c r="D295" t="s">
        <v>145</v>
      </c>
      <c r="E295" t="s">
        <v>28</v>
      </c>
      <c r="F295" t="s">
        <v>25</v>
      </c>
      <c r="G295" t="s">
        <v>136</v>
      </c>
      <c r="H295" t="s">
        <v>71</v>
      </c>
      <c r="I295">
        <v>1</v>
      </c>
      <c r="J295" t="s">
        <v>228</v>
      </c>
      <c r="K295" t="s">
        <v>164</v>
      </c>
      <c r="L295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t="s">
        <v>205</v>
      </c>
      <c r="D296" t="s">
        <v>145</v>
      </c>
      <c r="E296" t="s">
        <v>28</v>
      </c>
      <c r="F296" t="s">
        <v>25</v>
      </c>
      <c r="G296" t="s">
        <v>136</v>
      </c>
      <c r="H296" t="s">
        <v>71</v>
      </c>
      <c r="I296">
        <v>1</v>
      </c>
      <c r="J296" t="s">
        <v>228</v>
      </c>
      <c r="K296" t="s">
        <v>165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117</v>
      </c>
      <c r="D297" t="s">
        <v>145</v>
      </c>
      <c r="E297" t="s">
        <v>23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19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117</v>
      </c>
      <c r="D298" t="s">
        <v>145</v>
      </c>
      <c r="E298" t="s">
        <v>23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19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プール掃除東峰旭ICONIC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117</v>
      </c>
      <c r="D299" t="s">
        <v>145</v>
      </c>
      <c r="E299" t="s">
        <v>23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19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プール掃除東峰旭ICONIC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117</v>
      </c>
      <c r="D300" t="s">
        <v>145</v>
      </c>
      <c r="E300" t="s">
        <v>23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プール掃除東峰旭ICONIC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117</v>
      </c>
      <c r="D301" t="s">
        <v>145</v>
      </c>
      <c r="E301" t="s">
        <v>23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30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プール掃除東峰旭ICONIC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s="1" t="s">
        <v>860</v>
      </c>
      <c r="D302" s="1" t="s">
        <v>145</v>
      </c>
      <c r="E302" s="1" t="s">
        <v>90</v>
      </c>
      <c r="F302" s="1" t="s">
        <v>78</v>
      </c>
      <c r="G302" s="1" t="s">
        <v>136</v>
      </c>
      <c r="H302" s="1" t="s">
        <v>71</v>
      </c>
      <c r="I302">
        <v>1</v>
      </c>
      <c r="J302" t="s">
        <v>228</v>
      </c>
      <c r="K302" s="1" t="s">
        <v>119</v>
      </c>
      <c r="L302" s="1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サバゲ東峰旭ICONIC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s="1" t="s">
        <v>860</v>
      </c>
      <c r="D303" s="1" t="s">
        <v>145</v>
      </c>
      <c r="E303" s="1" t="s">
        <v>90</v>
      </c>
      <c r="F303" s="1" t="s">
        <v>78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163</v>
      </c>
      <c r="L303" s="1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サバゲ東峰旭ICONIC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s="1" t="s">
        <v>860</v>
      </c>
      <c r="D304" s="1" t="s">
        <v>145</v>
      </c>
      <c r="E304" s="1" t="s">
        <v>90</v>
      </c>
      <c r="F304" s="1" t="s">
        <v>78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120</v>
      </c>
      <c r="L304" s="1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サバゲ東峰旭ICONIC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s="1" t="s">
        <v>860</v>
      </c>
      <c r="D305" s="1" t="s">
        <v>145</v>
      </c>
      <c r="E305" s="1" t="s">
        <v>90</v>
      </c>
      <c r="F305" s="1" t="s">
        <v>78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164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サバゲ東峰旭ICONIC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s="1" t="s">
        <v>860</v>
      </c>
      <c r="D306" s="1" t="s">
        <v>145</v>
      </c>
      <c r="E306" s="1" t="s">
        <v>90</v>
      </c>
      <c r="F306" s="1" t="s">
        <v>78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165</v>
      </c>
      <c r="L306" s="1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サバゲ東峰旭ICONIC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205</v>
      </c>
      <c r="D307" t="s">
        <v>145</v>
      </c>
      <c r="E307" t="s">
        <v>28</v>
      </c>
      <c r="F307" t="s">
        <v>25</v>
      </c>
      <c r="G307" t="s">
        <v>136</v>
      </c>
      <c r="H307" t="s">
        <v>218</v>
      </c>
      <c r="I307">
        <v>1</v>
      </c>
      <c r="J307" t="s">
        <v>228</v>
      </c>
      <c r="K307" t="s">
        <v>119</v>
      </c>
      <c r="L307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ユニフォーム東峰旭YELL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205</v>
      </c>
      <c r="D308" t="s">
        <v>145</v>
      </c>
      <c r="E308" t="s">
        <v>28</v>
      </c>
      <c r="F308" t="s">
        <v>25</v>
      </c>
      <c r="G308" t="s">
        <v>136</v>
      </c>
      <c r="H308" t="s">
        <v>218</v>
      </c>
      <c r="I308">
        <v>1</v>
      </c>
      <c r="J308" t="s">
        <v>228</v>
      </c>
      <c r="K308" t="s">
        <v>163</v>
      </c>
      <c r="L308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ユニフォーム東峰旭YELL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205</v>
      </c>
      <c r="D309" t="s">
        <v>145</v>
      </c>
      <c r="E309" t="s">
        <v>28</v>
      </c>
      <c r="F309" t="s">
        <v>25</v>
      </c>
      <c r="G309" t="s">
        <v>136</v>
      </c>
      <c r="H309" t="s">
        <v>218</v>
      </c>
      <c r="I309">
        <v>1</v>
      </c>
      <c r="J309" t="s">
        <v>228</v>
      </c>
      <c r="K309" t="s">
        <v>120</v>
      </c>
      <c r="L309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ユニフォーム東峰旭YELL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205</v>
      </c>
      <c r="D310" t="s">
        <v>145</v>
      </c>
      <c r="E310" t="s">
        <v>28</v>
      </c>
      <c r="F310" t="s">
        <v>25</v>
      </c>
      <c r="G310" t="s">
        <v>136</v>
      </c>
      <c r="H310" t="s">
        <v>218</v>
      </c>
      <c r="I310">
        <v>1</v>
      </c>
      <c r="J310" t="s">
        <v>228</v>
      </c>
      <c r="K310" t="s">
        <v>164</v>
      </c>
      <c r="L310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ユニフォーム東峰旭YELL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205</v>
      </c>
      <c r="D311" t="s">
        <v>145</v>
      </c>
      <c r="E311" t="s">
        <v>28</v>
      </c>
      <c r="F311" t="s">
        <v>25</v>
      </c>
      <c r="G311" t="s">
        <v>136</v>
      </c>
      <c r="H311" t="s">
        <v>218</v>
      </c>
      <c r="I311">
        <v>1</v>
      </c>
      <c r="J311" t="s">
        <v>228</v>
      </c>
      <c r="K311" t="s">
        <v>165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ユニフォーム東峰旭YELL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146</v>
      </c>
      <c r="E312" t="s">
        <v>24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119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ユニフォーム縁下力ICONIC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146</v>
      </c>
      <c r="E313" t="s">
        <v>24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194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ユニフォーム縁下力ICONIC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146</v>
      </c>
      <c r="E314" t="s">
        <v>24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163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146</v>
      </c>
      <c r="E315" t="s">
        <v>24</v>
      </c>
      <c r="F315" t="s">
        <v>25</v>
      </c>
      <c r="G315" t="s">
        <v>136</v>
      </c>
      <c r="H315" t="s">
        <v>71</v>
      </c>
      <c r="I315">
        <v>1</v>
      </c>
      <c r="J315" t="s">
        <v>228</v>
      </c>
      <c r="K315" t="s">
        <v>120</v>
      </c>
      <c r="L315" t="s">
        <v>173</v>
      </c>
      <c r="M315">
        <v>31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146</v>
      </c>
      <c r="E316" t="s">
        <v>24</v>
      </c>
      <c r="F316" t="s">
        <v>25</v>
      </c>
      <c r="G316" t="s">
        <v>136</v>
      </c>
      <c r="H316" t="s">
        <v>71</v>
      </c>
      <c r="I316">
        <v>1</v>
      </c>
      <c r="J316" t="s">
        <v>228</v>
      </c>
      <c r="K316" t="s">
        <v>164</v>
      </c>
      <c r="L316" t="s">
        <v>162</v>
      </c>
      <c r="M316">
        <v>29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6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165</v>
      </c>
      <c r="L317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7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183</v>
      </c>
      <c r="L318" t="s">
        <v>224</v>
      </c>
      <c r="M318">
        <v>42</v>
      </c>
      <c r="N318">
        <v>0</v>
      </c>
      <c r="O318">
        <v>52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1</v>
      </c>
      <c r="C319" t="s">
        <v>380</v>
      </c>
      <c r="D319" t="s">
        <v>146</v>
      </c>
      <c r="E319" t="s">
        <v>28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119</v>
      </c>
      <c r="L319" t="s">
        <v>173</v>
      </c>
      <c r="M319">
        <v>31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探偵縁下力ICONIC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2</v>
      </c>
      <c r="C320" t="s">
        <v>380</v>
      </c>
      <c r="D320" t="s">
        <v>146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194</v>
      </c>
      <c r="L320" t="s">
        <v>173</v>
      </c>
      <c r="M320">
        <v>33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探偵縁下力ICONIC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3</v>
      </c>
      <c r="C321" t="s">
        <v>380</v>
      </c>
      <c r="D321" t="s">
        <v>146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探偵縁下力ICONIC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4</v>
      </c>
      <c r="C322" t="s">
        <v>380</v>
      </c>
      <c r="D322" t="s">
        <v>146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5</v>
      </c>
      <c r="C323" t="s">
        <v>380</v>
      </c>
      <c r="D323" t="s">
        <v>146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6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s="1" t="s">
        <v>867</v>
      </c>
      <c r="D325" s="1" t="s">
        <v>146</v>
      </c>
      <c r="E325" s="1" t="s">
        <v>73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119</v>
      </c>
      <c r="L325" s="1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RPG縁下力ICONIC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s="1" t="s">
        <v>867</v>
      </c>
      <c r="D326" s="1" t="s">
        <v>146</v>
      </c>
      <c r="E326" s="1" t="s">
        <v>73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194</v>
      </c>
      <c r="L326" s="1" t="s">
        <v>173</v>
      </c>
      <c r="M326">
        <v>33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RPG縁下力ICONIC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s="1" t="s">
        <v>867</v>
      </c>
      <c r="D327" s="1" t="s">
        <v>146</v>
      </c>
      <c r="E327" s="1" t="s">
        <v>73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163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RPG縁下力ICONIC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s="1" t="s">
        <v>867</v>
      </c>
      <c r="D328" s="1" t="s">
        <v>146</v>
      </c>
      <c r="E328" s="1" t="s">
        <v>73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120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RPG縁下力ICONIC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s="1" t="s">
        <v>867</v>
      </c>
      <c r="D329" s="1" t="s">
        <v>146</v>
      </c>
      <c r="E329" s="1" t="s">
        <v>73</v>
      </c>
      <c r="F329" s="1" t="s">
        <v>78</v>
      </c>
      <c r="G329" s="1" t="s">
        <v>136</v>
      </c>
      <c r="H329" s="1" t="s">
        <v>71</v>
      </c>
      <c r="I329">
        <v>1</v>
      </c>
      <c r="J329" t="s">
        <v>228</v>
      </c>
      <c r="K329" s="1" t="s">
        <v>164</v>
      </c>
      <c r="L329" s="1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RPG縁下力ICONIC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6</v>
      </c>
      <c r="C330" s="1" t="s">
        <v>867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165</v>
      </c>
      <c r="L330" s="1" t="s">
        <v>162</v>
      </c>
      <c r="M330">
        <v>29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7</v>
      </c>
      <c r="C331" s="1" t="s">
        <v>867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224</v>
      </c>
      <c r="M331">
        <v>42</v>
      </c>
      <c r="N331">
        <v>0</v>
      </c>
      <c r="O331">
        <v>52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s="1" t="s">
        <v>987</v>
      </c>
      <c r="D332" s="1" t="s">
        <v>146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119</v>
      </c>
      <c r="L332" s="1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花火縁下力ICONIC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s="1" t="s">
        <v>987</v>
      </c>
      <c r="D333" s="1" t="s">
        <v>146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194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花火縁下力ICONIC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s="1" t="s">
        <v>987</v>
      </c>
      <c r="D334" s="1" t="s">
        <v>146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163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花火縁下力ICONIC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s="1" t="s">
        <v>987</v>
      </c>
      <c r="D335" s="1" t="s">
        <v>146</v>
      </c>
      <c r="E335" s="1" t="s">
        <v>90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120</v>
      </c>
      <c r="L335" s="1" t="s">
        <v>173</v>
      </c>
      <c r="M335">
        <v>31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花火縁下力ICONIC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s="1" t="s">
        <v>987</v>
      </c>
      <c r="D336" s="1" t="s">
        <v>146</v>
      </c>
      <c r="E336" s="1" t="s">
        <v>90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164</v>
      </c>
      <c r="L336" s="1" t="s">
        <v>162</v>
      </c>
      <c r="M336">
        <v>29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花火縁下力ICONIC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6</v>
      </c>
      <c r="C337" s="1" t="s">
        <v>987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165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7</v>
      </c>
      <c r="C338" s="1" t="s">
        <v>987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183</v>
      </c>
      <c r="L338" s="1" t="s">
        <v>224</v>
      </c>
      <c r="M338">
        <v>43</v>
      </c>
      <c r="N338">
        <v>0</v>
      </c>
      <c r="O338">
        <v>53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1</v>
      </c>
      <c r="C339" t="s">
        <v>205</v>
      </c>
      <c r="D339" t="s">
        <v>147</v>
      </c>
      <c r="E339" t="s">
        <v>24</v>
      </c>
      <c r="F339" t="s">
        <v>25</v>
      </c>
      <c r="G339" t="s">
        <v>136</v>
      </c>
      <c r="H339" t="s">
        <v>71</v>
      </c>
      <c r="I339">
        <v>1</v>
      </c>
      <c r="J339" t="s">
        <v>228</v>
      </c>
      <c r="K339" t="s">
        <v>119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ユニフォーム木下久志ICONIC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2</v>
      </c>
      <c r="C340" t="s">
        <v>205</v>
      </c>
      <c r="D340" t="s">
        <v>147</v>
      </c>
      <c r="E340" t="s">
        <v>24</v>
      </c>
      <c r="F340" t="s">
        <v>25</v>
      </c>
      <c r="G340" t="s">
        <v>136</v>
      </c>
      <c r="H340" t="s">
        <v>71</v>
      </c>
      <c r="I340">
        <v>1</v>
      </c>
      <c r="J340" t="s">
        <v>228</v>
      </c>
      <c r="K340" t="s">
        <v>194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ユニフォーム木下久志ICONIC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3</v>
      </c>
      <c r="C341" t="s">
        <v>205</v>
      </c>
      <c r="D341" t="s">
        <v>147</v>
      </c>
      <c r="E341" t="s">
        <v>24</v>
      </c>
      <c r="F341" t="s">
        <v>25</v>
      </c>
      <c r="G341" t="s">
        <v>136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ユニフォーム木下久志ICONIC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4</v>
      </c>
      <c r="C342" t="s">
        <v>205</v>
      </c>
      <c r="D342" t="s">
        <v>147</v>
      </c>
      <c r="E342" t="s">
        <v>24</v>
      </c>
      <c r="F342" t="s">
        <v>25</v>
      </c>
      <c r="G342" t="s">
        <v>136</v>
      </c>
      <c r="H342" t="s">
        <v>71</v>
      </c>
      <c r="I342">
        <v>1</v>
      </c>
      <c r="J342" t="s">
        <v>228</v>
      </c>
      <c r="K342" t="s">
        <v>120</v>
      </c>
      <c r="L342" t="s">
        <v>162</v>
      </c>
      <c r="M342">
        <v>22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ユニフォーム木下久志ICONIC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5</v>
      </c>
      <c r="C343" t="s">
        <v>205</v>
      </c>
      <c r="D343" t="s">
        <v>147</v>
      </c>
      <c r="E343" t="s">
        <v>24</v>
      </c>
      <c r="F343" t="s">
        <v>25</v>
      </c>
      <c r="G343" t="s">
        <v>136</v>
      </c>
      <c r="H343" t="s">
        <v>71</v>
      </c>
      <c r="I343">
        <v>1</v>
      </c>
      <c r="J343" t="s">
        <v>228</v>
      </c>
      <c r="K343" t="s">
        <v>164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ユニフォーム木下久志ICONIC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6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165</v>
      </c>
      <c r="L344" t="s">
        <v>162</v>
      </c>
      <c r="M344">
        <v>22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1</v>
      </c>
      <c r="C345" t="s">
        <v>205</v>
      </c>
      <c r="D345" t="s">
        <v>148</v>
      </c>
      <c r="E345" t="s">
        <v>24</v>
      </c>
      <c r="F345" t="s">
        <v>26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162</v>
      </c>
      <c r="M345">
        <v>22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ユニフォーム成田一仁ICONIC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2</v>
      </c>
      <c r="C346" t="s">
        <v>205</v>
      </c>
      <c r="D346" t="s">
        <v>148</v>
      </c>
      <c r="E346" t="s">
        <v>24</v>
      </c>
      <c r="F346" t="s">
        <v>26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ユニフォーム成田一仁ICONIC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3</v>
      </c>
      <c r="C347" t="s">
        <v>205</v>
      </c>
      <c r="D347" t="s">
        <v>148</v>
      </c>
      <c r="E347" t="s">
        <v>24</v>
      </c>
      <c r="F347" t="s">
        <v>26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ユニフォーム成田一仁ICONIC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4</v>
      </c>
      <c r="C348" t="s">
        <v>205</v>
      </c>
      <c r="D348" t="s">
        <v>148</v>
      </c>
      <c r="E348" t="s">
        <v>24</v>
      </c>
      <c r="F348" t="s">
        <v>26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22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ユニフォーム成田一仁ICONIC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5</v>
      </c>
      <c r="C349" t="s">
        <v>205</v>
      </c>
      <c r="D349" t="s">
        <v>148</v>
      </c>
      <c r="E349" t="s">
        <v>24</v>
      </c>
      <c r="F349" t="s">
        <v>26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ユニフォーム成田一仁ICONIC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t="s">
        <v>108</v>
      </c>
      <c r="D350" t="s">
        <v>39</v>
      </c>
      <c r="E350" t="s">
        <v>24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119</v>
      </c>
      <c r="L350" t="s">
        <v>162</v>
      </c>
      <c r="M350">
        <v>26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ユニフォーム孤爪研磨ICONIC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t="s">
        <v>108</v>
      </c>
      <c r="D351" t="s">
        <v>39</v>
      </c>
      <c r="E351" t="s">
        <v>24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t="s">
        <v>108</v>
      </c>
      <c r="D352" t="s">
        <v>39</v>
      </c>
      <c r="E352" t="s">
        <v>24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230</v>
      </c>
      <c r="L352" t="s">
        <v>162</v>
      </c>
      <c r="M352">
        <v>24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t="s">
        <v>108</v>
      </c>
      <c r="D353" t="s">
        <v>39</v>
      </c>
      <c r="E353" t="s">
        <v>24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120</v>
      </c>
      <c r="L353" t="s">
        <v>162</v>
      </c>
      <c r="M353">
        <v>26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t="s">
        <v>108</v>
      </c>
      <c r="D354" t="s">
        <v>39</v>
      </c>
      <c r="E354" t="s">
        <v>24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164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t="s">
        <v>108</v>
      </c>
      <c r="D355" t="s">
        <v>39</v>
      </c>
      <c r="E355" t="s">
        <v>24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165</v>
      </c>
      <c r="L355" t="s">
        <v>162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ユニフォーム孤爪研磨ICONIC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1</v>
      </c>
      <c r="C356" t="s">
        <v>149</v>
      </c>
      <c r="D356" t="s">
        <v>39</v>
      </c>
      <c r="E356" t="s">
        <v>90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119</v>
      </c>
      <c r="L356" t="s">
        <v>162</v>
      </c>
      <c r="M356">
        <v>26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制服孤爪研磨ICONIC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2</v>
      </c>
      <c r="C357" t="s">
        <v>149</v>
      </c>
      <c r="D357" t="s">
        <v>39</v>
      </c>
      <c r="E357" t="s">
        <v>90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163</v>
      </c>
      <c r="L357" t="s">
        <v>162</v>
      </c>
      <c r="M357">
        <v>24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制服孤爪研磨ICONIC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3</v>
      </c>
      <c r="C358" t="s">
        <v>149</v>
      </c>
      <c r="D358" t="s">
        <v>39</v>
      </c>
      <c r="E358" t="s">
        <v>90</v>
      </c>
      <c r="F358" t="s">
        <v>31</v>
      </c>
      <c r="G358" t="s">
        <v>27</v>
      </c>
      <c r="H358" t="s">
        <v>71</v>
      </c>
      <c r="I358">
        <v>1</v>
      </c>
      <c r="J358" t="s">
        <v>228</v>
      </c>
      <c r="K358" t="s">
        <v>230</v>
      </c>
      <c r="L358" t="s">
        <v>162</v>
      </c>
      <c r="M358">
        <v>24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制服孤爪研磨ICONIC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4</v>
      </c>
      <c r="C359" t="s">
        <v>149</v>
      </c>
      <c r="D359" t="s">
        <v>39</v>
      </c>
      <c r="E359" t="s">
        <v>90</v>
      </c>
      <c r="F359" t="s">
        <v>31</v>
      </c>
      <c r="G359" t="s">
        <v>27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26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制服孤爪研磨ICONIC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5</v>
      </c>
      <c r="C360" t="s">
        <v>149</v>
      </c>
      <c r="D360" t="s">
        <v>39</v>
      </c>
      <c r="E360" t="s">
        <v>90</v>
      </c>
      <c r="F360" t="s">
        <v>31</v>
      </c>
      <c r="G360" t="s">
        <v>27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制服孤爪研磨ICONIC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6</v>
      </c>
      <c r="C361" t="s">
        <v>149</v>
      </c>
      <c r="D361" t="s">
        <v>39</v>
      </c>
      <c r="E361" t="s">
        <v>90</v>
      </c>
      <c r="F361" t="s">
        <v>31</v>
      </c>
      <c r="G361" t="s">
        <v>27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制服孤爪研磨ICONIC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150</v>
      </c>
      <c r="D362" t="s">
        <v>39</v>
      </c>
      <c r="E362" t="s">
        <v>77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178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夏祭り孤爪研磨ICONIC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150</v>
      </c>
      <c r="D363" t="s">
        <v>39</v>
      </c>
      <c r="E363" t="s">
        <v>77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夏祭り孤爪研磨ICONIC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150</v>
      </c>
      <c r="D364" t="s">
        <v>39</v>
      </c>
      <c r="E364" t="s">
        <v>77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夏祭り孤爪研磨ICONIC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150</v>
      </c>
      <c r="D365" t="s">
        <v>39</v>
      </c>
      <c r="E365" t="s">
        <v>77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178</v>
      </c>
      <c r="M365">
        <v>29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夏祭り孤爪研磨ICONIC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150</v>
      </c>
      <c r="D366" t="s">
        <v>39</v>
      </c>
      <c r="E366" t="s">
        <v>77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夏祭り孤爪研磨ICONIC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150</v>
      </c>
      <c r="D367" t="s">
        <v>39</v>
      </c>
      <c r="E367" t="s">
        <v>77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夏祭り孤爪研磨ICONIC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824</v>
      </c>
      <c r="D368" s="1" t="s">
        <v>39</v>
      </c>
      <c r="E368" s="1" t="s">
        <v>73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1周年孤爪研磨ICONIC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824</v>
      </c>
      <c r="D369" s="1" t="s">
        <v>39</v>
      </c>
      <c r="E369" s="1" t="s">
        <v>73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1周年孤爪研磨ICONIC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824</v>
      </c>
      <c r="D370" s="1" t="s">
        <v>39</v>
      </c>
      <c r="E370" s="1" t="s">
        <v>73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1周年孤爪研磨ICONIC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824</v>
      </c>
      <c r="D371" s="1" t="s">
        <v>39</v>
      </c>
      <c r="E371" s="1" t="s">
        <v>73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1周年孤爪研磨ICONIC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824</v>
      </c>
      <c r="D372" s="1" t="s">
        <v>39</v>
      </c>
      <c r="E372" s="1" t="s">
        <v>73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1周年孤爪研磨ICONIC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824</v>
      </c>
      <c r="D373" s="1" t="s">
        <v>39</v>
      </c>
      <c r="E373" s="1" t="s">
        <v>73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1周年孤爪研磨ICONIC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s="1" t="s">
        <v>1044</v>
      </c>
      <c r="D374" s="1" t="s">
        <v>39</v>
      </c>
      <c r="E374" s="1" t="s">
        <v>90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119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スパイ孤爪研磨ICONIC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s="1" t="s">
        <v>1044</v>
      </c>
      <c r="D375" s="1" t="s">
        <v>39</v>
      </c>
      <c r="E375" s="1" t="s">
        <v>90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163</v>
      </c>
      <c r="L375" s="1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スパイ孤爪研磨ICONIC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s="1" t="s">
        <v>1044</v>
      </c>
      <c r="D376" s="1" t="s">
        <v>39</v>
      </c>
      <c r="E376" s="1" t="s">
        <v>90</v>
      </c>
      <c r="F376" s="1" t="s">
        <v>31</v>
      </c>
      <c r="G376" s="1" t="s">
        <v>27</v>
      </c>
      <c r="H376" s="1" t="s">
        <v>71</v>
      </c>
      <c r="I376">
        <v>1</v>
      </c>
      <c r="J376" t="s">
        <v>228</v>
      </c>
      <c r="K376" t="s">
        <v>230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スパイ孤爪研磨ICONIC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s="1" t="s">
        <v>1044</v>
      </c>
      <c r="D377" s="1" t="s">
        <v>39</v>
      </c>
      <c r="E377" s="1" t="s">
        <v>90</v>
      </c>
      <c r="F377" s="1" t="s">
        <v>31</v>
      </c>
      <c r="G377" s="1" t="s">
        <v>27</v>
      </c>
      <c r="H377" s="1" t="s">
        <v>71</v>
      </c>
      <c r="I377">
        <v>1</v>
      </c>
      <c r="J377" t="s">
        <v>228</v>
      </c>
      <c r="K377" t="s">
        <v>120</v>
      </c>
      <c r="L377" s="1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スパイ孤爪研磨ICONIC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s="1" t="s">
        <v>1044</v>
      </c>
      <c r="D378" s="1" t="s">
        <v>39</v>
      </c>
      <c r="E378" s="1" t="s">
        <v>90</v>
      </c>
      <c r="F378" s="1" t="s">
        <v>31</v>
      </c>
      <c r="G378" s="1" t="s">
        <v>27</v>
      </c>
      <c r="H378" s="1" t="s">
        <v>71</v>
      </c>
      <c r="I378">
        <v>1</v>
      </c>
      <c r="J378" t="s">
        <v>228</v>
      </c>
      <c r="K378" t="s">
        <v>164</v>
      </c>
      <c r="L378" s="1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スパイ孤爪研磨ICONIC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s="1" t="s">
        <v>1044</v>
      </c>
      <c r="D379" s="1" t="s">
        <v>39</v>
      </c>
      <c r="E379" s="1" t="s">
        <v>90</v>
      </c>
      <c r="F379" s="1" t="s">
        <v>31</v>
      </c>
      <c r="G379" s="1" t="s">
        <v>27</v>
      </c>
      <c r="H379" s="1" t="s">
        <v>71</v>
      </c>
      <c r="I379">
        <v>1</v>
      </c>
      <c r="J379" t="s">
        <v>228</v>
      </c>
      <c r="K379" t="s">
        <v>165</v>
      </c>
      <c r="L379" s="1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スパイ孤爪研磨ICONIC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1167</v>
      </c>
      <c r="D380" s="1" t="s">
        <v>39</v>
      </c>
      <c r="E380" s="1" t="s">
        <v>77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s="1" t="s">
        <v>178</v>
      </c>
      <c r="M380">
        <v>29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Xmas2孤爪研磨ICONIC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1167</v>
      </c>
      <c r="D381" s="1" t="s">
        <v>39</v>
      </c>
      <c r="E381" s="1" t="s">
        <v>77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Xmas2孤爪研磨ICONIC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1167</v>
      </c>
      <c r="D382" s="1" t="s">
        <v>39</v>
      </c>
      <c r="E382" s="1" t="s">
        <v>77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Xmas2孤爪研磨ICONIC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1167</v>
      </c>
      <c r="D383" s="1" t="s">
        <v>39</v>
      </c>
      <c r="E383" s="1" t="s">
        <v>77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Xmas2孤爪研磨ICONIC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1167</v>
      </c>
      <c r="D384" s="1" t="s">
        <v>39</v>
      </c>
      <c r="E384" s="1" t="s">
        <v>77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s="1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Xmas2孤爪研磨ICONIC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1167</v>
      </c>
      <c r="D385" s="1" t="s">
        <v>39</v>
      </c>
      <c r="E385" s="1" t="s">
        <v>77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s="1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Xmas2孤爪研磨ICONIC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40</v>
      </c>
      <c r="E386" t="s">
        <v>23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119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ユニフォーム黒尾鉄朗ICONIC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40</v>
      </c>
      <c r="E387" t="s">
        <v>23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163</v>
      </c>
      <c r="L387" t="s">
        <v>162</v>
      </c>
      <c r="M387">
        <v>25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40</v>
      </c>
      <c r="E388" t="s">
        <v>23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230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40</v>
      </c>
      <c r="E389" t="s">
        <v>23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120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40</v>
      </c>
      <c r="E390" t="s">
        <v>23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164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t="s">
        <v>108</v>
      </c>
      <c r="D391" t="s">
        <v>40</v>
      </c>
      <c r="E391" t="s">
        <v>23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165</v>
      </c>
      <c r="L391" t="s">
        <v>162</v>
      </c>
      <c r="M391">
        <v>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ユニフォーム黒尾鉄朗ICONIC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t="s">
        <v>149</v>
      </c>
      <c r="D392" t="s">
        <v>40</v>
      </c>
      <c r="E392" t="s">
        <v>73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119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制服黒尾鉄朗ICONIC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t="s">
        <v>149</v>
      </c>
      <c r="D393" t="s">
        <v>40</v>
      </c>
      <c r="E393" t="s">
        <v>73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163</v>
      </c>
      <c r="L393" t="s">
        <v>162</v>
      </c>
      <c r="M393">
        <v>25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t="s">
        <v>149</v>
      </c>
      <c r="D394" t="s">
        <v>40</v>
      </c>
      <c r="E394" t="s">
        <v>73</v>
      </c>
      <c r="F394" t="s">
        <v>26</v>
      </c>
      <c r="G394" t="s">
        <v>27</v>
      </c>
      <c r="H394" t="s">
        <v>71</v>
      </c>
      <c r="I394">
        <v>1</v>
      </c>
      <c r="J394" t="s">
        <v>228</v>
      </c>
      <c r="K394" t="s">
        <v>230</v>
      </c>
      <c r="L394" t="s">
        <v>162</v>
      </c>
      <c r="M394">
        <v>25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制服黒尾鉄朗ICONIC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t="s">
        <v>149</v>
      </c>
      <c r="D395" t="s">
        <v>40</v>
      </c>
      <c r="E395" t="s">
        <v>73</v>
      </c>
      <c r="F395" t="s">
        <v>26</v>
      </c>
      <c r="G395" t="s">
        <v>27</v>
      </c>
      <c r="H395" t="s">
        <v>71</v>
      </c>
      <c r="I395">
        <v>1</v>
      </c>
      <c r="J395" t="s">
        <v>228</v>
      </c>
      <c r="K395" t="s">
        <v>120</v>
      </c>
      <c r="L395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制服黒尾鉄朗ICONIC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t="s">
        <v>149</v>
      </c>
      <c r="D396" t="s">
        <v>40</v>
      </c>
      <c r="E396" t="s">
        <v>73</v>
      </c>
      <c r="F396" t="s">
        <v>26</v>
      </c>
      <c r="G396" t="s">
        <v>27</v>
      </c>
      <c r="H396" t="s">
        <v>71</v>
      </c>
      <c r="I396">
        <v>1</v>
      </c>
      <c r="J396" t="s">
        <v>228</v>
      </c>
      <c r="K396" t="s">
        <v>164</v>
      </c>
      <c r="L396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t="s">
        <v>149</v>
      </c>
      <c r="D397" t="s">
        <v>40</v>
      </c>
      <c r="E397" t="s">
        <v>73</v>
      </c>
      <c r="F397" t="s">
        <v>26</v>
      </c>
      <c r="G397" t="s">
        <v>27</v>
      </c>
      <c r="H397" t="s">
        <v>71</v>
      </c>
      <c r="I397">
        <v>1</v>
      </c>
      <c r="J397" t="s">
        <v>228</v>
      </c>
      <c r="K397" t="s">
        <v>165</v>
      </c>
      <c r="L397" t="s">
        <v>162</v>
      </c>
      <c r="M397">
        <v>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制服黒尾鉄朗ICONIC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150</v>
      </c>
      <c r="D398" t="s">
        <v>40</v>
      </c>
      <c r="E398" t="s">
        <v>90</v>
      </c>
      <c r="F398" t="s">
        <v>26</v>
      </c>
      <c r="G398" t="s">
        <v>27</v>
      </c>
      <c r="H398" t="s">
        <v>71</v>
      </c>
      <c r="I398">
        <v>1</v>
      </c>
      <c r="J398" t="s">
        <v>228</v>
      </c>
      <c r="K398" t="s">
        <v>119</v>
      </c>
      <c r="L398" t="s">
        <v>178</v>
      </c>
      <c r="M398">
        <v>28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夏祭り黒尾鉄朗ICONIC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150</v>
      </c>
      <c r="D399" t="s">
        <v>40</v>
      </c>
      <c r="E399" t="s">
        <v>90</v>
      </c>
      <c r="F399" t="s">
        <v>26</v>
      </c>
      <c r="G399" t="s">
        <v>27</v>
      </c>
      <c r="H399" t="s">
        <v>71</v>
      </c>
      <c r="I399">
        <v>1</v>
      </c>
      <c r="J399" t="s">
        <v>228</v>
      </c>
      <c r="K399" t="s">
        <v>163</v>
      </c>
      <c r="L399" t="s">
        <v>162</v>
      </c>
      <c r="M399">
        <v>25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夏祭り黒尾鉄朗ICONIC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150</v>
      </c>
      <c r="D400" t="s">
        <v>40</v>
      </c>
      <c r="E400" t="s">
        <v>90</v>
      </c>
      <c r="F400" t="s">
        <v>26</v>
      </c>
      <c r="G400" t="s">
        <v>27</v>
      </c>
      <c r="H400" t="s">
        <v>71</v>
      </c>
      <c r="I400">
        <v>1</v>
      </c>
      <c r="J400" t="s">
        <v>228</v>
      </c>
      <c r="K400" t="s">
        <v>230</v>
      </c>
      <c r="L400" t="s">
        <v>162</v>
      </c>
      <c r="M400">
        <v>25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夏祭り黒尾鉄朗ICONIC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150</v>
      </c>
      <c r="D401" t="s">
        <v>40</v>
      </c>
      <c r="E401" t="s">
        <v>90</v>
      </c>
      <c r="F401" t="s">
        <v>26</v>
      </c>
      <c r="G401" t="s">
        <v>27</v>
      </c>
      <c r="H401" t="s">
        <v>71</v>
      </c>
      <c r="I401">
        <v>1</v>
      </c>
      <c r="J401" t="s">
        <v>228</v>
      </c>
      <c r="K401" t="s">
        <v>120</v>
      </c>
      <c r="L401" t="s">
        <v>178</v>
      </c>
      <c r="M401">
        <v>28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夏祭り黒尾鉄朗ICONIC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150</v>
      </c>
      <c r="D402" t="s">
        <v>40</v>
      </c>
      <c r="E402" t="s">
        <v>90</v>
      </c>
      <c r="F402" t="s">
        <v>26</v>
      </c>
      <c r="G402" t="s">
        <v>27</v>
      </c>
      <c r="H402" t="s">
        <v>71</v>
      </c>
      <c r="I402">
        <v>1</v>
      </c>
      <c r="J402" t="s">
        <v>228</v>
      </c>
      <c r="K402" t="s">
        <v>164</v>
      </c>
      <c r="L402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150</v>
      </c>
      <c r="D403" t="s">
        <v>40</v>
      </c>
      <c r="E403" t="s">
        <v>90</v>
      </c>
      <c r="F403" t="s">
        <v>26</v>
      </c>
      <c r="G403" t="s">
        <v>27</v>
      </c>
      <c r="H403" t="s">
        <v>71</v>
      </c>
      <c r="I403">
        <v>1</v>
      </c>
      <c r="J403" t="s">
        <v>228</v>
      </c>
      <c r="K403" t="s">
        <v>165</v>
      </c>
      <c r="L403" t="s">
        <v>162</v>
      </c>
      <c r="M403">
        <v>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夏祭り黒尾鉄朗ICONIC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824</v>
      </c>
      <c r="D404" s="1" t="s">
        <v>40</v>
      </c>
      <c r="E404" s="1" t="s">
        <v>77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119</v>
      </c>
      <c r="L404" s="1" t="s">
        <v>173</v>
      </c>
      <c r="M404">
        <v>31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1周年黒尾鉄朗ICONIC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824</v>
      </c>
      <c r="D405" s="1" t="s">
        <v>40</v>
      </c>
      <c r="E405" s="1" t="s">
        <v>77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163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1周年黒尾鉄朗ICONIC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824</v>
      </c>
      <c r="D406" s="1" t="s">
        <v>40</v>
      </c>
      <c r="E406" s="1" t="s">
        <v>77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230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1周年黒尾鉄朗ICONIC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824</v>
      </c>
      <c r="D407" s="1" t="s">
        <v>40</v>
      </c>
      <c r="E407" s="1" t="s">
        <v>77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120</v>
      </c>
      <c r="L407" s="1" t="s">
        <v>173</v>
      </c>
      <c r="M407">
        <v>31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1周年黒尾鉄朗ICONIC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824</v>
      </c>
      <c r="D408" s="1" t="s">
        <v>40</v>
      </c>
      <c r="E408" s="1" t="s">
        <v>77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164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824</v>
      </c>
      <c r="D409" s="1" t="s">
        <v>40</v>
      </c>
      <c r="E409" s="1" t="s">
        <v>77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165</v>
      </c>
      <c r="L409" s="1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824</v>
      </c>
      <c r="D410" s="1" t="s">
        <v>40</v>
      </c>
      <c r="E410" s="1" t="s">
        <v>77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164</v>
      </c>
      <c r="L410" s="1" t="s">
        <v>224</v>
      </c>
      <c r="M410">
        <v>41</v>
      </c>
      <c r="N410">
        <v>0</v>
      </c>
      <c r="O410">
        <v>51</v>
      </c>
      <c r="P410">
        <v>0</v>
      </c>
      <c r="T410" t="str">
        <f>Receive[[#This Row],[服装]]&amp;Receive[[#This Row],[名前]]&amp;Receive[[#This Row],[レアリティ]]</f>
        <v>1周年黒尾鉄朗ICONIC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s="1" t="s">
        <v>950</v>
      </c>
      <c r="D411" s="1" t="s">
        <v>40</v>
      </c>
      <c r="E411" s="1" t="s">
        <v>73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119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キャンプ黒尾鉄朗ICONIC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s="1" t="s">
        <v>950</v>
      </c>
      <c r="D412" s="1" t="s">
        <v>40</v>
      </c>
      <c r="E412" s="1" t="s">
        <v>73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163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キャンプ黒尾鉄朗ICONIC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s="1" t="s">
        <v>950</v>
      </c>
      <c r="D413" s="1" t="s">
        <v>40</v>
      </c>
      <c r="E413" s="1" t="s">
        <v>73</v>
      </c>
      <c r="F413" s="1" t="s">
        <v>26</v>
      </c>
      <c r="G413" s="1" t="s">
        <v>27</v>
      </c>
      <c r="H413" s="1" t="s">
        <v>71</v>
      </c>
      <c r="I413">
        <v>1</v>
      </c>
      <c r="J413" t="s">
        <v>228</v>
      </c>
      <c r="K413" s="1" t="s">
        <v>230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キャンプ黒尾鉄朗ICONIC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s="1" t="s">
        <v>950</v>
      </c>
      <c r="D414" s="1" t="s">
        <v>40</v>
      </c>
      <c r="E414" s="1" t="s">
        <v>73</v>
      </c>
      <c r="F414" s="1" t="s">
        <v>26</v>
      </c>
      <c r="G414" s="1" t="s">
        <v>27</v>
      </c>
      <c r="H414" s="1" t="s">
        <v>71</v>
      </c>
      <c r="I414">
        <v>1</v>
      </c>
      <c r="J414" t="s">
        <v>228</v>
      </c>
      <c r="K414" s="1" t="s">
        <v>120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キャンプ黒尾鉄朗ICONIC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s="1" t="s">
        <v>950</v>
      </c>
      <c r="D415" s="1" t="s">
        <v>40</v>
      </c>
      <c r="E415" s="1" t="s">
        <v>73</v>
      </c>
      <c r="F415" s="1" t="s">
        <v>26</v>
      </c>
      <c r="G415" s="1" t="s">
        <v>27</v>
      </c>
      <c r="H415" s="1" t="s">
        <v>71</v>
      </c>
      <c r="I415">
        <v>1</v>
      </c>
      <c r="J415" t="s">
        <v>228</v>
      </c>
      <c r="K415" s="1" t="s">
        <v>164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キャンプ黒尾鉄朗ICONIC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s="1" t="s">
        <v>950</v>
      </c>
      <c r="D416" s="1" t="s">
        <v>40</v>
      </c>
      <c r="E416" s="1" t="s">
        <v>73</v>
      </c>
      <c r="F416" s="1" t="s">
        <v>26</v>
      </c>
      <c r="G416" s="1" t="s">
        <v>27</v>
      </c>
      <c r="H416" s="1" t="s">
        <v>71</v>
      </c>
      <c r="I416">
        <v>1</v>
      </c>
      <c r="J416" t="s">
        <v>228</v>
      </c>
      <c r="K416" s="1" t="s">
        <v>165</v>
      </c>
      <c r="L416" s="1" t="s">
        <v>162</v>
      </c>
      <c r="M416">
        <v>9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キャンプ黒尾鉄朗ICONIC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s="1" t="s">
        <v>1118</v>
      </c>
      <c r="D417" s="1" t="s">
        <v>40</v>
      </c>
      <c r="E417" s="1" t="s">
        <v>90</v>
      </c>
      <c r="F417" s="1" t="s">
        <v>26</v>
      </c>
      <c r="G417" s="1" t="s">
        <v>27</v>
      </c>
      <c r="H417" s="1" t="s">
        <v>71</v>
      </c>
      <c r="I417">
        <v>1</v>
      </c>
      <c r="J417" t="s">
        <v>228</v>
      </c>
      <c r="K417" s="1" t="s">
        <v>119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文化祭2黒尾鉄朗ICONIC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s="1" t="s">
        <v>1118</v>
      </c>
      <c r="D418" s="1" t="s">
        <v>40</v>
      </c>
      <c r="E418" s="1" t="s">
        <v>90</v>
      </c>
      <c r="F418" s="1" t="s">
        <v>26</v>
      </c>
      <c r="G418" s="1" t="s">
        <v>27</v>
      </c>
      <c r="H418" s="1" t="s">
        <v>71</v>
      </c>
      <c r="I418">
        <v>1</v>
      </c>
      <c r="J418" t="s">
        <v>228</v>
      </c>
      <c r="K418" s="1" t="s">
        <v>163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文化祭2黒尾鉄朗ICONIC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s="1" t="s">
        <v>1118</v>
      </c>
      <c r="D419" s="1" t="s">
        <v>40</v>
      </c>
      <c r="E419" s="1" t="s">
        <v>90</v>
      </c>
      <c r="F419" s="1" t="s">
        <v>26</v>
      </c>
      <c r="G419" s="1" t="s">
        <v>27</v>
      </c>
      <c r="H419" s="1" t="s">
        <v>71</v>
      </c>
      <c r="I419">
        <v>1</v>
      </c>
      <c r="J419" t="s">
        <v>228</v>
      </c>
      <c r="K419" s="1" t="s">
        <v>230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文化祭2黒尾鉄朗ICONIC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s="1" t="s">
        <v>1118</v>
      </c>
      <c r="D420" s="1" t="s">
        <v>40</v>
      </c>
      <c r="E420" s="1" t="s">
        <v>90</v>
      </c>
      <c r="F420" s="1" t="s">
        <v>26</v>
      </c>
      <c r="G420" s="1" t="s">
        <v>27</v>
      </c>
      <c r="H420" s="1" t="s">
        <v>71</v>
      </c>
      <c r="I420">
        <v>1</v>
      </c>
      <c r="J420" t="s">
        <v>228</v>
      </c>
      <c r="K420" s="1" t="s">
        <v>120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文化祭2黒尾鉄朗ICONIC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s="1" t="s">
        <v>1118</v>
      </c>
      <c r="D421" s="1" t="s">
        <v>40</v>
      </c>
      <c r="E421" s="1" t="s">
        <v>90</v>
      </c>
      <c r="F421" s="1" t="s">
        <v>26</v>
      </c>
      <c r="G421" s="1" t="s">
        <v>27</v>
      </c>
      <c r="H421" s="1" t="s">
        <v>71</v>
      </c>
      <c r="I421">
        <v>1</v>
      </c>
      <c r="J421" t="s">
        <v>228</v>
      </c>
      <c r="K421" s="1" t="s">
        <v>164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文化祭2黒尾鉄朗ICONIC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s="1" t="s">
        <v>1118</v>
      </c>
      <c r="D422" s="1" t="s">
        <v>40</v>
      </c>
      <c r="E422" s="1" t="s">
        <v>90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165</v>
      </c>
      <c r="L422" s="1" t="s">
        <v>162</v>
      </c>
      <c r="M422">
        <v>9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文化祭2黒尾鉄朗ICONIC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108</v>
      </c>
      <c r="D423" t="s">
        <v>41</v>
      </c>
      <c r="E423" t="s">
        <v>23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108</v>
      </c>
      <c r="D424" t="s">
        <v>41</v>
      </c>
      <c r="E424" t="s">
        <v>23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108</v>
      </c>
      <c r="D425" t="s">
        <v>41</v>
      </c>
      <c r="E425" t="s">
        <v>23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108</v>
      </c>
      <c r="D426" t="s">
        <v>41</v>
      </c>
      <c r="E426" t="s">
        <v>23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108</v>
      </c>
      <c r="D427" t="s">
        <v>41</v>
      </c>
      <c r="E427" t="s">
        <v>23</v>
      </c>
      <c r="F427" t="s">
        <v>26</v>
      </c>
      <c r="G427" t="s">
        <v>27</v>
      </c>
      <c r="H427" t="s">
        <v>71</v>
      </c>
      <c r="I427">
        <v>1</v>
      </c>
      <c r="J427" t="s">
        <v>228</v>
      </c>
      <c r="K427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t="s">
        <v>380</v>
      </c>
      <c r="D428" t="s">
        <v>41</v>
      </c>
      <c r="E428" t="s">
        <v>24</v>
      </c>
      <c r="F428" t="s">
        <v>26</v>
      </c>
      <c r="G428" t="s">
        <v>27</v>
      </c>
      <c r="H428" t="s">
        <v>71</v>
      </c>
      <c r="I428">
        <v>1</v>
      </c>
      <c r="J428" t="s">
        <v>228</v>
      </c>
      <c r="K428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探偵灰羽リエーフICONIC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t="s">
        <v>380</v>
      </c>
      <c r="D429" t="s">
        <v>41</v>
      </c>
      <c r="E429" t="s">
        <v>24</v>
      </c>
      <c r="F429" t="s">
        <v>26</v>
      </c>
      <c r="G429" t="s">
        <v>27</v>
      </c>
      <c r="H429" t="s">
        <v>71</v>
      </c>
      <c r="I429">
        <v>1</v>
      </c>
      <c r="J429" t="s">
        <v>228</v>
      </c>
      <c r="K429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探偵灰羽リエーフICONIC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t="s">
        <v>380</v>
      </c>
      <c r="D430" t="s">
        <v>41</v>
      </c>
      <c r="E430" t="s">
        <v>24</v>
      </c>
      <c r="F430" t="s">
        <v>26</v>
      </c>
      <c r="G430" t="s">
        <v>27</v>
      </c>
      <c r="H430" t="s">
        <v>71</v>
      </c>
      <c r="I430">
        <v>1</v>
      </c>
      <c r="J430" t="s">
        <v>228</v>
      </c>
      <c r="K430" t="s">
        <v>120</v>
      </c>
      <c r="L430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探偵灰羽リエーフICONIC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t="s">
        <v>380</v>
      </c>
      <c r="D431" t="s">
        <v>41</v>
      </c>
      <c r="E431" t="s">
        <v>24</v>
      </c>
      <c r="F431" t="s">
        <v>26</v>
      </c>
      <c r="G431" t="s">
        <v>27</v>
      </c>
      <c r="H431" t="s">
        <v>71</v>
      </c>
      <c r="I431">
        <v>1</v>
      </c>
      <c r="J431" t="s">
        <v>228</v>
      </c>
      <c r="K43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探偵灰羽リエーフICONIC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t="s">
        <v>380</v>
      </c>
      <c r="D432" t="s">
        <v>41</v>
      </c>
      <c r="E432" t="s">
        <v>24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探偵灰羽リエーフICONIC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s="1" t="s">
        <v>893</v>
      </c>
      <c r="D433" s="1" t="s">
        <v>41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路地裏灰羽リエーフICONIC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s="1" t="s">
        <v>893</v>
      </c>
      <c r="D434" s="1" t="s">
        <v>41</v>
      </c>
      <c r="E434" s="1" t="s">
        <v>77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路地裏灰羽リエーフICONIC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s="1" t="s">
        <v>893</v>
      </c>
      <c r="D435" s="1" t="s">
        <v>41</v>
      </c>
      <c r="E435" s="1" t="s">
        <v>77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路地裏灰羽リエーフICONIC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s="1" t="s">
        <v>893</v>
      </c>
      <c r="D436" s="1" t="s">
        <v>41</v>
      </c>
      <c r="E436" s="1" t="s">
        <v>77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路地裏灰羽リエーフICONIC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s="1" t="s">
        <v>893</v>
      </c>
      <c r="D437" s="1" t="s">
        <v>41</v>
      </c>
      <c r="E437" s="1" t="s">
        <v>77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t="s">
        <v>162</v>
      </c>
      <c r="M437">
        <v>32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路地裏灰羽リエーフICONIC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s="1" t="s">
        <v>1118</v>
      </c>
      <c r="D438" s="1" t="s">
        <v>41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163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文化祭2灰羽リエーフICONIC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s="1" t="s">
        <v>1118</v>
      </c>
      <c r="D439" s="1" t="s">
        <v>41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230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文化祭2灰羽リエーフICONIC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s="1" t="s">
        <v>1118</v>
      </c>
      <c r="D440" s="1" t="s">
        <v>41</v>
      </c>
      <c r="E440" s="1" t="s">
        <v>73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120</v>
      </c>
      <c r="L440" s="1" t="s">
        <v>178</v>
      </c>
      <c r="M440">
        <v>28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文化祭2灰羽リエーフICONIC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s="1" t="s">
        <v>1118</v>
      </c>
      <c r="D441" s="1" t="s">
        <v>41</v>
      </c>
      <c r="E441" s="1" t="s">
        <v>73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164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文化祭2灰羽リエーフICONIC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s="1" t="s">
        <v>1118</v>
      </c>
      <c r="D442" s="1" t="s">
        <v>41</v>
      </c>
      <c r="E442" s="1" t="s">
        <v>73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165</v>
      </c>
      <c r="L442" t="s">
        <v>162</v>
      </c>
      <c r="M442">
        <v>32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文化祭2灰羽リエーフICONIC</v>
      </c>
    </row>
    <row r="443" spans="1:20" x14ac:dyDescent="0.35">
      <c r="A443">
        <f>VLOOKUP(Receive[[#This Row],[No用]],SetNo[[No.用]:[vlookup 用]],2,FALSE)</f>
        <v>75</v>
      </c>
      <c r="B443">
        <f>IF(ROW()=2,1,IF(A442&lt;&gt;Receive[[#This Row],[No]],1,B442+1))</f>
        <v>1</v>
      </c>
      <c r="C443" t="s">
        <v>108</v>
      </c>
      <c r="D443" t="s">
        <v>42</v>
      </c>
      <c r="E443" t="s">
        <v>24</v>
      </c>
      <c r="F443" t="s">
        <v>21</v>
      </c>
      <c r="G443" t="s">
        <v>27</v>
      </c>
      <c r="H443" t="s">
        <v>71</v>
      </c>
      <c r="I443">
        <v>1</v>
      </c>
      <c r="J443" t="s">
        <v>228</v>
      </c>
      <c r="K443" t="s">
        <v>119</v>
      </c>
      <c r="L443" t="s">
        <v>173</v>
      </c>
      <c r="M443">
        <v>34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ユニフォーム夜久衛輔ICONIC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2</v>
      </c>
      <c r="C444" t="s">
        <v>108</v>
      </c>
      <c r="D444" t="s">
        <v>42</v>
      </c>
      <c r="E444" t="s">
        <v>24</v>
      </c>
      <c r="F444" t="s">
        <v>21</v>
      </c>
      <c r="G444" t="s">
        <v>27</v>
      </c>
      <c r="H444" t="s">
        <v>71</v>
      </c>
      <c r="I444">
        <v>1</v>
      </c>
      <c r="J444" t="s">
        <v>228</v>
      </c>
      <c r="K444" t="s">
        <v>194</v>
      </c>
      <c r="L444" t="s">
        <v>173</v>
      </c>
      <c r="M444">
        <v>41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ユニフォーム夜久衛輔ICONIC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3</v>
      </c>
      <c r="C445" t="s">
        <v>108</v>
      </c>
      <c r="D445" t="s">
        <v>42</v>
      </c>
      <c r="E445" t="s">
        <v>24</v>
      </c>
      <c r="F445" t="s">
        <v>21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34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ユニフォーム夜久衛輔ICONIC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4</v>
      </c>
      <c r="C446" t="s">
        <v>108</v>
      </c>
      <c r="D446" t="s">
        <v>42</v>
      </c>
      <c r="E446" t="s">
        <v>24</v>
      </c>
      <c r="F446" t="s">
        <v>21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ユニフォーム夜久衛輔ICONIC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5</v>
      </c>
      <c r="C447" t="s">
        <v>108</v>
      </c>
      <c r="D447" t="s">
        <v>42</v>
      </c>
      <c r="E447" t="s">
        <v>24</v>
      </c>
      <c r="F447" t="s">
        <v>21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173</v>
      </c>
      <c r="M447">
        <v>34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ユニフォーム夜久衛輔ICONIC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6</v>
      </c>
      <c r="C448" t="s">
        <v>108</v>
      </c>
      <c r="D448" t="s">
        <v>42</v>
      </c>
      <c r="E448" t="s">
        <v>24</v>
      </c>
      <c r="F448" t="s">
        <v>21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34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ユニフォーム夜久衛輔ICONIC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7</v>
      </c>
      <c r="C449" t="s">
        <v>108</v>
      </c>
      <c r="D449" t="s">
        <v>42</v>
      </c>
      <c r="E449" t="s">
        <v>24</v>
      </c>
      <c r="F449" t="s">
        <v>21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32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8</v>
      </c>
      <c r="C450" t="s">
        <v>108</v>
      </c>
      <c r="D450" t="s">
        <v>42</v>
      </c>
      <c r="E450" t="s">
        <v>24</v>
      </c>
      <c r="F450" t="s">
        <v>21</v>
      </c>
      <c r="G450" t="s">
        <v>27</v>
      </c>
      <c r="H450" t="s">
        <v>71</v>
      </c>
      <c r="I450">
        <v>1</v>
      </c>
      <c r="J450" t="s">
        <v>228</v>
      </c>
      <c r="K450" t="s">
        <v>183</v>
      </c>
      <c r="L450" t="s">
        <v>224</v>
      </c>
      <c r="M450">
        <v>47</v>
      </c>
      <c r="N450">
        <v>0</v>
      </c>
      <c r="O450">
        <v>57</v>
      </c>
      <c r="P450">
        <v>0</v>
      </c>
      <c r="T450" t="str">
        <f>Receive[[#This Row],[服装]]&amp;Receive[[#This Row],[名前]]&amp;Receive[[#This Row],[レアリティ]]</f>
        <v>ユニフォーム夜久衛輔ICONIC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1</v>
      </c>
      <c r="C451" s="1" t="s">
        <v>824</v>
      </c>
      <c r="D451" s="1" t="s">
        <v>42</v>
      </c>
      <c r="E451" s="1" t="s">
        <v>77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119</v>
      </c>
      <c r="L451" s="1" t="s">
        <v>173</v>
      </c>
      <c r="M451">
        <v>34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1周年夜久衛輔ICONIC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2</v>
      </c>
      <c r="C452" s="1" t="s">
        <v>824</v>
      </c>
      <c r="D452" s="1" t="s">
        <v>42</v>
      </c>
      <c r="E452" s="1" t="s">
        <v>77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194</v>
      </c>
      <c r="L452" s="1" t="s">
        <v>173</v>
      </c>
      <c r="M452">
        <v>41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1周年夜久衛輔ICONIC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3</v>
      </c>
      <c r="C453" s="1" t="s">
        <v>824</v>
      </c>
      <c r="D453" s="1" t="s">
        <v>42</v>
      </c>
      <c r="E453" s="1" t="s">
        <v>77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163</v>
      </c>
      <c r="L453" s="1" t="s">
        <v>178</v>
      </c>
      <c r="M453">
        <v>37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1周年夜久衛輔ICONIC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4</v>
      </c>
      <c r="C454" s="1" t="s">
        <v>824</v>
      </c>
      <c r="D454" s="1" t="s">
        <v>42</v>
      </c>
      <c r="E454" s="1" t="s">
        <v>77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230</v>
      </c>
      <c r="L454" s="1" t="s">
        <v>162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1周年夜久衛輔ICONIC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5</v>
      </c>
      <c r="C455" s="1" t="s">
        <v>824</v>
      </c>
      <c r="D455" s="1" t="s">
        <v>42</v>
      </c>
      <c r="E455" s="1" t="s">
        <v>77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120</v>
      </c>
      <c r="L455" s="1" t="s">
        <v>173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1周年夜久衛輔ICONIC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6</v>
      </c>
      <c r="C456" s="1" t="s">
        <v>824</v>
      </c>
      <c r="D456" s="1" t="s">
        <v>42</v>
      </c>
      <c r="E456" s="1" t="s">
        <v>77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162</v>
      </c>
      <c r="M456">
        <v>34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1周年夜久衛輔ICONIC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7</v>
      </c>
      <c r="C457" s="1" t="s">
        <v>824</v>
      </c>
      <c r="D457" s="1" t="s">
        <v>42</v>
      </c>
      <c r="E457" s="1" t="s">
        <v>77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165</v>
      </c>
      <c r="L457" s="1" t="s">
        <v>162</v>
      </c>
      <c r="M457">
        <v>32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1周年夜久衛輔ICONIC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8</v>
      </c>
      <c r="C458" s="1" t="s">
        <v>824</v>
      </c>
      <c r="D458" s="1" t="s">
        <v>42</v>
      </c>
      <c r="E458" s="1" t="s">
        <v>77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Receive[[#This Row],[服装]]&amp;Receive[[#This Row],[名前]]&amp;Receive[[#This Row],[レアリティ]]</f>
        <v>1周年夜久衛輔ICONIC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9</v>
      </c>
      <c r="C459" s="1" t="s">
        <v>824</v>
      </c>
      <c r="D459" s="1" t="s">
        <v>42</v>
      </c>
      <c r="E459" s="1" t="s">
        <v>77</v>
      </c>
      <c r="F459" s="1" t="s">
        <v>21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164</v>
      </c>
      <c r="L459" s="1" t="s">
        <v>224</v>
      </c>
      <c r="M459">
        <v>47</v>
      </c>
      <c r="N459">
        <v>0</v>
      </c>
      <c r="O459">
        <v>57</v>
      </c>
      <c r="P459">
        <v>0</v>
      </c>
      <c r="T459" t="str">
        <f>Receive[[#This Row],[服装]]&amp;Receive[[#This Row],[名前]]&amp;Receive[[#This Row],[レアリティ]]</f>
        <v>1周年夜久衛輔ICONIC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s="1" t="s">
        <v>987</v>
      </c>
      <c r="D460" s="1" t="s">
        <v>42</v>
      </c>
      <c r="E460" s="1" t="s">
        <v>73</v>
      </c>
      <c r="F460" s="1" t="s">
        <v>21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119</v>
      </c>
      <c r="L460" s="1" t="s">
        <v>173</v>
      </c>
      <c r="M460">
        <v>34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花火夜久衛輔ICONIC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s="1" t="s">
        <v>987</v>
      </c>
      <c r="D461" s="1" t="s">
        <v>42</v>
      </c>
      <c r="E461" s="1" t="s">
        <v>73</v>
      </c>
      <c r="F461" s="1" t="s">
        <v>21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194</v>
      </c>
      <c r="L461" s="1" t="s">
        <v>173</v>
      </c>
      <c r="M461">
        <v>41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花火夜久衛輔ICONIC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s="1" t="s">
        <v>987</v>
      </c>
      <c r="D462" s="1" t="s">
        <v>42</v>
      </c>
      <c r="E462" s="1" t="s">
        <v>73</v>
      </c>
      <c r="F462" s="1" t="s">
        <v>21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s="1" t="s">
        <v>178</v>
      </c>
      <c r="M462">
        <v>37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花火夜久衛輔ICONIC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s="1" t="s">
        <v>987</v>
      </c>
      <c r="D463" s="1" t="s">
        <v>42</v>
      </c>
      <c r="E463" s="1" t="s">
        <v>73</v>
      </c>
      <c r="F463" s="1" t="s">
        <v>21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s="1" t="s">
        <v>162</v>
      </c>
      <c r="M463">
        <v>34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花火夜久衛輔ICONIC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s="1" t="s">
        <v>987</v>
      </c>
      <c r="D464" s="1" t="s">
        <v>42</v>
      </c>
      <c r="E464" s="1" t="s">
        <v>73</v>
      </c>
      <c r="F464" s="1" t="s">
        <v>21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173</v>
      </c>
      <c r="M464">
        <v>34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花火夜久衛輔ICONIC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s="1" t="s">
        <v>987</v>
      </c>
      <c r="D465" s="1" t="s">
        <v>42</v>
      </c>
      <c r="E465" s="1" t="s">
        <v>73</v>
      </c>
      <c r="F465" s="1" t="s">
        <v>21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s="1" t="s">
        <v>162</v>
      </c>
      <c r="M465">
        <v>34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花火夜久衛輔ICONIC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7</v>
      </c>
      <c r="C466" s="1" t="s">
        <v>987</v>
      </c>
      <c r="D466" s="1" t="s">
        <v>42</v>
      </c>
      <c r="E466" s="1" t="s">
        <v>73</v>
      </c>
      <c r="F466" s="1" t="s">
        <v>21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花火夜久衛輔ICONIC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8</v>
      </c>
      <c r="C467" s="1" t="s">
        <v>987</v>
      </c>
      <c r="D467" s="1" t="s">
        <v>42</v>
      </c>
      <c r="E467" s="1" t="s">
        <v>73</v>
      </c>
      <c r="F467" s="1" t="s">
        <v>21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183</v>
      </c>
      <c r="L467" s="1" t="s">
        <v>224</v>
      </c>
      <c r="M467">
        <v>48</v>
      </c>
      <c r="N467">
        <v>0</v>
      </c>
      <c r="O467">
        <v>58</v>
      </c>
      <c r="P467">
        <v>0</v>
      </c>
      <c r="T467" t="str">
        <f>Receive[[#This Row],[服装]]&amp;Receive[[#This Row],[名前]]&amp;Receive[[#This Row],[レアリティ]]</f>
        <v>花火夜久衛輔ICONIC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9</v>
      </c>
      <c r="C468" s="1" t="s">
        <v>987</v>
      </c>
      <c r="D468" s="1" t="s">
        <v>42</v>
      </c>
      <c r="E468" s="1" t="s">
        <v>73</v>
      </c>
      <c r="F468" s="1" t="s">
        <v>21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183</v>
      </c>
      <c r="L468" s="1" t="s">
        <v>224</v>
      </c>
      <c r="M468">
        <v>47</v>
      </c>
      <c r="N468">
        <v>0</v>
      </c>
      <c r="O468">
        <v>57</v>
      </c>
      <c r="P468">
        <v>0</v>
      </c>
      <c r="T468" t="str">
        <f>Receive[[#This Row],[服装]]&amp;Receive[[#This Row],[名前]]&amp;Receive[[#This Row],[レアリティ]]</f>
        <v>花火夜久衛輔ICONIC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1</v>
      </c>
      <c r="C469" s="1" t="s">
        <v>1300</v>
      </c>
      <c r="D469" s="1" t="s">
        <v>42</v>
      </c>
      <c r="E469" s="1" t="s">
        <v>90</v>
      </c>
      <c r="F469" s="1" t="s">
        <v>80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2周年夜久衛輔ICONIC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2</v>
      </c>
      <c r="C470" s="1" t="s">
        <v>1300</v>
      </c>
      <c r="D470" s="1" t="s">
        <v>42</v>
      </c>
      <c r="E470" s="1" t="s">
        <v>90</v>
      </c>
      <c r="F470" s="1" t="s">
        <v>80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194</v>
      </c>
      <c r="L470" s="1" t="s">
        <v>173</v>
      </c>
      <c r="M470">
        <v>42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2周年夜久衛輔ICONIC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3</v>
      </c>
      <c r="C471" s="1" t="s">
        <v>1300</v>
      </c>
      <c r="D471" s="1" t="s">
        <v>42</v>
      </c>
      <c r="E471" s="1" t="s">
        <v>90</v>
      </c>
      <c r="F471" s="1" t="s">
        <v>80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163</v>
      </c>
      <c r="L471" s="1" t="s">
        <v>178</v>
      </c>
      <c r="M471">
        <v>37</v>
      </c>
      <c r="N471">
        <v>0</v>
      </c>
      <c r="O471">
        <v>0</v>
      </c>
      <c r="P471">
        <v>0</v>
      </c>
      <c r="S471" s="1" t="s">
        <v>1329</v>
      </c>
      <c r="T471" t="str">
        <f>Receive[[#This Row],[服装]]&amp;Receive[[#This Row],[名前]]&amp;Receive[[#This Row],[レアリティ]]</f>
        <v>2周年夜久衛輔ICONIC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4</v>
      </c>
      <c r="C472" s="1" t="s">
        <v>1300</v>
      </c>
      <c r="D472" s="1" t="s">
        <v>42</v>
      </c>
      <c r="E472" s="1" t="s">
        <v>90</v>
      </c>
      <c r="F472" s="1" t="s">
        <v>80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230</v>
      </c>
      <c r="L472" s="1" t="s">
        <v>178</v>
      </c>
      <c r="M472">
        <v>37</v>
      </c>
      <c r="N472">
        <v>0</v>
      </c>
      <c r="O472">
        <v>0</v>
      </c>
      <c r="P472">
        <v>0</v>
      </c>
      <c r="S472" s="1" t="s">
        <v>1330</v>
      </c>
      <c r="T472" t="str">
        <f>Receive[[#This Row],[服装]]&amp;Receive[[#This Row],[名前]]&amp;Receive[[#This Row],[レアリティ]]</f>
        <v>2周年夜久衛輔ICONIC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5</v>
      </c>
      <c r="C473" s="1" t="s">
        <v>1300</v>
      </c>
      <c r="D473" s="1" t="s">
        <v>42</v>
      </c>
      <c r="E473" s="1" t="s">
        <v>90</v>
      </c>
      <c r="F473" s="1" t="s">
        <v>80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120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2周年夜久衛輔ICONIC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6</v>
      </c>
      <c r="C474" s="1" t="s">
        <v>1300</v>
      </c>
      <c r="D474" s="1" t="s">
        <v>42</v>
      </c>
      <c r="E474" s="1" t="s">
        <v>90</v>
      </c>
      <c r="F474" s="1" t="s">
        <v>80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164</v>
      </c>
      <c r="L474" s="1" t="s">
        <v>162</v>
      </c>
      <c r="M474">
        <v>34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2周年夜久衛輔ICONIC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7</v>
      </c>
      <c r="C475" s="1" t="s">
        <v>1300</v>
      </c>
      <c r="D475" s="1" t="s">
        <v>42</v>
      </c>
      <c r="E475" s="1" t="s">
        <v>90</v>
      </c>
      <c r="F475" s="1" t="s">
        <v>80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165</v>
      </c>
      <c r="L475" s="1" t="s">
        <v>162</v>
      </c>
      <c r="M475">
        <v>32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2周年夜久衛輔ICONIC</v>
      </c>
    </row>
    <row r="476" spans="1:20" x14ac:dyDescent="0.35">
      <c r="A476">
        <f>VLOOKUP(Receive[[#This Row],[No用]],SetNo[[No.用]:[vlookup 用]],2,FALSE)</f>
        <v>78</v>
      </c>
      <c r="B476">
        <f>IF(ROW()=2,1,IF(A475&lt;&gt;Receive[[#This Row],[No]],1,B475+1))</f>
        <v>8</v>
      </c>
      <c r="C476" s="1" t="s">
        <v>1300</v>
      </c>
      <c r="D476" s="1" t="s">
        <v>42</v>
      </c>
      <c r="E476" s="1" t="s">
        <v>90</v>
      </c>
      <c r="F476" s="1" t="s">
        <v>80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183</v>
      </c>
      <c r="L476" s="1" t="s">
        <v>224</v>
      </c>
      <c r="M476">
        <v>48</v>
      </c>
      <c r="N476">
        <v>0</v>
      </c>
      <c r="O476">
        <v>58</v>
      </c>
      <c r="P476">
        <v>0</v>
      </c>
      <c r="T476" t="str">
        <f>Receive[[#This Row],[服装]]&amp;Receive[[#This Row],[名前]]&amp;Receive[[#This Row],[レアリティ]]</f>
        <v>2周年夜久衛輔ICONIC</v>
      </c>
    </row>
    <row r="477" spans="1:20" x14ac:dyDescent="0.35">
      <c r="A477">
        <f>VLOOKUP(Receive[[#This Row],[No用]],SetNo[[No.用]:[vlookup 用]],2,FALSE)</f>
        <v>78</v>
      </c>
      <c r="B477">
        <f>IF(ROW()=2,1,IF(A476&lt;&gt;Receive[[#This Row],[No]],1,B476+1))</f>
        <v>9</v>
      </c>
      <c r="C477" s="1" t="s">
        <v>1300</v>
      </c>
      <c r="D477" s="1" t="s">
        <v>42</v>
      </c>
      <c r="E477" s="1" t="s">
        <v>90</v>
      </c>
      <c r="F477" s="1" t="s">
        <v>80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164</v>
      </c>
      <c r="L477" s="1" t="s">
        <v>224</v>
      </c>
      <c r="M477">
        <v>48</v>
      </c>
      <c r="N477">
        <v>0</v>
      </c>
      <c r="O477">
        <v>58</v>
      </c>
      <c r="P477">
        <v>0</v>
      </c>
      <c r="T477" t="str">
        <f>Receive[[#This Row],[服装]]&amp;Receive[[#This Row],[名前]]&amp;Receive[[#This Row],[レアリティ]]</f>
        <v>2周年夜久衛輔ICONIC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1</v>
      </c>
      <c r="C478" t="s">
        <v>108</v>
      </c>
      <c r="D478" t="s">
        <v>43</v>
      </c>
      <c r="E478" t="s">
        <v>24</v>
      </c>
      <c r="F478" t="s">
        <v>25</v>
      </c>
      <c r="G478" t="s">
        <v>27</v>
      </c>
      <c r="H478" t="s">
        <v>71</v>
      </c>
      <c r="I478">
        <v>1</v>
      </c>
      <c r="J478" t="s">
        <v>228</v>
      </c>
      <c r="K478" t="s">
        <v>119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ユニフォーム福永招平ICONIC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2</v>
      </c>
      <c r="C479" t="s">
        <v>108</v>
      </c>
      <c r="D479" t="s">
        <v>43</v>
      </c>
      <c r="E479" t="s">
        <v>24</v>
      </c>
      <c r="F479" t="s">
        <v>25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ユニフォーム福永招平ICONIC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3</v>
      </c>
      <c r="C480" t="s">
        <v>108</v>
      </c>
      <c r="D480" t="s">
        <v>43</v>
      </c>
      <c r="E480" t="s">
        <v>24</v>
      </c>
      <c r="F480" t="s">
        <v>25</v>
      </c>
      <c r="G480" t="s">
        <v>27</v>
      </c>
      <c r="H480" t="s">
        <v>71</v>
      </c>
      <c r="I480">
        <v>1</v>
      </c>
      <c r="J480" t="s">
        <v>228</v>
      </c>
      <c r="K480" t="s">
        <v>120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ユニフォーム福永招平ICONIC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4</v>
      </c>
      <c r="C481" t="s">
        <v>108</v>
      </c>
      <c r="D481" t="s">
        <v>43</v>
      </c>
      <c r="E481" t="s">
        <v>24</v>
      </c>
      <c r="F481" t="s">
        <v>25</v>
      </c>
      <c r="G481" t="s">
        <v>27</v>
      </c>
      <c r="H481" t="s">
        <v>71</v>
      </c>
      <c r="I481">
        <v>1</v>
      </c>
      <c r="J481" t="s">
        <v>228</v>
      </c>
      <c r="K481" t="s">
        <v>164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ユニフォーム福永招平ICONIC</v>
      </c>
    </row>
    <row r="482" spans="1:20" x14ac:dyDescent="0.35">
      <c r="A482">
        <f>VLOOKUP(Receive[[#This Row],[No用]],SetNo[[No.用]:[vlookup 用]],2,FALSE)</f>
        <v>79</v>
      </c>
      <c r="B482">
        <f>IF(ROW()=2,1,IF(A481&lt;&gt;Receive[[#This Row],[No]],1,B481+1))</f>
        <v>5</v>
      </c>
      <c r="C482" t="s">
        <v>108</v>
      </c>
      <c r="D482" t="s">
        <v>43</v>
      </c>
      <c r="E482" t="s">
        <v>24</v>
      </c>
      <c r="F482" t="s">
        <v>25</v>
      </c>
      <c r="G482" t="s">
        <v>27</v>
      </c>
      <c r="H482" t="s">
        <v>71</v>
      </c>
      <c r="I482">
        <v>1</v>
      </c>
      <c r="J482" t="s">
        <v>228</v>
      </c>
      <c r="K482" t="s">
        <v>165</v>
      </c>
      <c r="L482" t="s">
        <v>162</v>
      </c>
      <c r="M482">
        <v>32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ユニフォーム福永招平ICONIC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1</v>
      </c>
      <c r="C483" s="1" t="s">
        <v>926</v>
      </c>
      <c r="D483" s="1" t="s">
        <v>43</v>
      </c>
      <c r="E483" s="1" t="s">
        <v>77</v>
      </c>
      <c r="F483" s="1" t="s">
        <v>25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119</v>
      </c>
      <c r="L483" s="1" t="s">
        <v>178</v>
      </c>
      <c r="M483">
        <v>30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バーガー福永招平ICONIC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2</v>
      </c>
      <c r="C484" s="1" t="s">
        <v>926</v>
      </c>
      <c r="D484" s="1" t="s">
        <v>43</v>
      </c>
      <c r="E484" s="1" t="s">
        <v>77</v>
      </c>
      <c r="F484" s="1" t="s">
        <v>25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163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バーガー福永招平ICONIC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3</v>
      </c>
      <c r="C485" s="1" t="s">
        <v>926</v>
      </c>
      <c r="D485" s="1" t="s">
        <v>43</v>
      </c>
      <c r="E485" s="1" t="s">
        <v>77</v>
      </c>
      <c r="F485" s="1" t="s">
        <v>25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120</v>
      </c>
      <c r="L485" s="1" t="s">
        <v>178</v>
      </c>
      <c r="M485">
        <v>30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バーガー福永招平ICONIC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4</v>
      </c>
      <c r="C486" s="1" t="s">
        <v>926</v>
      </c>
      <c r="D486" s="1" t="s">
        <v>43</v>
      </c>
      <c r="E486" s="1" t="s">
        <v>77</v>
      </c>
      <c r="F486" s="1" t="s">
        <v>25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164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バーガー福永招平ICONIC</v>
      </c>
    </row>
    <row r="487" spans="1:20" x14ac:dyDescent="0.35">
      <c r="A487">
        <f>VLOOKUP(Receive[[#This Row],[No用]],SetNo[[No.用]:[vlookup 用]],2,FALSE)</f>
        <v>80</v>
      </c>
      <c r="B487">
        <f>IF(ROW()=2,1,IF(A486&lt;&gt;Receive[[#This Row],[No]],1,B486+1))</f>
        <v>5</v>
      </c>
      <c r="C487" s="1" t="s">
        <v>926</v>
      </c>
      <c r="D487" s="1" t="s">
        <v>43</v>
      </c>
      <c r="E487" s="1" t="s">
        <v>77</v>
      </c>
      <c r="F487" s="1" t="s">
        <v>25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165</v>
      </c>
      <c r="L487" s="1" t="s">
        <v>162</v>
      </c>
      <c r="M487">
        <v>32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バーガー福永招平ICONIC</v>
      </c>
    </row>
    <row r="488" spans="1:20" x14ac:dyDescent="0.35">
      <c r="A488">
        <f>VLOOKUP(Receive[[#This Row],[No用]],SetNo[[No.用]:[vlookup 用]],2,FALSE)</f>
        <v>80</v>
      </c>
      <c r="B488">
        <f>IF(ROW()=2,1,IF(A487&lt;&gt;Receive[[#This Row],[No]],1,B487+1))</f>
        <v>6</v>
      </c>
      <c r="C488" s="1" t="s">
        <v>926</v>
      </c>
      <c r="D488" s="1" t="s">
        <v>43</v>
      </c>
      <c r="E488" s="1" t="s">
        <v>77</v>
      </c>
      <c r="F488" s="1" t="s">
        <v>25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s="1" t="s">
        <v>224</v>
      </c>
      <c r="M488">
        <v>43</v>
      </c>
      <c r="N488">
        <v>0</v>
      </c>
      <c r="O488">
        <v>53</v>
      </c>
      <c r="P488">
        <v>0</v>
      </c>
      <c r="T488" t="str">
        <f>Receive[[#This Row],[服装]]&amp;Receive[[#This Row],[名前]]&amp;Receive[[#This Row],[レアリティ]]</f>
        <v>バーガー福永招平ICONIC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1</v>
      </c>
      <c r="C489" t="s">
        <v>108</v>
      </c>
      <c r="D489" t="s">
        <v>44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119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ユニフォーム犬岡走ICONIC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2</v>
      </c>
      <c r="C490" t="s">
        <v>108</v>
      </c>
      <c r="D490" t="s">
        <v>44</v>
      </c>
      <c r="E490" t="s">
        <v>24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163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ユニフォーム犬岡走ICONIC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3</v>
      </c>
      <c r="C491" t="s">
        <v>108</v>
      </c>
      <c r="D491" t="s">
        <v>44</v>
      </c>
      <c r="E491" t="s">
        <v>24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230</v>
      </c>
      <c r="L49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ユニフォーム犬岡走ICONIC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4</v>
      </c>
      <c r="C492" t="s">
        <v>108</v>
      </c>
      <c r="D492" t="s">
        <v>44</v>
      </c>
      <c r="E492" t="s">
        <v>24</v>
      </c>
      <c r="F492" t="s">
        <v>26</v>
      </c>
      <c r="G492" t="s">
        <v>27</v>
      </c>
      <c r="H492" t="s">
        <v>71</v>
      </c>
      <c r="I492">
        <v>1</v>
      </c>
      <c r="J492" t="s">
        <v>228</v>
      </c>
      <c r="K492" t="s">
        <v>120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ユニフォーム犬岡走ICONIC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5</v>
      </c>
      <c r="C493" t="s">
        <v>108</v>
      </c>
      <c r="D493" t="s">
        <v>44</v>
      </c>
      <c r="E493" t="s">
        <v>24</v>
      </c>
      <c r="F493" t="s">
        <v>26</v>
      </c>
      <c r="G493" t="s">
        <v>27</v>
      </c>
      <c r="H493" t="s">
        <v>71</v>
      </c>
      <c r="I493">
        <v>1</v>
      </c>
      <c r="J493" t="s">
        <v>228</v>
      </c>
      <c r="K493" t="s">
        <v>164</v>
      </c>
      <c r="L493" t="s">
        <v>162</v>
      </c>
      <c r="M493">
        <v>27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ユニフォーム犬岡走ICONIC</v>
      </c>
    </row>
    <row r="494" spans="1:20" x14ac:dyDescent="0.35">
      <c r="A494">
        <f>VLOOKUP(Receive[[#This Row],[No用]],SetNo[[No.用]:[vlookup 用]],2,FALSE)</f>
        <v>81</v>
      </c>
      <c r="B494">
        <f>IF(ROW()=2,1,IF(A493&lt;&gt;Receive[[#This Row],[No]],1,B493+1))</f>
        <v>6</v>
      </c>
      <c r="C494" t="s">
        <v>108</v>
      </c>
      <c r="D494" t="s">
        <v>44</v>
      </c>
      <c r="E494" t="s">
        <v>24</v>
      </c>
      <c r="F494" t="s">
        <v>26</v>
      </c>
      <c r="G494" t="s">
        <v>27</v>
      </c>
      <c r="H494" t="s">
        <v>71</v>
      </c>
      <c r="I494">
        <v>1</v>
      </c>
      <c r="J494" t="s">
        <v>228</v>
      </c>
      <c r="K494" t="s">
        <v>165</v>
      </c>
      <c r="L494" t="s">
        <v>162</v>
      </c>
      <c r="M494">
        <v>27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ユニフォーム犬岡走ICONIC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1</v>
      </c>
      <c r="C495" s="1" t="s">
        <v>784</v>
      </c>
      <c r="D495" t="s">
        <v>44</v>
      </c>
      <c r="E495" s="1" t="s">
        <v>77</v>
      </c>
      <c r="F495" t="s">
        <v>26</v>
      </c>
      <c r="G495" t="s">
        <v>27</v>
      </c>
      <c r="H495" t="s">
        <v>71</v>
      </c>
      <c r="I495">
        <v>1</v>
      </c>
      <c r="J495" t="s">
        <v>228</v>
      </c>
      <c r="K495" t="s">
        <v>119</v>
      </c>
      <c r="L495" t="s">
        <v>162</v>
      </c>
      <c r="M495">
        <v>27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新年犬岡走ICONIC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2</v>
      </c>
      <c r="C496" s="1" t="s">
        <v>784</v>
      </c>
      <c r="D496" t="s">
        <v>44</v>
      </c>
      <c r="E496" s="1" t="s">
        <v>77</v>
      </c>
      <c r="F496" t="s">
        <v>26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27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新年犬岡走ICONIC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3</v>
      </c>
      <c r="C497" s="1" t="s">
        <v>784</v>
      </c>
      <c r="D497" t="s">
        <v>44</v>
      </c>
      <c r="E497" s="1" t="s">
        <v>77</v>
      </c>
      <c r="F497" t="s">
        <v>26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27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新年犬岡走ICONIC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4</v>
      </c>
      <c r="C498" s="1" t="s">
        <v>784</v>
      </c>
      <c r="D498" t="s">
        <v>44</v>
      </c>
      <c r="E498" s="1" t="s">
        <v>77</v>
      </c>
      <c r="F498" t="s">
        <v>26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162</v>
      </c>
      <c r="M498">
        <v>27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新年犬岡走ICONIC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5</v>
      </c>
      <c r="C499" s="1" t="s">
        <v>784</v>
      </c>
      <c r="D499" t="s">
        <v>44</v>
      </c>
      <c r="E499" s="1" t="s">
        <v>77</v>
      </c>
      <c r="F499" t="s">
        <v>26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27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新年犬岡走ICONIC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6</v>
      </c>
      <c r="C500" s="1" t="s">
        <v>784</v>
      </c>
      <c r="D500" t="s">
        <v>44</v>
      </c>
      <c r="E500" s="1" t="s">
        <v>77</v>
      </c>
      <c r="F500" t="s">
        <v>26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27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新年犬岡走ICONIC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1</v>
      </c>
      <c r="C501" t="s">
        <v>108</v>
      </c>
      <c r="D501" t="s">
        <v>45</v>
      </c>
      <c r="E501" t="s">
        <v>24</v>
      </c>
      <c r="F501" t="s">
        <v>25</v>
      </c>
      <c r="G501" t="s">
        <v>27</v>
      </c>
      <c r="H501" t="s">
        <v>71</v>
      </c>
      <c r="I501">
        <v>1</v>
      </c>
      <c r="J501" t="s">
        <v>228</v>
      </c>
      <c r="K501" t="s">
        <v>119</v>
      </c>
      <c r="L501" t="s">
        <v>162</v>
      </c>
      <c r="M501">
        <v>27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ユニフォーム山本猛虎ICONIC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2</v>
      </c>
      <c r="C502" t="s">
        <v>108</v>
      </c>
      <c r="D502" t="s">
        <v>45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ユニフォーム山本猛虎ICONIC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3</v>
      </c>
      <c r="C503" t="s">
        <v>108</v>
      </c>
      <c r="D503" t="s">
        <v>45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120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ユニフォーム山本猛虎ICONIC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4</v>
      </c>
      <c r="C504" t="s">
        <v>108</v>
      </c>
      <c r="D504" t="s">
        <v>45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164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ユニフォーム山本猛虎ICONIC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5</v>
      </c>
      <c r="C505" t="s">
        <v>108</v>
      </c>
      <c r="D505" t="s">
        <v>45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165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ユニフォーム山本猛虎ICONIC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1</v>
      </c>
      <c r="C506" s="1" t="s">
        <v>784</v>
      </c>
      <c r="D506" t="s">
        <v>45</v>
      </c>
      <c r="E506" s="1" t="s">
        <v>77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s="1" t="s">
        <v>119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新年山本猛虎ICONIC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2</v>
      </c>
      <c r="C507" s="1" t="s">
        <v>784</v>
      </c>
      <c r="D507" t="s">
        <v>45</v>
      </c>
      <c r="E507" s="1" t="s">
        <v>77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s="1" t="s">
        <v>194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新年山本猛虎ICONIC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3</v>
      </c>
      <c r="C508" s="1" t="s">
        <v>784</v>
      </c>
      <c r="D508" t="s">
        <v>45</v>
      </c>
      <c r="E508" s="1" t="s">
        <v>77</v>
      </c>
      <c r="F508" t="s">
        <v>25</v>
      </c>
      <c r="G508" t="s">
        <v>27</v>
      </c>
      <c r="H508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新年山本猛虎ICONIC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4</v>
      </c>
      <c r="C509" s="1" t="s">
        <v>784</v>
      </c>
      <c r="D509" t="s">
        <v>45</v>
      </c>
      <c r="E509" s="1" t="s">
        <v>77</v>
      </c>
      <c r="F509" t="s">
        <v>25</v>
      </c>
      <c r="G509" t="s">
        <v>27</v>
      </c>
      <c r="H509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新年山本猛虎ICONIC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5</v>
      </c>
      <c r="C510" s="1" t="s">
        <v>784</v>
      </c>
      <c r="D510" t="s">
        <v>45</v>
      </c>
      <c r="E510" s="1" t="s">
        <v>77</v>
      </c>
      <c r="F510" t="s">
        <v>25</v>
      </c>
      <c r="G510" t="s">
        <v>27</v>
      </c>
      <c r="H510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新年山本猛虎ICONIC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6</v>
      </c>
      <c r="C511" s="1" t="s">
        <v>784</v>
      </c>
      <c r="D511" t="s">
        <v>45</v>
      </c>
      <c r="E511" s="1" t="s">
        <v>77</v>
      </c>
      <c r="F511" t="s">
        <v>25</v>
      </c>
      <c r="G511" t="s">
        <v>27</v>
      </c>
      <c r="H51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新年山本猛虎ICONIC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7</v>
      </c>
      <c r="C512" s="1" t="s">
        <v>784</v>
      </c>
      <c r="D512" t="s">
        <v>45</v>
      </c>
      <c r="E512" s="1" t="s">
        <v>77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s="1" t="s">
        <v>183</v>
      </c>
      <c r="L512" s="1" t="s">
        <v>224</v>
      </c>
      <c r="M512">
        <v>45</v>
      </c>
      <c r="N512">
        <v>0</v>
      </c>
      <c r="O512">
        <v>55</v>
      </c>
      <c r="P512">
        <v>0</v>
      </c>
      <c r="T512" t="str">
        <f>Receive[[#This Row],[服装]]&amp;Receive[[#This Row],[名前]]&amp;Receive[[#This Row],[レアリティ]]</f>
        <v>新年山本猛虎ICONIC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46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173</v>
      </c>
      <c r="M513">
        <v>35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ユニフォーム芝山優生ICONIC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46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194</v>
      </c>
      <c r="L514" t="s">
        <v>173</v>
      </c>
      <c r="M514">
        <v>44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ユニフォーム芝山優生ICONIC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46</v>
      </c>
      <c r="E515" t="s">
        <v>24</v>
      </c>
      <c r="F515" t="s">
        <v>21</v>
      </c>
      <c r="G515" t="s">
        <v>27</v>
      </c>
      <c r="H515" t="s">
        <v>71</v>
      </c>
      <c r="I515">
        <v>1</v>
      </c>
      <c r="J515" t="s">
        <v>228</v>
      </c>
      <c r="K515" t="s">
        <v>163</v>
      </c>
      <c r="L515" t="s">
        <v>162</v>
      </c>
      <c r="M515">
        <v>30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ユニフォーム芝山優生ICONIC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46</v>
      </c>
      <c r="E516" t="s">
        <v>24</v>
      </c>
      <c r="F516" t="s">
        <v>21</v>
      </c>
      <c r="G516" t="s">
        <v>27</v>
      </c>
      <c r="H516" t="s">
        <v>71</v>
      </c>
      <c r="I516">
        <v>1</v>
      </c>
      <c r="J516" t="s">
        <v>228</v>
      </c>
      <c r="K516" t="s">
        <v>230</v>
      </c>
      <c r="L516" t="s">
        <v>162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ユニフォーム芝山優生ICONIC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46</v>
      </c>
      <c r="E517" t="s">
        <v>24</v>
      </c>
      <c r="F517" t="s">
        <v>21</v>
      </c>
      <c r="G517" t="s">
        <v>27</v>
      </c>
      <c r="H517" t="s">
        <v>71</v>
      </c>
      <c r="I517">
        <v>1</v>
      </c>
      <c r="J517" t="s">
        <v>228</v>
      </c>
      <c r="K517" t="s">
        <v>120</v>
      </c>
      <c r="L517" t="s">
        <v>173</v>
      </c>
      <c r="M517">
        <v>35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ユニフォーム芝山優生ICONIC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46</v>
      </c>
      <c r="E518" t="s">
        <v>24</v>
      </c>
      <c r="F518" t="s">
        <v>21</v>
      </c>
      <c r="G518" t="s">
        <v>27</v>
      </c>
      <c r="H518" t="s">
        <v>71</v>
      </c>
      <c r="I518">
        <v>1</v>
      </c>
      <c r="J518" t="s">
        <v>228</v>
      </c>
      <c r="K518" t="s">
        <v>164</v>
      </c>
      <c r="L518" t="s">
        <v>162</v>
      </c>
      <c r="M518">
        <v>32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ユニフォーム芝山優生ICONIC</v>
      </c>
    </row>
    <row r="519" spans="1:20" x14ac:dyDescent="0.35">
      <c r="A519">
        <f>VLOOKUP(Receive[[#This Row],[No用]],SetNo[[No.用]:[vlookup 用]],2,FALSE)</f>
        <v>85</v>
      </c>
      <c r="B519">
        <f>IF(ROW()=2,1,IF(A518&lt;&gt;Receive[[#This Row],[No]],1,B518+1))</f>
        <v>7</v>
      </c>
      <c r="C519" t="s">
        <v>108</v>
      </c>
      <c r="D519" t="s">
        <v>46</v>
      </c>
      <c r="E519" t="s">
        <v>24</v>
      </c>
      <c r="F519" t="s">
        <v>21</v>
      </c>
      <c r="G519" t="s">
        <v>27</v>
      </c>
      <c r="H519" t="s">
        <v>71</v>
      </c>
      <c r="I519">
        <v>1</v>
      </c>
      <c r="J519" t="s">
        <v>228</v>
      </c>
      <c r="K519" t="s">
        <v>165</v>
      </c>
      <c r="L519" t="s">
        <v>162</v>
      </c>
      <c r="M519">
        <v>32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ユニフォーム芝山優生ICONIC</v>
      </c>
    </row>
    <row r="520" spans="1:20" x14ac:dyDescent="0.35">
      <c r="A520">
        <f>VLOOKUP(Receive[[#This Row],[No用]],SetNo[[No.用]:[vlookup 用]],2,FALSE)</f>
        <v>85</v>
      </c>
      <c r="B520">
        <f>IF(ROW()=2,1,IF(A519&lt;&gt;Receive[[#This Row],[No]],1,B519+1))</f>
        <v>8</v>
      </c>
      <c r="C520" t="s">
        <v>108</v>
      </c>
      <c r="D520" t="s">
        <v>46</v>
      </c>
      <c r="E520" t="s">
        <v>24</v>
      </c>
      <c r="F520" t="s">
        <v>21</v>
      </c>
      <c r="G520" t="s">
        <v>27</v>
      </c>
      <c r="H520" t="s">
        <v>71</v>
      </c>
      <c r="I520">
        <v>1</v>
      </c>
      <c r="J520" t="s">
        <v>228</v>
      </c>
      <c r="K520" t="s">
        <v>183</v>
      </c>
      <c r="L520" t="s">
        <v>224</v>
      </c>
      <c r="M520">
        <v>45</v>
      </c>
      <c r="N520">
        <v>0</v>
      </c>
      <c r="O520">
        <v>55</v>
      </c>
      <c r="P520">
        <v>0</v>
      </c>
      <c r="T520" t="str">
        <f>Receive[[#This Row],[服装]]&amp;Receive[[#This Row],[名前]]&amp;Receive[[#This Row],[レアリティ]]</f>
        <v>ユニフォーム芝山優生ICONIC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1</v>
      </c>
      <c r="C521" t="s">
        <v>108</v>
      </c>
      <c r="D521" t="s">
        <v>47</v>
      </c>
      <c r="E521" t="s">
        <v>24</v>
      </c>
      <c r="F521" t="s">
        <v>25</v>
      </c>
      <c r="G521" t="s">
        <v>27</v>
      </c>
      <c r="H521" t="s">
        <v>71</v>
      </c>
      <c r="I521">
        <v>1</v>
      </c>
      <c r="J521" t="s">
        <v>228</v>
      </c>
      <c r="K521" t="s">
        <v>119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ユニフォーム海信之ICONIC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2</v>
      </c>
      <c r="C522" t="s">
        <v>108</v>
      </c>
      <c r="D522" t="s">
        <v>47</v>
      </c>
      <c r="E522" t="s">
        <v>24</v>
      </c>
      <c r="F522" t="s">
        <v>25</v>
      </c>
      <c r="G522" t="s">
        <v>27</v>
      </c>
      <c r="H522" t="s">
        <v>71</v>
      </c>
      <c r="I522">
        <v>1</v>
      </c>
      <c r="J522" t="s">
        <v>228</v>
      </c>
      <c r="K522" t="s">
        <v>163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ユニフォーム海信之ICONIC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3</v>
      </c>
      <c r="C523" t="s">
        <v>108</v>
      </c>
      <c r="D523" t="s">
        <v>47</v>
      </c>
      <c r="E523" t="s">
        <v>24</v>
      </c>
      <c r="F523" t="s">
        <v>25</v>
      </c>
      <c r="G523" t="s">
        <v>27</v>
      </c>
      <c r="H523" t="s">
        <v>71</v>
      </c>
      <c r="I523">
        <v>1</v>
      </c>
      <c r="J523" t="s">
        <v>228</v>
      </c>
      <c r="K523" t="s">
        <v>230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ユニフォーム海信之ICONIC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4</v>
      </c>
      <c r="C524" t="s">
        <v>108</v>
      </c>
      <c r="D524" t="s">
        <v>47</v>
      </c>
      <c r="E524" t="s">
        <v>24</v>
      </c>
      <c r="F524" t="s">
        <v>25</v>
      </c>
      <c r="G524" t="s">
        <v>27</v>
      </c>
      <c r="H524" t="s">
        <v>71</v>
      </c>
      <c r="I524">
        <v>1</v>
      </c>
      <c r="J524" t="s">
        <v>228</v>
      </c>
      <c r="K524" t="s">
        <v>120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ユニフォーム海信之ICONIC</v>
      </c>
    </row>
    <row r="525" spans="1:20" x14ac:dyDescent="0.35">
      <c r="A525">
        <f>VLOOKUP(Receive[[#This Row],[No用]],SetNo[[No.用]:[vlookup 用]],2,FALSE)</f>
        <v>86</v>
      </c>
      <c r="B525">
        <f>IF(ROW()=2,1,IF(A524&lt;&gt;Receive[[#This Row],[No]],1,B524+1))</f>
        <v>5</v>
      </c>
      <c r="C525" t="s">
        <v>108</v>
      </c>
      <c r="D525" t="s">
        <v>47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164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ユニフォーム海信之ICONIC</v>
      </c>
    </row>
    <row r="526" spans="1:20" x14ac:dyDescent="0.35">
      <c r="A526">
        <f>VLOOKUP(Receive[[#This Row],[No用]],SetNo[[No.用]:[vlookup 用]],2,FALSE)</f>
        <v>86</v>
      </c>
      <c r="B526">
        <f>IF(ROW()=2,1,IF(A525&lt;&gt;Receive[[#This Row],[No]],1,B525+1))</f>
        <v>6</v>
      </c>
      <c r="C526" t="s">
        <v>108</v>
      </c>
      <c r="D526" t="s">
        <v>47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165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ユニフォーム海信之ICONIC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1</v>
      </c>
      <c r="C527" s="1" t="s">
        <v>1341</v>
      </c>
      <c r="D527" s="1" t="s">
        <v>47</v>
      </c>
      <c r="E527" s="1" t="s">
        <v>77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119</v>
      </c>
      <c r="L527" s="1" t="s">
        <v>178</v>
      </c>
      <c r="M527">
        <v>30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遊園地海信之ICONIC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2</v>
      </c>
      <c r="C528" s="1" t="s">
        <v>1341</v>
      </c>
      <c r="D528" s="1" t="s">
        <v>47</v>
      </c>
      <c r="E528" s="1" t="s">
        <v>77</v>
      </c>
      <c r="F528" s="1" t="s">
        <v>25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S528" s="1" t="s">
        <v>1342</v>
      </c>
      <c r="T528" t="str">
        <f>Receive[[#This Row],[服装]]&amp;Receive[[#This Row],[名前]]&amp;Receive[[#This Row],[レアリティ]]</f>
        <v>遊園地海信之ICONIC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3</v>
      </c>
      <c r="C529" s="1" t="s">
        <v>1341</v>
      </c>
      <c r="D529" s="1" t="s">
        <v>47</v>
      </c>
      <c r="E529" s="1" t="s">
        <v>77</v>
      </c>
      <c r="F529" s="1" t="s">
        <v>25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162</v>
      </c>
      <c r="M529">
        <v>27</v>
      </c>
      <c r="N529">
        <v>0</v>
      </c>
      <c r="O529">
        <v>0</v>
      </c>
      <c r="P529">
        <v>0</v>
      </c>
      <c r="S529" s="1" t="s">
        <v>1343</v>
      </c>
      <c r="T529" t="str">
        <f>Receive[[#This Row],[服装]]&amp;Receive[[#This Row],[名前]]&amp;Receive[[#This Row],[レアリティ]]</f>
        <v>遊園地海信之ICONIC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4</v>
      </c>
      <c r="C530" s="1" t="s">
        <v>1341</v>
      </c>
      <c r="D530" s="1" t="s">
        <v>47</v>
      </c>
      <c r="E530" s="1" t="s">
        <v>77</v>
      </c>
      <c r="F530" s="1" t="s">
        <v>25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遊園地海信之ICONIC</v>
      </c>
    </row>
    <row r="531" spans="1:20" x14ac:dyDescent="0.35">
      <c r="A531">
        <f>VLOOKUP(Receive[[#This Row],[No用]],SetNo[[No.用]:[vlookup 用]],2,FALSE)</f>
        <v>87</v>
      </c>
      <c r="B531">
        <f>IF(ROW()=2,1,IF(A530&lt;&gt;Receive[[#This Row],[No]],1,B530+1))</f>
        <v>5</v>
      </c>
      <c r="C531" s="1" t="s">
        <v>1341</v>
      </c>
      <c r="D531" s="1" t="s">
        <v>47</v>
      </c>
      <c r="E531" s="1" t="s">
        <v>77</v>
      </c>
      <c r="F531" s="1" t="s">
        <v>25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遊園地海信之ICONIC</v>
      </c>
    </row>
    <row r="532" spans="1:20" x14ac:dyDescent="0.35">
      <c r="A532">
        <f>VLOOKUP(Receive[[#This Row],[No用]],SetNo[[No.用]:[vlookup 用]],2,FALSE)</f>
        <v>87</v>
      </c>
      <c r="B532">
        <f>IF(ROW()=2,1,IF(A531&lt;&gt;Receive[[#This Row],[No]],1,B531+1))</f>
        <v>6</v>
      </c>
      <c r="C532" s="1" t="s">
        <v>1341</v>
      </c>
      <c r="D532" s="1" t="s">
        <v>47</v>
      </c>
      <c r="E532" s="1" t="s">
        <v>77</v>
      </c>
      <c r="F532" s="1" t="s">
        <v>25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遊園地海信之ICONIC</v>
      </c>
    </row>
    <row r="533" spans="1:20" x14ac:dyDescent="0.35">
      <c r="A533">
        <f>VLOOKUP(Receive[[#This Row],[No用]],SetNo[[No.用]:[vlookup 用]],2,FALSE)</f>
        <v>87</v>
      </c>
      <c r="B533">
        <f>IF(ROW()=2,1,IF(A532&lt;&gt;Receive[[#This Row],[No]],1,B532+1))</f>
        <v>7</v>
      </c>
      <c r="C533" s="1" t="s">
        <v>1341</v>
      </c>
      <c r="D533" s="1" t="s">
        <v>47</v>
      </c>
      <c r="E533" s="1" t="s">
        <v>77</v>
      </c>
      <c r="F533" s="1" t="s">
        <v>25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120</v>
      </c>
      <c r="L533" s="1" t="s">
        <v>224</v>
      </c>
      <c r="M533">
        <v>45</v>
      </c>
      <c r="N533">
        <v>0</v>
      </c>
      <c r="O533">
        <v>55</v>
      </c>
      <c r="P533">
        <v>0</v>
      </c>
      <c r="T533" t="str">
        <f>Receive[[#This Row],[服装]]&amp;Receive[[#This Row],[名前]]&amp;Receive[[#This Row],[レアリティ]]</f>
        <v>遊園地海信之ICONIC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1</v>
      </c>
      <c r="C534" t="s">
        <v>108</v>
      </c>
      <c r="D534" t="s">
        <v>47</v>
      </c>
      <c r="E534" t="s">
        <v>90</v>
      </c>
      <c r="F534" t="s">
        <v>78</v>
      </c>
      <c r="G534" t="s">
        <v>27</v>
      </c>
      <c r="H534" t="s">
        <v>151</v>
      </c>
      <c r="I534">
        <v>1</v>
      </c>
      <c r="J534" t="s">
        <v>228</v>
      </c>
      <c r="K534" t="s">
        <v>119</v>
      </c>
      <c r="L534" t="s">
        <v>173</v>
      </c>
      <c r="M534">
        <v>33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ユニフォーム海信之YELL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2</v>
      </c>
      <c r="C535" t="s">
        <v>108</v>
      </c>
      <c r="D535" t="s">
        <v>47</v>
      </c>
      <c r="E535" t="s">
        <v>90</v>
      </c>
      <c r="F535" t="s">
        <v>78</v>
      </c>
      <c r="G535" t="s">
        <v>27</v>
      </c>
      <c r="H535" t="s">
        <v>151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ユニフォーム海信之YELL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3</v>
      </c>
      <c r="C536" t="s">
        <v>108</v>
      </c>
      <c r="D536" t="s">
        <v>47</v>
      </c>
      <c r="E536" t="s">
        <v>90</v>
      </c>
      <c r="F536" t="s">
        <v>78</v>
      </c>
      <c r="G536" t="s">
        <v>27</v>
      </c>
      <c r="H536" t="s">
        <v>151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ユニフォーム海信之YELL</v>
      </c>
    </row>
    <row r="537" spans="1:20" x14ac:dyDescent="0.35">
      <c r="A537">
        <f>VLOOKUP(Receive[[#This Row],[No用]],SetNo[[No.用]:[vlookup 用]],2,FALSE)</f>
        <v>88</v>
      </c>
      <c r="B537">
        <f>IF(ROW()=2,1,IF(A536&lt;&gt;Receive[[#This Row],[No]],1,B536+1))</f>
        <v>4</v>
      </c>
      <c r="C537" t="s">
        <v>108</v>
      </c>
      <c r="D537" t="s">
        <v>47</v>
      </c>
      <c r="E537" t="s">
        <v>90</v>
      </c>
      <c r="F537" t="s">
        <v>78</v>
      </c>
      <c r="G537" t="s">
        <v>27</v>
      </c>
      <c r="H537" t="s">
        <v>151</v>
      </c>
      <c r="I537">
        <v>1</v>
      </c>
      <c r="J537" t="s">
        <v>228</v>
      </c>
      <c r="K537" t="s">
        <v>120</v>
      </c>
      <c r="L537" t="s">
        <v>173</v>
      </c>
      <c r="M537">
        <v>33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ユニフォーム海信之YELL</v>
      </c>
    </row>
    <row r="538" spans="1:20" x14ac:dyDescent="0.35">
      <c r="A538">
        <f>VLOOKUP(Receive[[#This Row],[No用]],SetNo[[No.用]:[vlookup 用]],2,FALSE)</f>
        <v>88</v>
      </c>
      <c r="B538">
        <f>IF(ROW()=2,1,IF(A537&lt;&gt;Receive[[#This Row],[No]],1,B537+1))</f>
        <v>5</v>
      </c>
      <c r="C538" t="s">
        <v>108</v>
      </c>
      <c r="D538" t="s">
        <v>47</v>
      </c>
      <c r="E538" t="s">
        <v>90</v>
      </c>
      <c r="F538" t="s">
        <v>78</v>
      </c>
      <c r="G538" t="s">
        <v>27</v>
      </c>
      <c r="H538" t="s">
        <v>151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ユニフォーム海信之YELL</v>
      </c>
    </row>
    <row r="539" spans="1:20" x14ac:dyDescent="0.35">
      <c r="A539">
        <f>VLOOKUP(Receive[[#This Row],[No用]],SetNo[[No.用]:[vlookup 用]],2,FALSE)</f>
        <v>88</v>
      </c>
      <c r="B539">
        <f>IF(ROW()=2,1,IF(A538&lt;&gt;Receive[[#This Row],[No]],1,B538+1))</f>
        <v>6</v>
      </c>
      <c r="C539" t="s">
        <v>108</v>
      </c>
      <c r="D539" t="s">
        <v>47</v>
      </c>
      <c r="E539" t="s">
        <v>90</v>
      </c>
      <c r="F539" t="s">
        <v>78</v>
      </c>
      <c r="G539" t="s">
        <v>27</v>
      </c>
      <c r="H539" t="s">
        <v>151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ユニフォーム海信之YELL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1</v>
      </c>
      <c r="C540" s="1" t="s">
        <v>108</v>
      </c>
      <c r="D540" s="1" t="s">
        <v>966</v>
      </c>
      <c r="E540" s="1" t="s">
        <v>90</v>
      </c>
      <c r="F540" s="1" t="s">
        <v>74</v>
      </c>
      <c r="G540" s="1" t="s">
        <v>27</v>
      </c>
      <c r="H540" s="1" t="s">
        <v>680</v>
      </c>
      <c r="I540">
        <v>1</v>
      </c>
      <c r="J540" t="s">
        <v>228</v>
      </c>
      <c r="K540" s="1" t="s">
        <v>119</v>
      </c>
      <c r="L540" s="1" t="s">
        <v>173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ユニフォーム手白球彦ICONIC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2</v>
      </c>
      <c r="C541" s="1" t="s">
        <v>108</v>
      </c>
      <c r="D541" s="1" t="s">
        <v>966</v>
      </c>
      <c r="E541" s="1" t="s">
        <v>90</v>
      </c>
      <c r="F541" s="1" t="s">
        <v>74</v>
      </c>
      <c r="G541" s="1" t="s">
        <v>27</v>
      </c>
      <c r="H541" s="1" t="s">
        <v>680</v>
      </c>
      <c r="I541">
        <v>1</v>
      </c>
      <c r="J541" t="s">
        <v>228</v>
      </c>
      <c r="K541" s="1" t="s">
        <v>163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ユニフォーム手白球彦ICONIC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3</v>
      </c>
      <c r="C542" s="1" t="s">
        <v>108</v>
      </c>
      <c r="D542" s="1" t="s">
        <v>966</v>
      </c>
      <c r="E542" s="1" t="s">
        <v>90</v>
      </c>
      <c r="F542" s="1" t="s">
        <v>74</v>
      </c>
      <c r="G542" s="1" t="s">
        <v>27</v>
      </c>
      <c r="H542" s="1" t="s">
        <v>680</v>
      </c>
      <c r="I542">
        <v>1</v>
      </c>
      <c r="J542" t="s">
        <v>228</v>
      </c>
      <c r="K542" s="1" t="s">
        <v>120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ユニフォーム手白球彦ICONIC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4</v>
      </c>
      <c r="C543" s="1" t="s">
        <v>108</v>
      </c>
      <c r="D543" s="1" t="s">
        <v>966</v>
      </c>
      <c r="E543" s="1" t="s">
        <v>90</v>
      </c>
      <c r="F543" s="1" t="s">
        <v>74</v>
      </c>
      <c r="G543" s="1" t="s">
        <v>27</v>
      </c>
      <c r="H543" s="1" t="s">
        <v>680</v>
      </c>
      <c r="I543">
        <v>1</v>
      </c>
      <c r="J543" t="s">
        <v>228</v>
      </c>
      <c r="K543" s="1" t="s">
        <v>164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ユニフォーム手白球彦ICONIC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5</v>
      </c>
      <c r="C544" s="1" t="s">
        <v>108</v>
      </c>
      <c r="D544" s="1" t="s">
        <v>966</v>
      </c>
      <c r="E544" s="1" t="s">
        <v>90</v>
      </c>
      <c r="F544" s="1" t="s">
        <v>74</v>
      </c>
      <c r="G544" s="1" t="s">
        <v>27</v>
      </c>
      <c r="H544" s="1" t="s">
        <v>680</v>
      </c>
      <c r="I544">
        <v>1</v>
      </c>
      <c r="J544" t="s">
        <v>228</v>
      </c>
      <c r="K544" s="1" t="s">
        <v>165</v>
      </c>
      <c r="L544" s="1" t="s">
        <v>162</v>
      </c>
      <c r="M544">
        <v>13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ユニフォーム手白球彦ICONIC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205</v>
      </c>
      <c r="D545" t="s">
        <v>48</v>
      </c>
      <c r="E545" t="s">
        <v>23</v>
      </c>
      <c r="F545" t="s">
        <v>26</v>
      </c>
      <c r="G545" t="s">
        <v>49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205</v>
      </c>
      <c r="D546" t="s">
        <v>48</v>
      </c>
      <c r="E546" t="s">
        <v>23</v>
      </c>
      <c r="F546" t="s">
        <v>26</v>
      </c>
      <c r="G546" t="s">
        <v>49</v>
      </c>
      <c r="H546" t="s">
        <v>71</v>
      </c>
      <c r="I546">
        <v>1</v>
      </c>
      <c r="J546" t="s">
        <v>228</v>
      </c>
      <c r="K546" t="s">
        <v>194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205</v>
      </c>
      <c r="D547" t="s">
        <v>48</v>
      </c>
      <c r="E547" t="s">
        <v>23</v>
      </c>
      <c r="F547" t="s">
        <v>26</v>
      </c>
      <c r="G547" t="s">
        <v>49</v>
      </c>
      <c r="H547" t="s">
        <v>71</v>
      </c>
      <c r="I547">
        <v>1</v>
      </c>
      <c r="J547" t="s">
        <v>228</v>
      </c>
      <c r="K547" t="s">
        <v>163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205</v>
      </c>
      <c r="D548" t="s">
        <v>48</v>
      </c>
      <c r="E548" t="s">
        <v>23</v>
      </c>
      <c r="F548" t="s">
        <v>26</v>
      </c>
      <c r="G548" t="s">
        <v>49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ユニフォーム青根高伸ICONIC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205</v>
      </c>
      <c r="D549" t="s">
        <v>48</v>
      </c>
      <c r="E549" t="s">
        <v>23</v>
      </c>
      <c r="F549" t="s">
        <v>26</v>
      </c>
      <c r="G549" t="s">
        <v>49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ユニフォーム青根高伸ICONIC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205</v>
      </c>
      <c r="D550" t="s">
        <v>48</v>
      </c>
      <c r="E550" t="s">
        <v>23</v>
      </c>
      <c r="F550" t="s">
        <v>26</v>
      </c>
      <c r="G550" t="s">
        <v>49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32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ユニフォーム青根高伸ICONIC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t="s">
        <v>149</v>
      </c>
      <c r="D551" t="s">
        <v>48</v>
      </c>
      <c r="E551" t="s">
        <v>23</v>
      </c>
      <c r="F551" t="s">
        <v>26</v>
      </c>
      <c r="G551" t="s">
        <v>49</v>
      </c>
      <c r="H551" t="s">
        <v>71</v>
      </c>
      <c r="I551">
        <v>1</v>
      </c>
      <c r="J551" t="s">
        <v>228</v>
      </c>
      <c r="K551" t="s">
        <v>119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制服青根高伸ICONIC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t="s">
        <v>149</v>
      </c>
      <c r="D552" t="s">
        <v>48</v>
      </c>
      <c r="E552" t="s">
        <v>23</v>
      </c>
      <c r="F552" t="s">
        <v>26</v>
      </c>
      <c r="G552" t="s">
        <v>49</v>
      </c>
      <c r="H552" t="s">
        <v>71</v>
      </c>
      <c r="I552">
        <v>1</v>
      </c>
      <c r="J552" t="s">
        <v>228</v>
      </c>
      <c r="K552" t="s">
        <v>194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制服青根高伸ICONIC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t="s">
        <v>149</v>
      </c>
      <c r="D553" t="s">
        <v>48</v>
      </c>
      <c r="E553" t="s">
        <v>23</v>
      </c>
      <c r="F553" t="s">
        <v>26</v>
      </c>
      <c r="G553" t="s">
        <v>49</v>
      </c>
      <c r="H553" t="s">
        <v>71</v>
      </c>
      <c r="I553">
        <v>1</v>
      </c>
      <c r="J553" t="s">
        <v>228</v>
      </c>
      <c r="K553" t="s">
        <v>163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制服青根高伸ICONIC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t="s">
        <v>149</v>
      </c>
      <c r="D554" t="s">
        <v>48</v>
      </c>
      <c r="E554" t="s">
        <v>23</v>
      </c>
      <c r="F554" t="s">
        <v>26</v>
      </c>
      <c r="G554" t="s">
        <v>49</v>
      </c>
      <c r="H554" t="s">
        <v>71</v>
      </c>
      <c r="I554">
        <v>1</v>
      </c>
      <c r="J554" t="s">
        <v>228</v>
      </c>
      <c r="K554" t="s">
        <v>120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制服青根高伸ICONIC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t="s">
        <v>149</v>
      </c>
      <c r="D555" t="s">
        <v>48</v>
      </c>
      <c r="E555" t="s">
        <v>23</v>
      </c>
      <c r="F555" t="s">
        <v>26</v>
      </c>
      <c r="G555" t="s">
        <v>49</v>
      </c>
      <c r="H555" t="s">
        <v>71</v>
      </c>
      <c r="I555">
        <v>1</v>
      </c>
      <c r="J555" t="s">
        <v>228</v>
      </c>
      <c r="K555" t="s">
        <v>164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制服青根高伸ICONIC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t="s">
        <v>149</v>
      </c>
      <c r="D556" t="s">
        <v>48</v>
      </c>
      <c r="E556" t="s">
        <v>23</v>
      </c>
      <c r="F556" t="s">
        <v>26</v>
      </c>
      <c r="G556" t="s">
        <v>49</v>
      </c>
      <c r="H556" t="s">
        <v>71</v>
      </c>
      <c r="I556">
        <v>1</v>
      </c>
      <c r="J556" t="s">
        <v>228</v>
      </c>
      <c r="K556" t="s">
        <v>165</v>
      </c>
      <c r="L556" t="s">
        <v>162</v>
      </c>
      <c r="M556">
        <v>32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制服青根高伸ICONIC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1</v>
      </c>
      <c r="C557" t="s">
        <v>117</v>
      </c>
      <c r="D557" t="s">
        <v>48</v>
      </c>
      <c r="E557" t="s">
        <v>24</v>
      </c>
      <c r="F557" t="s">
        <v>26</v>
      </c>
      <c r="G557" t="s">
        <v>49</v>
      </c>
      <c r="H557" t="s">
        <v>71</v>
      </c>
      <c r="I557">
        <v>1</v>
      </c>
      <c r="J557" t="s">
        <v>228</v>
      </c>
      <c r="K557" t="s">
        <v>119</v>
      </c>
      <c r="L557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プール掃除青根高伸ICONIC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2</v>
      </c>
      <c r="C558" t="s">
        <v>117</v>
      </c>
      <c r="D558" t="s">
        <v>48</v>
      </c>
      <c r="E558" t="s">
        <v>24</v>
      </c>
      <c r="F558" t="s">
        <v>26</v>
      </c>
      <c r="G558" t="s">
        <v>49</v>
      </c>
      <c r="H558" t="s">
        <v>71</v>
      </c>
      <c r="I558">
        <v>1</v>
      </c>
      <c r="J558" t="s">
        <v>228</v>
      </c>
      <c r="K558" t="s">
        <v>194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プール掃除青根高伸ICONIC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3</v>
      </c>
      <c r="C559" t="s">
        <v>117</v>
      </c>
      <c r="D559" t="s">
        <v>48</v>
      </c>
      <c r="E559" t="s">
        <v>24</v>
      </c>
      <c r="F559" t="s">
        <v>26</v>
      </c>
      <c r="G559" t="s">
        <v>49</v>
      </c>
      <c r="H559" t="s">
        <v>71</v>
      </c>
      <c r="I559">
        <v>1</v>
      </c>
      <c r="J559" t="s">
        <v>228</v>
      </c>
      <c r="K559" t="s">
        <v>163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プール掃除青根高伸ICONIC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4</v>
      </c>
      <c r="C560" t="s">
        <v>117</v>
      </c>
      <c r="D560" t="s">
        <v>48</v>
      </c>
      <c r="E560" t="s">
        <v>24</v>
      </c>
      <c r="F560" t="s">
        <v>26</v>
      </c>
      <c r="G560" t="s">
        <v>49</v>
      </c>
      <c r="H560" t="s">
        <v>71</v>
      </c>
      <c r="I560">
        <v>1</v>
      </c>
      <c r="J560" t="s">
        <v>228</v>
      </c>
      <c r="K560" t="s">
        <v>120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プール掃除青根高伸ICONIC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5</v>
      </c>
      <c r="C561" t="s">
        <v>117</v>
      </c>
      <c r="D561" t="s">
        <v>48</v>
      </c>
      <c r="E561" t="s">
        <v>24</v>
      </c>
      <c r="F561" t="s">
        <v>26</v>
      </c>
      <c r="G561" t="s">
        <v>49</v>
      </c>
      <c r="H561" t="s">
        <v>71</v>
      </c>
      <c r="I561">
        <v>1</v>
      </c>
      <c r="J561" t="s">
        <v>228</v>
      </c>
      <c r="K561" t="s">
        <v>164</v>
      </c>
      <c r="L561" t="s">
        <v>162</v>
      </c>
      <c r="M561">
        <v>26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プール掃除青根高伸ICONIC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6</v>
      </c>
      <c r="C562" t="s">
        <v>117</v>
      </c>
      <c r="D562" t="s">
        <v>48</v>
      </c>
      <c r="E562" t="s">
        <v>24</v>
      </c>
      <c r="F562" t="s">
        <v>26</v>
      </c>
      <c r="G562" t="s">
        <v>49</v>
      </c>
      <c r="H562" t="s">
        <v>71</v>
      </c>
      <c r="I562">
        <v>1</v>
      </c>
      <c r="J562" t="s">
        <v>228</v>
      </c>
      <c r="K562" t="s">
        <v>165</v>
      </c>
      <c r="L562" t="s">
        <v>162</v>
      </c>
      <c r="M562">
        <v>32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プール掃除青根高伸ICONIC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1</v>
      </c>
      <c r="C563" s="1" t="s">
        <v>950</v>
      </c>
      <c r="D563" s="1" t="s">
        <v>48</v>
      </c>
      <c r="E563" s="1" t="s">
        <v>77</v>
      </c>
      <c r="F563" s="1" t="s">
        <v>26</v>
      </c>
      <c r="G563" s="1" t="s">
        <v>49</v>
      </c>
      <c r="H563" s="1" t="s">
        <v>71</v>
      </c>
      <c r="I563">
        <v>1</v>
      </c>
      <c r="J563" t="s">
        <v>228</v>
      </c>
      <c r="K563" t="s">
        <v>119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キャンプ青根高伸ICONIC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2</v>
      </c>
      <c r="C564" s="1" t="s">
        <v>950</v>
      </c>
      <c r="D564" s="1" t="s">
        <v>48</v>
      </c>
      <c r="E564" s="1" t="s">
        <v>77</v>
      </c>
      <c r="F564" s="1" t="s">
        <v>26</v>
      </c>
      <c r="G564" s="1" t="s">
        <v>49</v>
      </c>
      <c r="H564" s="1" t="s">
        <v>71</v>
      </c>
      <c r="I564">
        <v>1</v>
      </c>
      <c r="J564" t="s">
        <v>228</v>
      </c>
      <c r="K564" t="s">
        <v>194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キャンプ青根高伸ICONIC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3</v>
      </c>
      <c r="C565" s="1" t="s">
        <v>950</v>
      </c>
      <c r="D565" s="1" t="s">
        <v>48</v>
      </c>
      <c r="E565" s="1" t="s">
        <v>77</v>
      </c>
      <c r="F565" s="1" t="s">
        <v>26</v>
      </c>
      <c r="G565" s="1" t="s">
        <v>49</v>
      </c>
      <c r="H565" s="1" t="s">
        <v>71</v>
      </c>
      <c r="I565">
        <v>1</v>
      </c>
      <c r="J565" t="s">
        <v>228</v>
      </c>
      <c r="K565" t="s">
        <v>163</v>
      </c>
      <c r="L565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キャンプ青根高伸ICONIC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4</v>
      </c>
      <c r="C566" s="1" t="s">
        <v>950</v>
      </c>
      <c r="D566" s="1" t="s">
        <v>48</v>
      </c>
      <c r="E566" s="1" t="s">
        <v>77</v>
      </c>
      <c r="F566" s="1" t="s">
        <v>26</v>
      </c>
      <c r="G566" s="1" t="s">
        <v>49</v>
      </c>
      <c r="H566" s="1" t="s">
        <v>71</v>
      </c>
      <c r="I566">
        <v>1</v>
      </c>
      <c r="J566" t="s">
        <v>228</v>
      </c>
      <c r="K566" t="s">
        <v>120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キャンプ青根高伸ICONIC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5</v>
      </c>
      <c r="C567" s="1" t="s">
        <v>950</v>
      </c>
      <c r="D567" s="1" t="s">
        <v>48</v>
      </c>
      <c r="E567" s="1" t="s">
        <v>77</v>
      </c>
      <c r="F567" s="1" t="s">
        <v>26</v>
      </c>
      <c r="G567" s="1" t="s">
        <v>49</v>
      </c>
      <c r="H567" s="1" t="s">
        <v>71</v>
      </c>
      <c r="I567">
        <v>1</v>
      </c>
      <c r="J567" t="s">
        <v>228</v>
      </c>
      <c r="K567" t="s">
        <v>164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キャンプ青根高伸ICONIC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6</v>
      </c>
      <c r="C568" s="1" t="s">
        <v>950</v>
      </c>
      <c r="D568" s="1" t="s">
        <v>48</v>
      </c>
      <c r="E568" s="1" t="s">
        <v>77</v>
      </c>
      <c r="F568" s="1" t="s">
        <v>26</v>
      </c>
      <c r="G568" s="1" t="s">
        <v>49</v>
      </c>
      <c r="H568" s="1" t="s">
        <v>71</v>
      </c>
      <c r="I568">
        <v>1</v>
      </c>
      <c r="J568" t="s">
        <v>228</v>
      </c>
      <c r="K568" t="s">
        <v>165</v>
      </c>
      <c r="L568" t="s">
        <v>162</v>
      </c>
      <c r="M568">
        <v>32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キャンプ青根高伸ICONIC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s="1" t="s">
        <v>1111</v>
      </c>
      <c r="D569" s="1" t="s">
        <v>48</v>
      </c>
      <c r="E569" s="1" t="s">
        <v>90</v>
      </c>
      <c r="F569" s="1" t="s">
        <v>26</v>
      </c>
      <c r="G569" s="1" t="s">
        <v>49</v>
      </c>
      <c r="H569" s="1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甲冑青根高伸ICONIC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s="1" t="s">
        <v>1104</v>
      </c>
      <c r="D570" s="1" t="s">
        <v>48</v>
      </c>
      <c r="E570" s="1" t="s">
        <v>90</v>
      </c>
      <c r="F570" s="1" t="s">
        <v>26</v>
      </c>
      <c r="G570" s="1" t="s">
        <v>49</v>
      </c>
      <c r="H570" s="1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甲冑青根高伸ICONIC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s="1" t="s">
        <v>1104</v>
      </c>
      <c r="D571" s="1" t="s">
        <v>48</v>
      </c>
      <c r="E571" s="1" t="s">
        <v>90</v>
      </c>
      <c r="F571" s="1" t="s">
        <v>26</v>
      </c>
      <c r="G571" s="1" t="s">
        <v>49</v>
      </c>
      <c r="H571" s="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甲冑青根高伸ICONIC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s="1" t="s">
        <v>1104</v>
      </c>
      <c r="D572" s="1" t="s">
        <v>48</v>
      </c>
      <c r="E572" s="1" t="s">
        <v>90</v>
      </c>
      <c r="F572" s="1" t="s">
        <v>26</v>
      </c>
      <c r="G572" s="1" t="s">
        <v>49</v>
      </c>
      <c r="H572" s="1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甲冑青根高伸ICONIC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s="1" t="s">
        <v>1104</v>
      </c>
      <c r="D573" s="1" t="s">
        <v>48</v>
      </c>
      <c r="E573" s="1" t="s">
        <v>90</v>
      </c>
      <c r="F573" s="1" t="s">
        <v>26</v>
      </c>
      <c r="G573" s="1" t="s">
        <v>49</v>
      </c>
      <c r="H573" s="1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甲冑青根高伸ICONIC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s="1" t="s">
        <v>1104</v>
      </c>
      <c r="D574" s="1" t="s">
        <v>48</v>
      </c>
      <c r="E574" s="1" t="s">
        <v>90</v>
      </c>
      <c r="F574" s="1" t="s">
        <v>26</v>
      </c>
      <c r="G574" s="1" t="s">
        <v>49</v>
      </c>
      <c r="H574" s="1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甲冑青根高伸ICONIC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205</v>
      </c>
      <c r="D575" t="s">
        <v>50</v>
      </c>
      <c r="E575" t="s">
        <v>28</v>
      </c>
      <c r="F575" t="s">
        <v>25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205</v>
      </c>
      <c r="D576" t="s">
        <v>50</v>
      </c>
      <c r="E576" t="s">
        <v>28</v>
      </c>
      <c r="F576" t="s">
        <v>25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205</v>
      </c>
      <c r="D577" t="s">
        <v>50</v>
      </c>
      <c r="E577" t="s">
        <v>28</v>
      </c>
      <c r="F577" t="s">
        <v>25</v>
      </c>
      <c r="G577" t="s">
        <v>49</v>
      </c>
      <c r="H577" t="s">
        <v>71</v>
      </c>
      <c r="I577">
        <v>1</v>
      </c>
      <c r="J577" t="s">
        <v>228</v>
      </c>
      <c r="K577" t="s">
        <v>230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205</v>
      </c>
      <c r="D578" t="s">
        <v>50</v>
      </c>
      <c r="E578" t="s">
        <v>28</v>
      </c>
      <c r="F578" t="s">
        <v>25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205</v>
      </c>
      <c r="D579" t="s">
        <v>50</v>
      </c>
      <c r="E579" t="s">
        <v>28</v>
      </c>
      <c r="F579" t="s">
        <v>25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205</v>
      </c>
      <c r="D580" t="s">
        <v>50</v>
      </c>
      <c r="E580" t="s">
        <v>28</v>
      </c>
      <c r="F580" t="s">
        <v>25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ユニフォーム二口堅治ICONIC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149</v>
      </c>
      <c r="D581" t="s">
        <v>50</v>
      </c>
      <c r="E581" t="s">
        <v>28</v>
      </c>
      <c r="F581" t="s">
        <v>25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制服二口堅治ICONIC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149</v>
      </c>
      <c r="D582" t="s">
        <v>50</v>
      </c>
      <c r="E582" t="s">
        <v>28</v>
      </c>
      <c r="F582" t="s">
        <v>25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制服二口堅治ICONIC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149</v>
      </c>
      <c r="D583" t="s">
        <v>50</v>
      </c>
      <c r="E583" t="s">
        <v>28</v>
      </c>
      <c r="F583" t="s">
        <v>25</v>
      </c>
      <c r="G583" t="s">
        <v>49</v>
      </c>
      <c r="H583" t="s">
        <v>71</v>
      </c>
      <c r="I583">
        <v>1</v>
      </c>
      <c r="J583" t="s">
        <v>228</v>
      </c>
      <c r="K583" t="s">
        <v>230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制服二口堅治ICONIC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149</v>
      </c>
      <c r="D584" t="s">
        <v>50</v>
      </c>
      <c r="E584" t="s">
        <v>28</v>
      </c>
      <c r="F584" t="s">
        <v>25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制服二口堅治ICONIC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149</v>
      </c>
      <c r="D585" t="s">
        <v>50</v>
      </c>
      <c r="E585" t="s">
        <v>28</v>
      </c>
      <c r="F585" t="s">
        <v>25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制服二口堅治ICONIC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149</v>
      </c>
      <c r="D586" t="s">
        <v>50</v>
      </c>
      <c r="E586" t="s">
        <v>28</v>
      </c>
      <c r="F586" t="s">
        <v>25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制服二口堅治ICONIC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t="s">
        <v>117</v>
      </c>
      <c r="D587" t="s">
        <v>50</v>
      </c>
      <c r="E587" t="s">
        <v>23</v>
      </c>
      <c r="F587" t="s">
        <v>25</v>
      </c>
      <c r="G587" t="s">
        <v>49</v>
      </c>
      <c r="H587" t="s">
        <v>71</v>
      </c>
      <c r="I587">
        <v>1</v>
      </c>
      <c r="J587" t="s">
        <v>228</v>
      </c>
      <c r="K587" t="s">
        <v>119</v>
      </c>
      <c r="L587" t="s">
        <v>178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プール掃除二口堅治ICONIC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t="s">
        <v>117</v>
      </c>
      <c r="D588" t="s">
        <v>50</v>
      </c>
      <c r="E588" t="s">
        <v>23</v>
      </c>
      <c r="F588" t="s">
        <v>25</v>
      </c>
      <c r="G588" t="s">
        <v>49</v>
      </c>
      <c r="H588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t="s">
        <v>117</v>
      </c>
      <c r="D589" t="s">
        <v>50</v>
      </c>
      <c r="E589" t="s">
        <v>23</v>
      </c>
      <c r="F589" t="s">
        <v>25</v>
      </c>
      <c r="G589" t="s">
        <v>49</v>
      </c>
      <c r="H589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プール掃除二口堅治ICONIC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t="s">
        <v>117</v>
      </c>
      <c r="D590" t="s">
        <v>50</v>
      </c>
      <c r="E590" t="s">
        <v>23</v>
      </c>
      <c r="F590" t="s">
        <v>25</v>
      </c>
      <c r="G590" t="s">
        <v>49</v>
      </c>
      <c r="H590" t="s">
        <v>71</v>
      </c>
      <c r="I590">
        <v>1</v>
      </c>
      <c r="J590" t="s">
        <v>228</v>
      </c>
      <c r="K590" t="s">
        <v>230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プール掃除二口堅治ICONIC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t="s">
        <v>117</v>
      </c>
      <c r="D591" t="s">
        <v>50</v>
      </c>
      <c r="E591" t="s">
        <v>23</v>
      </c>
      <c r="F591" t="s">
        <v>25</v>
      </c>
      <c r="G591" t="s">
        <v>49</v>
      </c>
      <c r="H591" t="s">
        <v>71</v>
      </c>
      <c r="I591">
        <v>1</v>
      </c>
      <c r="J591" t="s">
        <v>228</v>
      </c>
      <c r="K591" t="s">
        <v>120</v>
      </c>
      <c r="L591" t="s">
        <v>178</v>
      </c>
      <c r="M591">
        <v>30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プール掃除二口堅治ICONIC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t="s">
        <v>117</v>
      </c>
      <c r="D592" t="s">
        <v>50</v>
      </c>
      <c r="E592" t="s">
        <v>23</v>
      </c>
      <c r="F592" t="s">
        <v>25</v>
      </c>
      <c r="G592" t="s">
        <v>49</v>
      </c>
      <c r="H592" t="s">
        <v>71</v>
      </c>
      <c r="I592">
        <v>1</v>
      </c>
      <c r="J592" t="s">
        <v>228</v>
      </c>
      <c r="K592" t="s">
        <v>164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プール掃除二口堅治ICONIC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7</v>
      </c>
      <c r="C593" t="s">
        <v>117</v>
      </c>
      <c r="D593" t="s">
        <v>50</v>
      </c>
      <c r="E593" t="s">
        <v>23</v>
      </c>
      <c r="F593" t="s">
        <v>25</v>
      </c>
      <c r="G593" t="s">
        <v>49</v>
      </c>
      <c r="H593" t="s">
        <v>71</v>
      </c>
      <c r="I593">
        <v>1</v>
      </c>
      <c r="J593" t="s">
        <v>228</v>
      </c>
      <c r="K593" t="s">
        <v>165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プール掃除二口堅治ICONIC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8</v>
      </c>
      <c r="C594" t="s">
        <v>117</v>
      </c>
      <c r="D594" t="s">
        <v>50</v>
      </c>
      <c r="E594" t="s">
        <v>23</v>
      </c>
      <c r="F594" t="s">
        <v>25</v>
      </c>
      <c r="G594" t="s">
        <v>49</v>
      </c>
      <c r="H594" t="s">
        <v>71</v>
      </c>
      <c r="I594">
        <v>1</v>
      </c>
      <c r="J594" t="s">
        <v>228</v>
      </c>
      <c r="K594" t="s">
        <v>183</v>
      </c>
      <c r="L594" t="s">
        <v>224</v>
      </c>
      <c r="M594">
        <v>43</v>
      </c>
      <c r="N594">
        <v>0</v>
      </c>
      <c r="O594">
        <v>53</v>
      </c>
      <c r="P594">
        <v>0</v>
      </c>
      <c r="T594" t="str">
        <f>Receive[[#This Row],[服装]]&amp;Receive[[#This Row],[名前]]&amp;Receive[[#This Row],[レアリティ]]</f>
        <v>プール掃除二口堅治ICONIC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1</v>
      </c>
      <c r="C595" s="1" t="s">
        <v>893</v>
      </c>
      <c r="D595" s="1" t="s">
        <v>50</v>
      </c>
      <c r="E595" s="1" t="s">
        <v>90</v>
      </c>
      <c r="F595" s="1" t="s">
        <v>25</v>
      </c>
      <c r="G595" s="1" t="s">
        <v>49</v>
      </c>
      <c r="H595" s="1" t="s">
        <v>71</v>
      </c>
      <c r="I595">
        <v>1</v>
      </c>
      <c r="J595" t="s">
        <v>228</v>
      </c>
      <c r="K595" s="1" t="s">
        <v>119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路地裏二口堅治ICONIC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2</v>
      </c>
      <c r="C596" s="1" t="s">
        <v>893</v>
      </c>
      <c r="D596" s="1" t="s">
        <v>50</v>
      </c>
      <c r="E596" s="1" t="s">
        <v>90</v>
      </c>
      <c r="F596" s="1" t="s">
        <v>25</v>
      </c>
      <c r="G596" s="1" t="s">
        <v>49</v>
      </c>
      <c r="H596" s="1" t="s">
        <v>71</v>
      </c>
      <c r="I596">
        <v>1</v>
      </c>
      <c r="J596" t="s">
        <v>228</v>
      </c>
      <c r="K596" s="1" t="s">
        <v>194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路地裏二口堅治ICONIC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3</v>
      </c>
      <c r="C597" s="1" t="s">
        <v>893</v>
      </c>
      <c r="D597" s="1" t="s">
        <v>50</v>
      </c>
      <c r="E597" s="1" t="s">
        <v>90</v>
      </c>
      <c r="F597" s="1" t="s">
        <v>25</v>
      </c>
      <c r="G597" s="1" t="s">
        <v>49</v>
      </c>
      <c r="H597" s="1" t="s">
        <v>71</v>
      </c>
      <c r="I597">
        <v>1</v>
      </c>
      <c r="J597" t="s">
        <v>228</v>
      </c>
      <c r="K597" s="1" t="s">
        <v>230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路地裏二口堅治ICONIC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4</v>
      </c>
      <c r="C598" s="1" t="s">
        <v>893</v>
      </c>
      <c r="D598" s="1" t="s">
        <v>50</v>
      </c>
      <c r="E598" s="1" t="s">
        <v>90</v>
      </c>
      <c r="F598" s="1" t="s">
        <v>25</v>
      </c>
      <c r="G598" s="1" t="s">
        <v>49</v>
      </c>
      <c r="H598" s="1" t="s">
        <v>71</v>
      </c>
      <c r="I598">
        <v>1</v>
      </c>
      <c r="J598" t="s">
        <v>228</v>
      </c>
      <c r="K598" s="1" t="s">
        <v>120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路地裏二口堅治ICONIC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5</v>
      </c>
      <c r="C599" s="1" t="s">
        <v>893</v>
      </c>
      <c r="D599" s="1" t="s">
        <v>50</v>
      </c>
      <c r="E599" s="1" t="s">
        <v>90</v>
      </c>
      <c r="F599" s="1" t="s">
        <v>25</v>
      </c>
      <c r="G599" s="1" t="s">
        <v>49</v>
      </c>
      <c r="H599" s="1" t="s">
        <v>71</v>
      </c>
      <c r="I599">
        <v>1</v>
      </c>
      <c r="J599" t="s">
        <v>228</v>
      </c>
      <c r="K599" s="1" t="s">
        <v>164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路地裏二口堅治ICONIC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6</v>
      </c>
      <c r="C600" s="1" t="s">
        <v>893</v>
      </c>
      <c r="D600" s="1" t="s">
        <v>50</v>
      </c>
      <c r="E600" s="1" t="s">
        <v>90</v>
      </c>
      <c r="F600" s="1" t="s">
        <v>25</v>
      </c>
      <c r="G600" s="1" t="s">
        <v>49</v>
      </c>
      <c r="H600" s="1" t="s">
        <v>71</v>
      </c>
      <c r="I600">
        <v>1</v>
      </c>
      <c r="J600" t="s">
        <v>228</v>
      </c>
      <c r="K600" s="1" t="s">
        <v>165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路地裏二口堅治ICONIC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1</v>
      </c>
      <c r="C601" s="1" t="s">
        <v>1104</v>
      </c>
      <c r="D601" s="1" t="s">
        <v>50</v>
      </c>
      <c r="E601" s="1" t="s">
        <v>77</v>
      </c>
      <c r="F601" s="1" t="s">
        <v>25</v>
      </c>
      <c r="G601" s="1" t="s">
        <v>49</v>
      </c>
      <c r="H601" s="1" t="s">
        <v>71</v>
      </c>
      <c r="I601">
        <v>1</v>
      </c>
      <c r="J601" t="s">
        <v>228</v>
      </c>
      <c r="K601" s="1" t="s">
        <v>119</v>
      </c>
      <c r="L601" s="1" t="s">
        <v>173</v>
      </c>
      <c r="M601">
        <v>33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甲冑二口堅治ICONIC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s="1" t="s">
        <v>1104</v>
      </c>
      <c r="D602" s="1" t="s">
        <v>50</v>
      </c>
      <c r="E602" s="1" t="s">
        <v>77</v>
      </c>
      <c r="F602" s="1" t="s">
        <v>25</v>
      </c>
      <c r="G602" s="1" t="s">
        <v>49</v>
      </c>
      <c r="H602" s="1" t="s">
        <v>71</v>
      </c>
      <c r="I602">
        <v>1</v>
      </c>
      <c r="J602" t="s">
        <v>228</v>
      </c>
      <c r="K602" s="1" t="s">
        <v>194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甲冑二口堅治ICONIC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s="1" t="s">
        <v>1104</v>
      </c>
      <c r="D603" s="1" t="s">
        <v>50</v>
      </c>
      <c r="E603" s="1" t="s">
        <v>77</v>
      </c>
      <c r="F603" s="1" t="s">
        <v>25</v>
      </c>
      <c r="G603" s="1" t="s">
        <v>49</v>
      </c>
      <c r="H603" s="1" t="s">
        <v>71</v>
      </c>
      <c r="I603">
        <v>1</v>
      </c>
      <c r="J603" t="s">
        <v>228</v>
      </c>
      <c r="K603" s="1" t="s">
        <v>230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甲冑二口堅治ICONIC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s="1" t="s">
        <v>1104</v>
      </c>
      <c r="D604" s="1" t="s">
        <v>50</v>
      </c>
      <c r="E604" s="1" t="s">
        <v>77</v>
      </c>
      <c r="F604" s="1" t="s">
        <v>25</v>
      </c>
      <c r="G604" s="1" t="s">
        <v>49</v>
      </c>
      <c r="H604" s="1" t="s">
        <v>71</v>
      </c>
      <c r="I604">
        <v>1</v>
      </c>
      <c r="J604" t="s">
        <v>228</v>
      </c>
      <c r="K604" s="1" t="s">
        <v>120</v>
      </c>
      <c r="L604" s="1" t="s">
        <v>178</v>
      </c>
      <c r="M604">
        <v>30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甲冑二口堅治ICONIC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s="1" t="s">
        <v>1104</v>
      </c>
      <c r="D605" s="1" t="s">
        <v>50</v>
      </c>
      <c r="E605" s="1" t="s">
        <v>77</v>
      </c>
      <c r="F605" s="1" t="s">
        <v>25</v>
      </c>
      <c r="G605" s="1" t="s">
        <v>49</v>
      </c>
      <c r="H605" s="1" t="s">
        <v>71</v>
      </c>
      <c r="I605">
        <v>1</v>
      </c>
      <c r="J605" t="s">
        <v>228</v>
      </c>
      <c r="K605" s="1" t="s">
        <v>164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甲冑二口堅治ICONIC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s="1" t="s">
        <v>1104</v>
      </c>
      <c r="D606" s="1" t="s">
        <v>50</v>
      </c>
      <c r="E606" s="1" t="s">
        <v>77</v>
      </c>
      <c r="F606" s="1" t="s">
        <v>25</v>
      </c>
      <c r="G606" s="1" t="s">
        <v>49</v>
      </c>
      <c r="H606" s="1" t="s">
        <v>71</v>
      </c>
      <c r="I606">
        <v>1</v>
      </c>
      <c r="J606" t="s">
        <v>228</v>
      </c>
      <c r="K606" s="1" t="s">
        <v>165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甲冑二口堅治ICONIC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7</v>
      </c>
      <c r="C607" s="1" t="s">
        <v>1104</v>
      </c>
      <c r="D607" s="1" t="s">
        <v>50</v>
      </c>
      <c r="E607" s="1" t="s">
        <v>77</v>
      </c>
      <c r="F607" s="1" t="s">
        <v>25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183</v>
      </c>
      <c r="L607" s="1" t="s">
        <v>224</v>
      </c>
      <c r="M607">
        <v>42</v>
      </c>
      <c r="N607">
        <v>0</v>
      </c>
      <c r="O607">
        <v>52</v>
      </c>
      <c r="P607">
        <v>0</v>
      </c>
      <c r="T607" t="str">
        <f>Receive[[#This Row],[服装]]&amp;Receive[[#This Row],[名前]]&amp;Receive[[#This Row],[レアリティ]]</f>
        <v>甲冑二口堅治ICONIC</v>
      </c>
    </row>
    <row r="608" spans="1:20" x14ac:dyDescent="0.35">
      <c r="A608">
        <f>VLOOKUP(Receive[[#This Row],[No用]],SetNo[[No.用]:[vlookup 用]],2,FALSE)</f>
        <v>99</v>
      </c>
      <c r="B608">
        <f>IF(ROW()=2,1,IF(A607&lt;&gt;Receive[[#This Row],[No]],1,B607+1))</f>
        <v>8</v>
      </c>
      <c r="C608" s="1" t="s">
        <v>1104</v>
      </c>
      <c r="D608" s="1" t="s">
        <v>50</v>
      </c>
      <c r="E608" s="1" t="s">
        <v>77</v>
      </c>
      <c r="F608" s="1" t="s">
        <v>25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164</v>
      </c>
      <c r="L608" s="1" t="s">
        <v>224</v>
      </c>
      <c r="M608">
        <v>43</v>
      </c>
      <c r="N608">
        <v>0</v>
      </c>
      <c r="O608">
        <v>53</v>
      </c>
      <c r="P608">
        <v>0</v>
      </c>
      <c r="T608" t="str">
        <f>Receive[[#This Row],[服装]]&amp;Receive[[#This Row],[名前]]&amp;Receive[[#This Row],[レアリティ]]</f>
        <v>甲冑二口堅治ICONIC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1</v>
      </c>
      <c r="C609" s="1" t="s">
        <v>1300</v>
      </c>
      <c r="D609" s="1" t="s">
        <v>50</v>
      </c>
      <c r="E609" s="1" t="s">
        <v>73</v>
      </c>
      <c r="F609" s="1" t="s">
        <v>25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119</v>
      </c>
      <c r="L609" s="1" t="s">
        <v>178</v>
      </c>
      <c r="M609">
        <v>29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2周年二口堅治ICONIC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2</v>
      </c>
      <c r="C610" s="1" t="s">
        <v>1300</v>
      </c>
      <c r="D610" s="1" t="s">
        <v>50</v>
      </c>
      <c r="E610" s="1" t="s">
        <v>73</v>
      </c>
      <c r="F610" s="1" t="s">
        <v>25</v>
      </c>
      <c r="G610" s="1" t="s">
        <v>49</v>
      </c>
      <c r="H610" s="1" t="s">
        <v>71</v>
      </c>
      <c r="I610">
        <v>1</v>
      </c>
      <c r="J610" t="s">
        <v>228</v>
      </c>
      <c r="K610" s="1" t="s">
        <v>194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2周年二口堅治ICONIC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3</v>
      </c>
      <c r="C611" s="1" t="s">
        <v>1300</v>
      </c>
      <c r="D611" s="1" t="s">
        <v>50</v>
      </c>
      <c r="E611" s="1" t="s">
        <v>73</v>
      </c>
      <c r="F611" s="1" t="s">
        <v>25</v>
      </c>
      <c r="G611" s="1" t="s">
        <v>49</v>
      </c>
      <c r="H611" s="1" t="s">
        <v>71</v>
      </c>
      <c r="I611">
        <v>1</v>
      </c>
      <c r="J611" t="s">
        <v>228</v>
      </c>
      <c r="K611" s="1" t="s">
        <v>230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2周年二口堅治ICONIC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4</v>
      </c>
      <c r="C612" s="1" t="s">
        <v>1300</v>
      </c>
      <c r="D612" s="1" t="s">
        <v>50</v>
      </c>
      <c r="E612" s="1" t="s">
        <v>73</v>
      </c>
      <c r="F612" s="1" t="s">
        <v>25</v>
      </c>
      <c r="G612" s="1" t="s">
        <v>49</v>
      </c>
      <c r="H612" s="1" t="s">
        <v>71</v>
      </c>
      <c r="I612">
        <v>1</v>
      </c>
      <c r="J612" t="s">
        <v>228</v>
      </c>
      <c r="K612" s="1" t="s">
        <v>120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2周年二口堅治ICONIC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5</v>
      </c>
      <c r="C613" s="1" t="s">
        <v>1300</v>
      </c>
      <c r="D613" s="1" t="s">
        <v>50</v>
      </c>
      <c r="E613" s="1" t="s">
        <v>73</v>
      </c>
      <c r="F613" s="1" t="s">
        <v>25</v>
      </c>
      <c r="G613" s="1" t="s">
        <v>49</v>
      </c>
      <c r="H613" s="1" t="s">
        <v>71</v>
      </c>
      <c r="I613">
        <v>1</v>
      </c>
      <c r="J613" t="s">
        <v>228</v>
      </c>
      <c r="K613" s="1" t="s">
        <v>164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2周年二口堅治ICONIC</v>
      </c>
    </row>
    <row r="614" spans="1:20" x14ac:dyDescent="0.35">
      <c r="A614">
        <f>VLOOKUP(Receive[[#This Row],[No用]],SetNo[[No.用]:[vlookup 用]],2,FALSE)</f>
        <v>100</v>
      </c>
      <c r="B614">
        <f>IF(ROW()=2,1,IF(A613&lt;&gt;Receive[[#This Row],[No]],1,B613+1))</f>
        <v>6</v>
      </c>
      <c r="C614" s="1" t="s">
        <v>1300</v>
      </c>
      <c r="D614" s="1" t="s">
        <v>50</v>
      </c>
      <c r="E614" s="1" t="s">
        <v>73</v>
      </c>
      <c r="F614" s="1" t="s">
        <v>25</v>
      </c>
      <c r="G614" s="1" t="s">
        <v>49</v>
      </c>
      <c r="H614" s="1" t="s">
        <v>71</v>
      </c>
      <c r="I614">
        <v>1</v>
      </c>
      <c r="J614" t="s">
        <v>228</v>
      </c>
      <c r="K614" s="1" t="s">
        <v>165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2周年二口堅治ICONIC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1</v>
      </c>
      <c r="C615" t="s">
        <v>205</v>
      </c>
      <c r="D615" t="s">
        <v>378</v>
      </c>
      <c r="E615" t="s">
        <v>23</v>
      </c>
      <c r="F615" t="s">
        <v>31</v>
      </c>
      <c r="G615" t="s">
        <v>49</v>
      </c>
      <c r="H615" t="s">
        <v>71</v>
      </c>
      <c r="I615">
        <v>1</v>
      </c>
      <c r="J615" t="s">
        <v>228</v>
      </c>
      <c r="K615" s="1" t="s">
        <v>119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ユニフォーム黄金川貫至ICONIC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2</v>
      </c>
      <c r="C616" t="s">
        <v>205</v>
      </c>
      <c r="D616" t="s">
        <v>378</v>
      </c>
      <c r="E616" t="s">
        <v>23</v>
      </c>
      <c r="F616" t="s">
        <v>31</v>
      </c>
      <c r="G616" t="s">
        <v>49</v>
      </c>
      <c r="H616" t="s">
        <v>71</v>
      </c>
      <c r="I616">
        <v>1</v>
      </c>
      <c r="J616" t="s">
        <v>228</v>
      </c>
      <c r="K616" s="1" t="s">
        <v>194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ユニフォーム黄金川貫至ICONIC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3</v>
      </c>
      <c r="C617" t="s">
        <v>205</v>
      </c>
      <c r="D617" t="s">
        <v>378</v>
      </c>
      <c r="E617" t="s">
        <v>23</v>
      </c>
      <c r="F617" t="s">
        <v>31</v>
      </c>
      <c r="G617" t="s">
        <v>49</v>
      </c>
      <c r="H617" t="s">
        <v>71</v>
      </c>
      <c r="I617">
        <v>1</v>
      </c>
      <c r="J617" t="s">
        <v>228</v>
      </c>
      <c r="K617" s="1" t="s">
        <v>163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ユニフォーム黄金川貫至ICONIC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4</v>
      </c>
      <c r="C618" t="s">
        <v>205</v>
      </c>
      <c r="D618" t="s">
        <v>378</v>
      </c>
      <c r="E618" t="s">
        <v>23</v>
      </c>
      <c r="F618" t="s">
        <v>31</v>
      </c>
      <c r="G618" t="s">
        <v>49</v>
      </c>
      <c r="H618" t="s">
        <v>71</v>
      </c>
      <c r="I618">
        <v>1</v>
      </c>
      <c r="J618" t="s">
        <v>228</v>
      </c>
      <c r="K618" s="1" t="s">
        <v>120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ユニフォーム黄金川貫至ICONIC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5</v>
      </c>
      <c r="C619" t="s">
        <v>205</v>
      </c>
      <c r="D619" t="s">
        <v>378</v>
      </c>
      <c r="E619" t="s">
        <v>23</v>
      </c>
      <c r="F619" t="s">
        <v>31</v>
      </c>
      <c r="G619" t="s">
        <v>49</v>
      </c>
      <c r="H619" t="s">
        <v>71</v>
      </c>
      <c r="I619">
        <v>1</v>
      </c>
      <c r="J619" t="s">
        <v>228</v>
      </c>
      <c r="K619" s="1" t="s">
        <v>164</v>
      </c>
      <c r="L619" s="1" t="s">
        <v>162</v>
      </c>
      <c r="M619">
        <v>24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ユニフォーム黄金川貫至ICONIC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6</v>
      </c>
      <c r="C620" t="s">
        <v>205</v>
      </c>
      <c r="D620" t="s">
        <v>378</v>
      </c>
      <c r="E620" t="s">
        <v>23</v>
      </c>
      <c r="F620" t="s">
        <v>31</v>
      </c>
      <c r="G620" t="s">
        <v>49</v>
      </c>
      <c r="H620" t="s">
        <v>71</v>
      </c>
      <c r="I620">
        <v>1</v>
      </c>
      <c r="J620" t="s">
        <v>228</v>
      </c>
      <c r="K620" s="1" t="s">
        <v>165</v>
      </c>
      <c r="L620" s="1" t="s">
        <v>162</v>
      </c>
      <c r="M620">
        <v>24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ユニフォーム黄金川貫至ICONIC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1</v>
      </c>
      <c r="C621" t="s">
        <v>149</v>
      </c>
      <c r="D621" t="s">
        <v>378</v>
      </c>
      <c r="E621" t="s">
        <v>23</v>
      </c>
      <c r="F621" t="s">
        <v>31</v>
      </c>
      <c r="G621" t="s">
        <v>49</v>
      </c>
      <c r="H621" t="s">
        <v>71</v>
      </c>
      <c r="I621">
        <v>1</v>
      </c>
      <c r="J621" t="s">
        <v>228</v>
      </c>
      <c r="K621" s="1" t="s">
        <v>119</v>
      </c>
      <c r="L621" s="1" t="s">
        <v>162</v>
      </c>
      <c r="M621">
        <v>24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制服黄金川貫至ICONIC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2</v>
      </c>
      <c r="C622" t="s">
        <v>149</v>
      </c>
      <c r="D622" t="s">
        <v>378</v>
      </c>
      <c r="E622" t="s">
        <v>23</v>
      </c>
      <c r="F622" t="s">
        <v>31</v>
      </c>
      <c r="G622" t="s">
        <v>49</v>
      </c>
      <c r="H622" t="s">
        <v>71</v>
      </c>
      <c r="I622">
        <v>1</v>
      </c>
      <c r="J622" t="s">
        <v>228</v>
      </c>
      <c r="K622" s="1" t="s">
        <v>194</v>
      </c>
      <c r="L622" s="1" t="s">
        <v>162</v>
      </c>
      <c r="M622">
        <v>24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制服黄金川貫至ICONIC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3</v>
      </c>
      <c r="C623" t="s">
        <v>149</v>
      </c>
      <c r="D623" t="s">
        <v>378</v>
      </c>
      <c r="E623" t="s">
        <v>23</v>
      </c>
      <c r="F623" t="s">
        <v>31</v>
      </c>
      <c r="G623" t="s">
        <v>49</v>
      </c>
      <c r="H623" t="s">
        <v>71</v>
      </c>
      <c r="I623">
        <v>1</v>
      </c>
      <c r="J623" t="s">
        <v>228</v>
      </c>
      <c r="K623" s="1" t="s">
        <v>163</v>
      </c>
      <c r="L623" s="1" t="s">
        <v>162</v>
      </c>
      <c r="M623">
        <v>24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制服黄金川貫至ICONIC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4</v>
      </c>
      <c r="C624" t="s">
        <v>149</v>
      </c>
      <c r="D624" t="s">
        <v>378</v>
      </c>
      <c r="E624" t="s">
        <v>23</v>
      </c>
      <c r="F624" t="s">
        <v>31</v>
      </c>
      <c r="G624" t="s">
        <v>49</v>
      </c>
      <c r="H624" t="s">
        <v>71</v>
      </c>
      <c r="I624">
        <v>1</v>
      </c>
      <c r="J624" t="s">
        <v>228</v>
      </c>
      <c r="K624" s="1" t="s">
        <v>120</v>
      </c>
      <c r="L624" s="1" t="s">
        <v>162</v>
      </c>
      <c r="M624">
        <v>24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制服黄金川貫至ICONIC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5</v>
      </c>
      <c r="C625" t="s">
        <v>149</v>
      </c>
      <c r="D625" t="s">
        <v>378</v>
      </c>
      <c r="E625" t="s">
        <v>23</v>
      </c>
      <c r="F625" t="s">
        <v>31</v>
      </c>
      <c r="G625" t="s">
        <v>49</v>
      </c>
      <c r="H625" t="s">
        <v>71</v>
      </c>
      <c r="I625">
        <v>1</v>
      </c>
      <c r="J625" t="s">
        <v>228</v>
      </c>
      <c r="K625" s="1" t="s">
        <v>164</v>
      </c>
      <c r="L625" s="1" t="s">
        <v>162</v>
      </c>
      <c r="M625">
        <v>24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制服黄金川貫至ICONIC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6</v>
      </c>
      <c r="C626" t="s">
        <v>149</v>
      </c>
      <c r="D626" t="s">
        <v>378</v>
      </c>
      <c r="E626" t="s">
        <v>23</v>
      </c>
      <c r="F626" t="s">
        <v>31</v>
      </c>
      <c r="G626" t="s">
        <v>49</v>
      </c>
      <c r="H626" t="s">
        <v>71</v>
      </c>
      <c r="I626">
        <v>1</v>
      </c>
      <c r="J626" t="s">
        <v>228</v>
      </c>
      <c r="K626" s="1" t="s">
        <v>165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制服黄金川貫至ICONIC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1</v>
      </c>
      <c r="C627" s="1" t="s">
        <v>692</v>
      </c>
      <c r="D627" t="s">
        <v>378</v>
      </c>
      <c r="E627" s="1" t="s">
        <v>90</v>
      </c>
      <c r="F627" t="s">
        <v>31</v>
      </c>
      <c r="G627" t="s">
        <v>49</v>
      </c>
      <c r="H627" t="s">
        <v>71</v>
      </c>
      <c r="I627">
        <v>1</v>
      </c>
      <c r="J627" t="s">
        <v>228</v>
      </c>
      <c r="K627" s="1" t="s">
        <v>119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職業体験黄金川貫至ICONIC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2</v>
      </c>
      <c r="C628" s="1" t="s">
        <v>692</v>
      </c>
      <c r="D628" t="s">
        <v>378</v>
      </c>
      <c r="E628" s="1" t="s">
        <v>90</v>
      </c>
      <c r="F628" t="s">
        <v>31</v>
      </c>
      <c r="G628" t="s">
        <v>49</v>
      </c>
      <c r="H628" t="s">
        <v>71</v>
      </c>
      <c r="I628">
        <v>1</v>
      </c>
      <c r="J628" t="s">
        <v>228</v>
      </c>
      <c r="K628" s="1" t="s">
        <v>194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職業体験黄金川貫至ICONIC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3</v>
      </c>
      <c r="C629" s="1" t="s">
        <v>692</v>
      </c>
      <c r="D629" t="s">
        <v>378</v>
      </c>
      <c r="E629" s="1" t="s">
        <v>90</v>
      </c>
      <c r="F629" t="s">
        <v>31</v>
      </c>
      <c r="G629" t="s">
        <v>49</v>
      </c>
      <c r="H629" t="s">
        <v>71</v>
      </c>
      <c r="I629">
        <v>1</v>
      </c>
      <c r="J629" t="s">
        <v>228</v>
      </c>
      <c r="K629" s="1" t="s">
        <v>163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職業体験黄金川貫至ICONIC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4</v>
      </c>
      <c r="C630" s="1" t="s">
        <v>692</v>
      </c>
      <c r="D630" t="s">
        <v>378</v>
      </c>
      <c r="E630" s="1" t="s">
        <v>90</v>
      </c>
      <c r="F630" t="s">
        <v>31</v>
      </c>
      <c r="G630" t="s">
        <v>49</v>
      </c>
      <c r="H630" t="s">
        <v>71</v>
      </c>
      <c r="I630">
        <v>1</v>
      </c>
      <c r="J630" t="s">
        <v>228</v>
      </c>
      <c r="K630" s="1" t="s">
        <v>120</v>
      </c>
      <c r="L630" s="1" t="s">
        <v>162</v>
      </c>
      <c r="M630">
        <v>24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職業体験黄金川貫至ICONIC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5</v>
      </c>
      <c r="C631" s="1" t="s">
        <v>692</v>
      </c>
      <c r="D631" t="s">
        <v>378</v>
      </c>
      <c r="E631" s="1" t="s">
        <v>90</v>
      </c>
      <c r="F631" t="s">
        <v>31</v>
      </c>
      <c r="G631" t="s">
        <v>49</v>
      </c>
      <c r="H631" t="s">
        <v>71</v>
      </c>
      <c r="I631">
        <v>1</v>
      </c>
      <c r="J631" t="s">
        <v>228</v>
      </c>
      <c r="K631" s="1" t="s">
        <v>164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職業体験黄金川貫至ICONIC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6</v>
      </c>
      <c r="C632" s="1" t="s">
        <v>692</v>
      </c>
      <c r="D632" t="s">
        <v>378</v>
      </c>
      <c r="E632" s="1" t="s">
        <v>90</v>
      </c>
      <c r="F632" t="s">
        <v>31</v>
      </c>
      <c r="G632" t="s">
        <v>49</v>
      </c>
      <c r="H632" t="s">
        <v>71</v>
      </c>
      <c r="I632">
        <v>1</v>
      </c>
      <c r="J632" t="s">
        <v>228</v>
      </c>
      <c r="K632" s="1" t="s">
        <v>165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職業体験黄金川貫至ICONIC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1044</v>
      </c>
      <c r="D633" s="1" t="s">
        <v>378</v>
      </c>
      <c r="E633" s="1" t="s">
        <v>77</v>
      </c>
      <c r="F633" s="1" t="s">
        <v>31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スパイ黄金川貫至ICONIC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1044</v>
      </c>
      <c r="D634" s="1" t="s">
        <v>378</v>
      </c>
      <c r="E634" s="1" t="s">
        <v>77</v>
      </c>
      <c r="F634" s="1" t="s">
        <v>31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スパイ黄金川貫至ICONIC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1044</v>
      </c>
      <c r="D635" s="1" t="s">
        <v>378</v>
      </c>
      <c r="E635" s="1" t="s">
        <v>77</v>
      </c>
      <c r="F635" s="1" t="s">
        <v>31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163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スパイ黄金川貫至ICONIC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1044</v>
      </c>
      <c r="D636" s="1" t="s">
        <v>378</v>
      </c>
      <c r="E636" s="1" t="s">
        <v>77</v>
      </c>
      <c r="F636" s="1" t="s">
        <v>31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スパイ黄金川貫至ICONIC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1044</v>
      </c>
      <c r="D637" s="1" t="s">
        <v>378</v>
      </c>
      <c r="E637" s="1" t="s">
        <v>77</v>
      </c>
      <c r="F637" s="1" t="s">
        <v>31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スパイ黄金川貫至ICONIC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1044</v>
      </c>
      <c r="D638" s="1" t="s">
        <v>378</v>
      </c>
      <c r="E638" s="1" t="s">
        <v>77</v>
      </c>
      <c r="F638" s="1" t="s">
        <v>31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スパイ黄金川貫至ICONIC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t="s">
        <v>205</v>
      </c>
      <c r="D639" t="s">
        <v>51</v>
      </c>
      <c r="E639" t="s">
        <v>23</v>
      </c>
      <c r="F639" t="s">
        <v>25</v>
      </c>
      <c r="G639" t="s">
        <v>49</v>
      </c>
      <c r="H639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24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ユニフォーム小原豊ICONIC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t="s">
        <v>205</v>
      </c>
      <c r="D640" t="s">
        <v>51</v>
      </c>
      <c r="E640" t="s">
        <v>23</v>
      </c>
      <c r="F640" t="s">
        <v>25</v>
      </c>
      <c r="G640" t="s">
        <v>49</v>
      </c>
      <c r="H640" t="s">
        <v>71</v>
      </c>
      <c r="I640">
        <v>1</v>
      </c>
      <c r="J640" t="s">
        <v>228</v>
      </c>
      <c r="K640" s="1" t="s">
        <v>230</v>
      </c>
      <c r="L640" s="1" t="s">
        <v>162</v>
      </c>
      <c r="M640">
        <v>24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ユニフォーム小原豊ICONIC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t="s">
        <v>205</v>
      </c>
      <c r="D641" t="s">
        <v>51</v>
      </c>
      <c r="E641" t="s">
        <v>23</v>
      </c>
      <c r="F641" t="s">
        <v>25</v>
      </c>
      <c r="G641" t="s">
        <v>49</v>
      </c>
      <c r="H641" t="s">
        <v>71</v>
      </c>
      <c r="I641">
        <v>1</v>
      </c>
      <c r="J641" t="s">
        <v>228</v>
      </c>
      <c r="K641" s="1" t="s">
        <v>120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ユニフォーム小原豊ICONIC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t="s">
        <v>205</v>
      </c>
      <c r="D642" t="s">
        <v>51</v>
      </c>
      <c r="E642" t="s">
        <v>23</v>
      </c>
      <c r="F642" t="s">
        <v>25</v>
      </c>
      <c r="G642" t="s">
        <v>49</v>
      </c>
      <c r="H642" t="s">
        <v>71</v>
      </c>
      <c r="I642">
        <v>1</v>
      </c>
      <c r="J642" t="s">
        <v>228</v>
      </c>
      <c r="K642" s="1" t="s">
        <v>164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ユニフォーム小原豊ICONIC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t="s">
        <v>205</v>
      </c>
      <c r="D643" t="s">
        <v>51</v>
      </c>
      <c r="E643" t="s">
        <v>23</v>
      </c>
      <c r="F643" t="s">
        <v>25</v>
      </c>
      <c r="G643" t="s">
        <v>49</v>
      </c>
      <c r="H643" t="s">
        <v>71</v>
      </c>
      <c r="I643">
        <v>1</v>
      </c>
      <c r="J643" t="s">
        <v>228</v>
      </c>
      <c r="K643" s="1" t="s">
        <v>165</v>
      </c>
      <c r="L643" s="1" t="s">
        <v>162</v>
      </c>
      <c r="M643">
        <v>11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ユニフォーム小原豊ICONIC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1</v>
      </c>
      <c r="C644" t="s">
        <v>205</v>
      </c>
      <c r="D644" t="s">
        <v>52</v>
      </c>
      <c r="E644" t="s">
        <v>23</v>
      </c>
      <c r="F644" t="s">
        <v>25</v>
      </c>
      <c r="G644" t="s">
        <v>49</v>
      </c>
      <c r="H644" t="s">
        <v>71</v>
      </c>
      <c r="I644">
        <v>1</v>
      </c>
      <c r="J644" t="s">
        <v>228</v>
      </c>
      <c r="K644" s="1" t="s">
        <v>119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ユニフォーム女川太郎ICONIC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2</v>
      </c>
      <c r="C645" t="s">
        <v>205</v>
      </c>
      <c r="D645" t="s">
        <v>52</v>
      </c>
      <c r="E645" t="s">
        <v>23</v>
      </c>
      <c r="F645" t="s">
        <v>25</v>
      </c>
      <c r="G645" t="s">
        <v>49</v>
      </c>
      <c r="H645" t="s">
        <v>71</v>
      </c>
      <c r="I645">
        <v>1</v>
      </c>
      <c r="J645" t="s">
        <v>228</v>
      </c>
      <c r="K645" s="1" t="s">
        <v>163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ユニフォーム女川太郎ICONIC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3</v>
      </c>
      <c r="C646" t="s">
        <v>205</v>
      </c>
      <c r="D646" t="s">
        <v>52</v>
      </c>
      <c r="E646" t="s">
        <v>23</v>
      </c>
      <c r="F646" t="s">
        <v>25</v>
      </c>
      <c r="G646" t="s">
        <v>49</v>
      </c>
      <c r="H646" t="s">
        <v>71</v>
      </c>
      <c r="I646">
        <v>1</v>
      </c>
      <c r="J646" t="s">
        <v>228</v>
      </c>
      <c r="K646" s="1" t="s">
        <v>230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ユニフォーム女川太郎ICONIC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4</v>
      </c>
      <c r="C647" t="s">
        <v>205</v>
      </c>
      <c r="D647" t="s">
        <v>52</v>
      </c>
      <c r="E647" t="s">
        <v>23</v>
      </c>
      <c r="F647" t="s">
        <v>25</v>
      </c>
      <c r="G647" t="s">
        <v>49</v>
      </c>
      <c r="H647" t="s">
        <v>71</v>
      </c>
      <c r="I647">
        <v>1</v>
      </c>
      <c r="J647" t="s">
        <v>228</v>
      </c>
      <c r="K647" s="1" t="s">
        <v>120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ユニフォーム女川太郎ICONIC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5</v>
      </c>
      <c r="C648" t="s">
        <v>205</v>
      </c>
      <c r="D648" t="s">
        <v>52</v>
      </c>
      <c r="E648" t="s">
        <v>23</v>
      </c>
      <c r="F648" t="s">
        <v>25</v>
      </c>
      <c r="G648" t="s">
        <v>49</v>
      </c>
      <c r="H648" t="s">
        <v>71</v>
      </c>
      <c r="I648">
        <v>1</v>
      </c>
      <c r="J648" t="s">
        <v>228</v>
      </c>
      <c r="K648" s="1" t="s">
        <v>164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ユニフォーム女川太郎ICONIC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6</v>
      </c>
      <c r="C649" t="s">
        <v>205</v>
      </c>
      <c r="D649" t="s">
        <v>52</v>
      </c>
      <c r="E649" t="s">
        <v>23</v>
      </c>
      <c r="F649" t="s">
        <v>25</v>
      </c>
      <c r="G649" t="s">
        <v>49</v>
      </c>
      <c r="H649" t="s">
        <v>71</v>
      </c>
      <c r="I649">
        <v>1</v>
      </c>
      <c r="J649" t="s">
        <v>228</v>
      </c>
      <c r="K649" s="1" t="s">
        <v>165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ユニフォーム女川太郎ICONIC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1</v>
      </c>
      <c r="C650" t="s">
        <v>205</v>
      </c>
      <c r="D650" t="s">
        <v>53</v>
      </c>
      <c r="E650" t="s">
        <v>23</v>
      </c>
      <c r="F650" t="s">
        <v>21</v>
      </c>
      <c r="G650" t="s">
        <v>49</v>
      </c>
      <c r="H650" t="s">
        <v>71</v>
      </c>
      <c r="I650">
        <v>1</v>
      </c>
      <c r="J650" t="s">
        <v>228</v>
      </c>
      <c r="K650" s="1" t="s">
        <v>119</v>
      </c>
      <c r="L650" s="1" t="s">
        <v>173</v>
      </c>
      <c r="M650">
        <v>33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ユニフォーム作並浩輔ICONIC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2</v>
      </c>
      <c r="C651" t="s">
        <v>205</v>
      </c>
      <c r="D651" t="s">
        <v>53</v>
      </c>
      <c r="E651" t="s">
        <v>23</v>
      </c>
      <c r="F651" t="s">
        <v>21</v>
      </c>
      <c r="G651" t="s">
        <v>49</v>
      </c>
      <c r="H651" t="s">
        <v>71</v>
      </c>
      <c r="I651">
        <v>1</v>
      </c>
      <c r="J651" t="s">
        <v>228</v>
      </c>
      <c r="K651" s="1" t="s">
        <v>163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ユニフォーム作並浩輔ICONIC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3</v>
      </c>
      <c r="C652" t="s">
        <v>205</v>
      </c>
      <c r="D652" t="s">
        <v>53</v>
      </c>
      <c r="E652" t="s">
        <v>23</v>
      </c>
      <c r="F652" t="s">
        <v>21</v>
      </c>
      <c r="G652" t="s">
        <v>49</v>
      </c>
      <c r="H652" t="s">
        <v>71</v>
      </c>
      <c r="I652">
        <v>1</v>
      </c>
      <c r="J652" t="s">
        <v>228</v>
      </c>
      <c r="K652" s="1" t="s">
        <v>230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ユニフォーム作並浩輔ICONIC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4</v>
      </c>
      <c r="C653" t="s">
        <v>205</v>
      </c>
      <c r="D653" t="s">
        <v>53</v>
      </c>
      <c r="E653" t="s">
        <v>23</v>
      </c>
      <c r="F653" t="s">
        <v>21</v>
      </c>
      <c r="G653" t="s">
        <v>49</v>
      </c>
      <c r="H653" t="s">
        <v>71</v>
      </c>
      <c r="I653">
        <v>1</v>
      </c>
      <c r="J653" t="s">
        <v>228</v>
      </c>
      <c r="K653" s="1" t="s">
        <v>120</v>
      </c>
      <c r="L653" s="1" t="s">
        <v>173</v>
      </c>
      <c r="M653">
        <v>33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ユニフォーム作並浩輔ICONIC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5</v>
      </c>
      <c r="C654" t="s">
        <v>205</v>
      </c>
      <c r="D654" t="s">
        <v>53</v>
      </c>
      <c r="E654" t="s">
        <v>23</v>
      </c>
      <c r="F654" t="s">
        <v>21</v>
      </c>
      <c r="G654" t="s">
        <v>49</v>
      </c>
      <c r="H654" t="s">
        <v>71</v>
      </c>
      <c r="I654">
        <v>1</v>
      </c>
      <c r="J654" t="s">
        <v>228</v>
      </c>
      <c r="K654" s="1" t="s">
        <v>164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ユニフォーム作並浩輔ICONIC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6</v>
      </c>
      <c r="C655" t="s">
        <v>205</v>
      </c>
      <c r="D655" t="s">
        <v>53</v>
      </c>
      <c r="E655" t="s">
        <v>23</v>
      </c>
      <c r="F655" t="s">
        <v>21</v>
      </c>
      <c r="G655" t="s">
        <v>49</v>
      </c>
      <c r="H655" t="s">
        <v>71</v>
      </c>
      <c r="I655">
        <v>1</v>
      </c>
      <c r="J655" t="s">
        <v>228</v>
      </c>
      <c r="K655" s="1" t="s">
        <v>165</v>
      </c>
      <c r="L655" s="1" t="s">
        <v>162</v>
      </c>
      <c r="M655">
        <v>13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ユニフォーム作並浩輔ICONIC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7</v>
      </c>
      <c r="C656" t="s">
        <v>205</v>
      </c>
      <c r="D656" t="s">
        <v>53</v>
      </c>
      <c r="E656" t="s">
        <v>23</v>
      </c>
      <c r="F656" t="s">
        <v>21</v>
      </c>
      <c r="G656" t="s">
        <v>49</v>
      </c>
      <c r="H656" t="s">
        <v>71</v>
      </c>
      <c r="I656">
        <v>1</v>
      </c>
      <c r="J656" t="s">
        <v>228</v>
      </c>
      <c r="K656" s="1" t="s">
        <v>183</v>
      </c>
      <c r="L656" s="1" t="s">
        <v>224</v>
      </c>
      <c r="M656">
        <v>46</v>
      </c>
      <c r="N656">
        <v>0</v>
      </c>
      <c r="O656">
        <v>56</v>
      </c>
      <c r="P656">
        <v>0</v>
      </c>
      <c r="T656" t="str">
        <f>Receive[[#This Row],[服装]]&amp;Receive[[#This Row],[名前]]&amp;Receive[[#This Row],[レアリティ]]</f>
        <v>ユニフォーム作並浩輔ICONIC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t="s">
        <v>205</v>
      </c>
      <c r="D657" t="s">
        <v>54</v>
      </c>
      <c r="E657" t="s">
        <v>23</v>
      </c>
      <c r="F657" t="s">
        <v>26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ユニフォーム吹上仁悟ICONIC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t="s">
        <v>205</v>
      </c>
      <c r="D658" t="s">
        <v>54</v>
      </c>
      <c r="E658" t="s">
        <v>23</v>
      </c>
      <c r="F658" t="s">
        <v>26</v>
      </c>
      <c r="G658" t="s">
        <v>49</v>
      </c>
      <c r="H658" t="s">
        <v>71</v>
      </c>
      <c r="I658">
        <v>1</v>
      </c>
      <c r="J658" t="s">
        <v>228</v>
      </c>
      <c r="K658" s="1" t="s">
        <v>163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ユニフォーム吹上仁悟ICONIC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t="s">
        <v>205</v>
      </c>
      <c r="D659" t="s">
        <v>54</v>
      </c>
      <c r="E659" t="s">
        <v>23</v>
      </c>
      <c r="F659" t="s">
        <v>26</v>
      </c>
      <c r="G659" t="s">
        <v>49</v>
      </c>
      <c r="H659" t="s">
        <v>71</v>
      </c>
      <c r="I659">
        <v>1</v>
      </c>
      <c r="J659" t="s">
        <v>228</v>
      </c>
      <c r="K659" s="1" t="s">
        <v>120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ユニフォーム吹上仁悟ICONIC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t="s">
        <v>205</v>
      </c>
      <c r="D660" t="s">
        <v>54</v>
      </c>
      <c r="E660" t="s">
        <v>23</v>
      </c>
      <c r="F660" t="s">
        <v>26</v>
      </c>
      <c r="G660" t="s">
        <v>49</v>
      </c>
      <c r="H660" t="s">
        <v>71</v>
      </c>
      <c r="I660">
        <v>1</v>
      </c>
      <c r="J660" t="s">
        <v>228</v>
      </c>
      <c r="K660" s="1" t="s">
        <v>164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ユニフォーム吹上仁悟ICONIC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t="s">
        <v>205</v>
      </c>
      <c r="D661" t="s">
        <v>54</v>
      </c>
      <c r="E661" t="s">
        <v>23</v>
      </c>
      <c r="F661" t="s">
        <v>26</v>
      </c>
      <c r="G661" t="s">
        <v>49</v>
      </c>
      <c r="H661" t="s">
        <v>71</v>
      </c>
      <c r="I661">
        <v>1</v>
      </c>
      <c r="J661" t="s">
        <v>228</v>
      </c>
      <c r="K661" s="1" t="s">
        <v>165</v>
      </c>
      <c r="L661" s="1" t="s">
        <v>162</v>
      </c>
      <c r="M661">
        <v>14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ユニフォーム吹上仁悟ICONIC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1</v>
      </c>
      <c r="C662" s="1" t="s">
        <v>108</v>
      </c>
      <c r="D662" s="1" t="s">
        <v>837</v>
      </c>
      <c r="E662" s="1" t="s">
        <v>23</v>
      </c>
      <c r="F662" s="1" t="s">
        <v>74</v>
      </c>
      <c r="G662" s="1" t="s">
        <v>49</v>
      </c>
      <c r="H662" s="1" t="s">
        <v>71</v>
      </c>
      <c r="I662">
        <v>1</v>
      </c>
      <c r="J662" t="s">
        <v>228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ユニフォーム茂庭要ICONIC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2</v>
      </c>
      <c r="C663" s="1" t="s">
        <v>108</v>
      </c>
      <c r="D663" s="1" t="s">
        <v>837</v>
      </c>
      <c r="E663" s="1" t="s">
        <v>23</v>
      </c>
      <c r="F663" s="1" t="s">
        <v>74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ユニフォーム茂庭要ICONIC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3</v>
      </c>
      <c r="C664" s="1" t="s">
        <v>108</v>
      </c>
      <c r="D664" s="1" t="s">
        <v>837</v>
      </c>
      <c r="E664" s="1" t="s">
        <v>23</v>
      </c>
      <c r="F664" s="1" t="s">
        <v>74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ユニフォーム茂庭要ICONIC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4</v>
      </c>
      <c r="C665" s="1" t="s">
        <v>108</v>
      </c>
      <c r="D665" s="1" t="s">
        <v>837</v>
      </c>
      <c r="E665" s="1" t="s">
        <v>23</v>
      </c>
      <c r="F665" s="1" t="s">
        <v>74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13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ユニフォーム茂庭要ICONIC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s="1" t="s">
        <v>108</v>
      </c>
      <c r="D666" s="1" t="s">
        <v>839</v>
      </c>
      <c r="E666" s="1" t="s">
        <v>23</v>
      </c>
      <c r="F666" s="1" t="s">
        <v>82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ユニフォーム鎌先靖志ICONIC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s="1" t="s">
        <v>108</v>
      </c>
      <c r="D667" s="1" t="s">
        <v>839</v>
      </c>
      <c r="E667" s="1" t="s">
        <v>23</v>
      </c>
      <c r="F667" s="1" t="s">
        <v>82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163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ユニフォーム鎌先靖志ICONIC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s="1" t="s">
        <v>108</v>
      </c>
      <c r="D668" s="1" t="s">
        <v>839</v>
      </c>
      <c r="E668" s="1" t="s">
        <v>23</v>
      </c>
      <c r="F668" s="1" t="s">
        <v>82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120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ユニフォーム鎌先靖志ICONIC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s="1" t="s">
        <v>108</v>
      </c>
      <c r="D669" s="1" t="s">
        <v>839</v>
      </c>
      <c r="E669" s="1" t="s">
        <v>23</v>
      </c>
      <c r="F669" s="1" t="s">
        <v>82</v>
      </c>
      <c r="G669" s="1" t="s">
        <v>49</v>
      </c>
      <c r="H669" s="1" t="s">
        <v>71</v>
      </c>
      <c r="I669">
        <v>1</v>
      </c>
      <c r="J669" t="s">
        <v>228</v>
      </c>
      <c r="K669" s="1" t="s">
        <v>164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ユニフォーム鎌先靖志ICONIC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s="1" t="s">
        <v>108</v>
      </c>
      <c r="D670" s="1" t="s">
        <v>839</v>
      </c>
      <c r="E670" s="1" t="s">
        <v>23</v>
      </c>
      <c r="F670" s="1" t="s">
        <v>82</v>
      </c>
      <c r="G670" s="1" t="s">
        <v>49</v>
      </c>
      <c r="H670" s="1" t="s">
        <v>71</v>
      </c>
      <c r="I670">
        <v>1</v>
      </c>
      <c r="J670" t="s">
        <v>228</v>
      </c>
      <c r="K670" s="1" t="s">
        <v>165</v>
      </c>
      <c r="L670" s="1" t="s">
        <v>162</v>
      </c>
      <c r="M670">
        <v>13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ユニフォーム鎌先靖志ICONIC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1</v>
      </c>
      <c r="C671" s="1" t="s">
        <v>1104</v>
      </c>
      <c r="D671" s="1" t="s">
        <v>839</v>
      </c>
      <c r="E671" s="1" t="s">
        <v>90</v>
      </c>
      <c r="F671" s="1" t="s">
        <v>82</v>
      </c>
      <c r="G671" s="1" t="s">
        <v>49</v>
      </c>
      <c r="H671" s="1" t="s">
        <v>71</v>
      </c>
      <c r="I671">
        <v>1</v>
      </c>
      <c r="J671" t="s">
        <v>228</v>
      </c>
      <c r="K671" s="1" t="s">
        <v>119</v>
      </c>
      <c r="L671" s="1" t="s">
        <v>178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甲冑鎌先靖志ICONIC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2</v>
      </c>
      <c r="C672" s="1" t="s">
        <v>1104</v>
      </c>
      <c r="D672" s="1" t="s">
        <v>839</v>
      </c>
      <c r="E672" s="1" t="s">
        <v>90</v>
      </c>
      <c r="F672" s="1" t="s">
        <v>82</v>
      </c>
      <c r="G672" s="1" t="s">
        <v>49</v>
      </c>
      <c r="H672" s="1" t="s">
        <v>71</v>
      </c>
      <c r="I672">
        <v>1</v>
      </c>
      <c r="J672" t="s">
        <v>228</v>
      </c>
      <c r="K672" s="1" t="s">
        <v>163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甲冑鎌先靖志ICONIC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3</v>
      </c>
      <c r="C673" s="1" t="s">
        <v>1104</v>
      </c>
      <c r="D673" s="1" t="s">
        <v>839</v>
      </c>
      <c r="E673" s="1" t="s">
        <v>90</v>
      </c>
      <c r="F673" s="1" t="s">
        <v>82</v>
      </c>
      <c r="G673" s="1" t="s">
        <v>49</v>
      </c>
      <c r="H673" s="1" t="s">
        <v>71</v>
      </c>
      <c r="I673">
        <v>1</v>
      </c>
      <c r="J673" t="s">
        <v>228</v>
      </c>
      <c r="K673" s="1" t="s">
        <v>120</v>
      </c>
      <c r="L673" s="1" t="s">
        <v>178</v>
      </c>
      <c r="M673">
        <v>29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甲冑鎌先靖志ICONIC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4</v>
      </c>
      <c r="C674" s="1" t="s">
        <v>1104</v>
      </c>
      <c r="D674" s="1" t="s">
        <v>839</v>
      </c>
      <c r="E674" s="1" t="s">
        <v>90</v>
      </c>
      <c r="F674" s="1" t="s">
        <v>82</v>
      </c>
      <c r="G674" s="1" t="s">
        <v>49</v>
      </c>
      <c r="H674" s="1" t="s">
        <v>71</v>
      </c>
      <c r="I674">
        <v>1</v>
      </c>
      <c r="J674" t="s">
        <v>228</v>
      </c>
      <c r="K674" s="1" t="s">
        <v>164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甲冑鎌先靖志ICONIC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5</v>
      </c>
      <c r="C675" s="1" t="s">
        <v>1104</v>
      </c>
      <c r="D675" s="1" t="s">
        <v>839</v>
      </c>
      <c r="E675" s="1" t="s">
        <v>90</v>
      </c>
      <c r="F675" s="1" t="s">
        <v>82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165</v>
      </c>
      <c r="L675" s="1" t="s">
        <v>162</v>
      </c>
      <c r="M675">
        <v>13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甲冑鎌先靖志ICONIC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1</v>
      </c>
      <c r="C676" s="1" t="s">
        <v>108</v>
      </c>
      <c r="D676" s="1" t="s">
        <v>841</v>
      </c>
      <c r="E676" s="1" t="s">
        <v>23</v>
      </c>
      <c r="F676" s="1" t="s">
        <v>78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119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ユニフォーム笹谷武仁ICONIC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2</v>
      </c>
      <c r="C677" s="1" t="s">
        <v>108</v>
      </c>
      <c r="D677" s="1" t="s">
        <v>841</v>
      </c>
      <c r="E677" s="1" t="s">
        <v>23</v>
      </c>
      <c r="F677" s="1" t="s">
        <v>78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163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ユニフォーム笹谷武仁ICONIC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3</v>
      </c>
      <c r="C678" s="1" t="s">
        <v>108</v>
      </c>
      <c r="D678" s="1" t="s">
        <v>841</v>
      </c>
      <c r="E678" s="1" t="s">
        <v>23</v>
      </c>
      <c r="F678" s="1" t="s">
        <v>78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ユニフォーム笹谷武仁ICONIC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4</v>
      </c>
      <c r="C679" s="1" t="s">
        <v>108</v>
      </c>
      <c r="D679" s="1" t="s">
        <v>841</v>
      </c>
      <c r="E679" s="1" t="s">
        <v>23</v>
      </c>
      <c r="F679" s="1" t="s">
        <v>78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ユニフォーム笹谷武仁ICONIC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5</v>
      </c>
      <c r="C680" s="1" t="s">
        <v>108</v>
      </c>
      <c r="D680" s="1" t="s">
        <v>841</v>
      </c>
      <c r="E680" s="1" t="s">
        <v>23</v>
      </c>
      <c r="F680" s="1" t="s">
        <v>78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13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ユニフォーム笹谷武仁ICONIC</v>
      </c>
    </row>
    <row r="681" spans="1:20" x14ac:dyDescent="0.35">
      <c r="A681">
        <f>VLOOKUP(Receive[[#This Row],[No用]],SetNo[[No.用]:[vlookup 用]],2,FALSE)</f>
        <v>113</v>
      </c>
      <c r="B681">
        <f>IF(ROW()=2,1,IF(A680&lt;&gt;Receive[[#This Row],[No]],1,B680+1))</f>
        <v>1</v>
      </c>
      <c r="C681" t="s">
        <v>205</v>
      </c>
      <c r="D681" t="s">
        <v>30</v>
      </c>
      <c r="E681" t="s">
        <v>23</v>
      </c>
      <c r="F681" t="s">
        <v>31</v>
      </c>
      <c r="G681" t="s">
        <v>20</v>
      </c>
      <c r="H681" t="s">
        <v>71</v>
      </c>
      <c r="I681">
        <v>1</v>
      </c>
      <c r="J681" t="s">
        <v>228</v>
      </c>
      <c r="K681" s="1" t="s">
        <v>119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2</v>
      </c>
      <c r="C682" t="s">
        <v>205</v>
      </c>
      <c r="D682" t="s">
        <v>30</v>
      </c>
      <c r="E682" t="s">
        <v>23</v>
      </c>
      <c r="F682" t="s">
        <v>31</v>
      </c>
      <c r="G682" t="s">
        <v>20</v>
      </c>
      <c r="H682" t="s">
        <v>71</v>
      </c>
      <c r="I682">
        <v>1</v>
      </c>
      <c r="J682" t="s">
        <v>228</v>
      </c>
      <c r="K682" s="1" t="s">
        <v>163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3</v>
      </c>
      <c r="C683" t="s">
        <v>205</v>
      </c>
      <c r="D683" t="s">
        <v>30</v>
      </c>
      <c r="E683" t="s">
        <v>23</v>
      </c>
      <c r="F683" t="s">
        <v>31</v>
      </c>
      <c r="G683" t="s">
        <v>20</v>
      </c>
      <c r="H683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4</v>
      </c>
      <c r="C684" t="s">
        <v>205</v>
      </c>
      <c r="D684" t="s">
        <v>30</v>
      </c>
      <c r="E684" t="s">
        <v>23</v>
      </c>
      <c r="F684" t="s">
        <v>31</v>
      </c>
      <c r="G684" t="s">
        <v>20</v>
      </c>
      <c r="H684" t="s">
        <v>71</v>
      </c>
      <c r="I684">
        <v>1</v>
      </c>
      <c r="J684" t="s">
        <v>228</v>
      </c>
      <c r="K684" s="1" t="s">
        <v>120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ユニフォーム及川徹ICONIC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5</v>
      </c>
      <c r="C685" t="s">
        <v>205</v>
      </c>
      <c r="D685" t="s">
        <v>30</v>
      </c>
      <c r="E685" t="s">
        <v>23</v>
      </c>
      <c r="F685" t="s">
        <v>31</v>
      </c>
      <c r="G685" t="s">
        <v>20</v>
      </c>
      <c r="H685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ユニフォーム及川徹ICONIC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6</v>
      </c>
      <c r="C686" t="s">
        <v>205</v>
      </c>
      <c r="D686" t="s">
        <v>30</v>
      </c>
      <c r="E686" t="s">
        <v>23</v>
      </c>
      <c r="F686" t="s">
        <v>31</v>
      </c>
      <c r="G686" t="s">
        <v>20</v>
      </c>
      <c r="H686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13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ユニフォーム及川徹ICONIC</v>
      </c>
    </row>
    <row r="687" spans="1:20" x14ac:dyDescent="0.35">
      <c r="A687">
        <f>VLOOKUP(Receive[[#This Row],[No用]],SetNo[[No.用]:[vlookup 用]],2,FALSE)</f>
        <v>114</v>
      </c>
      <c r="B687">
        <f>IF(ROW()=2,1,IF(A686&lt;&gt;Receive[[#This Row],[No]],1,B686+1))</f>
        <v>1</v>
      </c>
      <c r="C687" t="s">
        <v>117</v>
      </c>
      <c r="D687" t="s">
        <v>30</v>
      </c>
      <c r="E687" t="s">
        <v>24</v>
      </c>
      <c r="F687" t="s">
        <v>31</v>
      </c>
      <c r="G687" t="s">
        <v>20</v>
      </c>
      <c r="H687" t="s">
        <v>71</v>
      </c>
      <c r="I687">
        <v>1</v>
      </c>
      <c r="J687" t="s">
        <v>228</v>
      </c>
      <c r="K687" s="1" t="s">
        <v>119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プール掃除及川徹ICONIC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2</v>
      </c>
      <c r="C688" t="s">
        <v>117</v>
      </c>
      <c r="D688" t="s">
        <v>30</v>
      </c>
      <c r="E688" t="s">
        <v>24</v>
      </c>
      <c r="F688" t="s">
        <v>31</v>
      </c>
      <c r="G688" t="s">
        <v>20</v>
      </c>
      <c r="H688" t="s">
        <v>71</v>
      </c>
      <c r="I688">
        <v>1</v>
      </c>
      <c r="J688" t="s">
        <v>228</v>
      </c>
      <c r="K688" s="1" t="s">
        <v>163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プール掃除及川徹ICONIC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3</v>
      </c>
      <c r="C689" t="s">
        <v>117</v>
      </c>
      <c r="D689" t="s">
        <v>30</v>
      </c>
      <c r="E689" t="s">
        <v>24</v>
      </c>
      <c r="F689" t="s">
        <v>31</v>
      </c>
      <c r="G689" t="s">
        <v>20</v>
      </c>
      <c r="H689" t="s">
        <v>71</v>
      </c>
      <c r="I689">
        <v>1</v>
      </c>
      <c r="J689" t="s">
        <v>228</v>
      </c>
      <c r="K689" s="1" t="s">
        <v>230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プール掃除及川徹ICONIC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4</v>
      </c>
      <c r="C690" t="s">
        <v>117</v>
      </c>
      <c r="D690" t="s">
        <v>30</v>
      </c>
      <c r="E690" t="s">
        <v>24</v>
      </c>
      <c r="F690" t="s">
        <v>31</v>
      </c>
      <c r="G690" t="s">
        <v>20</v>
      </c>
      <c r="H690" t="s">
        <v>71</v>
      </c>
      <c r="I690">
        <v>1</v>
      </c>
      <c r="J690" t="s">
        <v>228</v>
      </c>
      <c r="K690" s="1" t="s">
        <v>120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プール掃除及川徹ICONIC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5</v>
      </c>
      <c r="C691" t="s">
        <v>117</v>
      </c>
      <c r="D691" t="s">
        <v>30</v>
      </c>
      <c r="E691" t="s">
        <v>24</v>
      </c>
      <c r="F691" t="s">
        <v>31</v>
      </c>
      <c r="G691" t="s">
        <v>20</v>
      </c>
      <c r="H691" t="s">
        <v>71</v>
      </c>
      <c r="I691">
        <v>1</v>
      </c>
      <c r="J691" t="s">
        <v>228</v>
      </c>
      <c r="K691" s="1" t="s">
        <v>164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プール掃除及川徹ICONIC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6</v>
      </c>
      <c r="C692" t="s">
        <v>117</v>
      </c>
      <c r="D692" t="s">
        <v>30</v>
      </c>
      <c r="E692" t="s">
        <v>24</v>
      </c>
      <c r="F692" t="s">
        <v>31</v>
      </c>
      <c r="G692" t="s">
        <v>20</v>
      </c>
      <c r="H692" t="s">
        <v>71</v>
      </c>
      <c r="I692">
        <v>1</v>
      </c>
      <c r="J692" t="s">
        <v>228</v>
      </c>
      <c r="K692" s="1" t="s">
        <v>165</v>
      </c>
      <c r="L692" s="1" t="s">
        <v>162</v>
      </c>
      <c r="M692">
        <v>13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プール掃除及川徹ICONIC</v>
      </c>
    </row>
    <row r="693" spans="1:20" x14ac:dyDescent="0.35">
      <c r="A693">
        <f>VLOOKUP(Receive[[#This Row],[No用]],SetNo[[No.用]:[vlookup 用]],2,FALSE)</f>
        <v>115</v>
      </c>
      <c r="B693">
        <f>IF(ROW()=2,1,IF(A692&lt;&gt;Receive[[#This Row],[No]],1,B692+1))</f>
        <v>1</v>
      </c>
      <c r="C693" s="1" t="s">
        <v>773</v>
      </c>
      <c r="D693" t="s">
        <v>30</v>
      </c>
      <c r="E693" s="1" t="s">
        <v>77</v>
      </c>
      <c r="F693" t="s">
        <v>31</v>
      </c>
      <c r="G693" t="s">
        <v>20</v>
      </c>
      <c r="H693" t="s">
        <v>71</v>
      </c>
      <c r="I693">
        <v>1</v>
      </c>
      <c r="J693" t="s">
        <v>228</v>
      </c>
      <c r="K693" s="1" t="s">
        <v>119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Xmas及川徹ICONIC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2</v>
      </c>
      <c r="C694" s="1" t="s">
        <v>773</v>
      </c>
      <c r="D694" t="s">
        <v>30</v>
      </c>
      <c r="E694" s="1" t="s">
        <v>77</v>
      </c>
      <c r="F694" t="s">
        <v>31</v>
      </c>
      <c r="G694" t="s">
        <v>20</v>
      </c>
      <c r="H694" t="s">
        <v>71</v>
      </c>
      <c r="I694">
        <v>1</v>
      </c>
      <c r="J694" t="s">
        <v>228</v>
      </c>
      <c r="K694" s="1" t="s">
        <v>163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Xmas及川徹ICONIC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3</v>
      </c>
      <c r="C695" s="1" t="s">
        <v>773</v>
      </c>
      <c r="D695" t="s">
        <v>30</v>
      </c>
      <c r="E695" s="1" t="s">
        <v>77</v>
      </c>
      <c r="F695" t="s">
        <v>31</v>
      </c>
      <c r="G695" t="s">
        <v>20</v>
      </c>
      <c r="H695" t="s">
        <v>71</v>
      </c>
      <c r="I695">
        <v>1</v>
      </c>
      <c r="J695" t="s">
        <v>228</v>
      </c>
      <c r="K695" s="1" t="s">
        <v>230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Xmas及川徹ICONIC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4</v>
      </c>
      <c r="C696" s="1" t="s">
        <v>773</v>
      </c>
      <c r="D696" t="s">
        <v>30</v>
      </c>
      <c r="E696" s="1" t="s">
        <v>77</v>
      </c>
      <c r="F696" t="s">
        <v>31</v>
      </c>
      <c r="G696" t="s">
        <v>20</v>
      </c>
      <c r="H696" t="s">
        <v>71</v>
      </c>
      <c r="I696">
        <v>1</v>
      </c>
      <c r="J696" t="s">
        <v>228</v>
      </c>
      <c r="K696" s="1" t="s">
        <v>120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Xmas及川徹ICONIC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5</v>
      </c>
      <c r="C697" s="1" t="s">
        <v>773</v>
      </c>
      <c r="D697" t="s">
        <v>30</v>
      </c>
      <c r="E697" s="1" t="s">
        <v>77</v>
      </c>
      <c r="F697" t="s">
        <v>31</v>
      </c>
      <c r="G697" t="s">
        <v>20</v>
      </c>
      <c r="H697" t="s">
        <v>71</v>
      </c>
      <c r="I697">
        <v>1</v>
      </c>
      <c r="J697" t="s">
        <v>228</v>
      </c>
      <c r="K697" s="1" t="s">
        <v>164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Xmas及川徹ICONIC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6</v>
      </c>
      <c r="C698" s="1" t="s">
        <v>773</v>
      </c>
      <c r="D698" t="s">
        <v>30</v>
      </c>
      <c r="E698" s="1" t="s">
        <v>77</v>
      </c>
      <c r="F698" t="s">
        <v>31</v>
      </c>
      <c r="G698" t="s">
        <v>20</v>
      </c>
      <c r="H698" t="s">
        <v>71</v>
      </c>
      <c r="I698">
        <v>1</v>
      </c>
      <c r="J698" t="s">
        <v>228</v>
      </c>
      <c r="K698" s="1" t="s">
        <v>165</v>
      </c>
      <c r="L698" s="1" t="s">
        <v>162</v>
      </c>
      <c r="M698">
        <v>13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Xmas及川徹ICONIC</v>
      </c>
    </row>
    <row r="699" spans="1:20" x14ac:dyDescent="0.35">
      <c r="A699">
        <f>VLOOKUP(Receive[[#This Row],[No用]],SetNo[[No.用]:[vlookup 用]],2,FALSE)</f>
        <v>116</v>
      </c>
      <c r="B699">
        <f>IF(ROW()=2,1,IF(A698&lt;&gt;Receive[[#This Row],[No]],1,B698+1))</f>
        <v>1</v>
      </c>
      <c r="C699" s="1" t="s">
        <v>149</v>
      </c>
      <c r="D699" t="s">
        <v>30</v>
      </c>
      <c r="E699" s="1" t="s">
        <v>73</v>
      </c>
      <c r="F699" t="s">
        <v>31</v>
      </c>
      <c r="G699" t="s">
        <v>20</v>
      </c>
      <c r="H699" t="s">
        <v>71</v>
      </c>
      <c r="I699">
        <v>1</v>
      </c>
      <c r="J699" t="s">
        <v>228</v>
      </c>
      <c r="K699" s="1" t="s">
        <v>119</v>
      </c>
      <c r="L699" s="1" t="s">
        <v>162</v>
      </c>
      <c r="M699">
        <v>29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制服及川徹ICONIC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2</v>
      </c>
      <c r="C700" s="1" t="s">
        <v>149</v>
      </c>
      <c r="D700" t="s">
        <v>30</v>
      </c>
      <c r="E700" s="1" t="s">
        <v>73</v>
      </c>
      <c r="F700" t="s">
        <v>31</v>
      </c>
      <c r="G700" t="s">
        <v>20</v>
      </c>
      <c r="H700" t="s">
        <v>71</v>
      </c>
      <c r="I700">
        <v>1</v>
      </c>
      <c r="J700" t="s">
        <v>228</v>
      </c>
      <c r="K700" s="1" t="s">
        <v>163</v>
      </c>
      <c r="L700" s="1" t="s">
        <v>162</v>
      </c>
      <c r="M700">
        <v>29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制服及川徹ICONIC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3</v>
      </c>
      <c r="C701" s="1" t="s">
        <v>149</v>
      </c>
      <c r="D701" t="s">
        <v>30</v>
      </c>
      <c r="E701" s="1" t="s">
        <v>73</v>
      </c>
      <c r="F701" t="s">
        <v>31</v>
      </c>
      <c r="G701" t="s">
        <v>20</v>
      </c>
      <c r="H701" t="s">
        <v>71</v>
      </c>
      <c r="I701">
        <v>1</v>
      </c>
      <c r="J701" t="s">
        <v>228</v>
      </c>
      <c r="K701" s="1" t="s">
        <v>230</v>
      </c>
      <c r="L701" s="1" t="s">
        <v>162</v>
      </c>
      <c r="M701">
        <v>29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制服及川徹ICONIC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4</v>
      </c>
      <c r="C702" s="1" t="s">
        <v>149</v>
      </c>
      <c r="D702" t="s">
        <v>30</v>
      </c>
      <c r="E702" s="1" t="s">
        <v>73</v>
      </c>
      <c r="F702" t="s">
        <v>31</v>
      </c>
      <c r="G702" t="s">
        <v>20</v>
      </c>
      <c r="H702" t="s">
        <v>71</v>
      </c>
      <c r="I702">
        <v>1</v>
      </c>
      <c r="J702" t="s">
        <v>228</v>
      </c>
      <c r="K702" s="1" t="s">
        <v>120</v>
      </c>
      <c r="L702" s="1" t="s">
        <v>162</v>
      </c>
      <c r="M702">
        <v>29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制服及川徹ICONIC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5</v>
      </c>
      <c r="C703" s="1" t="s">
        <v>149</v>
      </c>
      <c r="D703" t="s">
        <v>30</v>
      </c>
      <c r="E703" s="1" t="s">
        <v>73</v>
      </c>
      <c r="F703" t="s">
        <v>31</v>
      </c>
      <c r="G703" t="s">
        <v>20</v>
      </c>
      <c r="H703" t="s">
        <v>71</v>
      </c>
      <c r="I703">
        <v>1</v>
      </c>
      <c r="J703" t="s">
        <v>228</v>
      </c>
      <c r="K703" s="1" t="s">
        <v>164</v>
      </c>
      <c r="L703" s="1" t="s">
        <v>162</v>
      </c>
      <c r="M703">
        <v>29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制服及川徹ICONIC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6</v>
      </c>
      <c r="C704" s="1" t="s">
        <v>149</v>
      </c>
      <c r="D704" t="s">
        <v>30</v>
      </c>
      <c r="E704" s="1" t="s">
        <v>73</v>
      </c>
      <c r="F704" t="s">
        <v>31</v>
      </c>
      <c r="G704" t="s">
        <v>20</v>
      </c>
      <c r="H704" t="s">
        <v>71</v>
      </c>
      <c r="I704">
        <v>1</v>
      </c>
      <c r="J704" t="s">
        <v>228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制服及川徹ICONIC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1</v>
      </c>
      <c r="C705" s="1" t="s">
        <v>893</v>
      </c>
      <c r="D705" s="1" t="s">
        <v>30</v>
      </c>
      <c r="E705" s="1" t="s">
        <v>90</v>
      </c>
      <c r="F705" s="1" t="s">
        <v>31</v>
      </c>
      <c r="G705" s="1" t="s">
        <v>20</v>
      </c>
      <c r="H705" s="1" t="s">
        <v>71</v>
      </c>
      <c r="I705">
        <v>1</v>
      </c>
      <c r="J705" t="s">
        <v>228</v>
      </c>
      <c r="K705" s="1" t="s">
        <v>119</v>
      </c>
      <c r="L705" s="1" t="s">
        <v>178</v>
      </c>
      <c r="M705">
        <v>32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路地裏及川徹ICONIC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2</v>
      </c>
      <c r="C706" s="1" t="s">
        <v>893</v>
      </c>
      <c r="D706" s="1" t="s">
        <v>30</v>
      </c>
      <c r="E706" s="1" t="s">
        <v>90</v>
      </c>
      <c r="F706" s="1" t="s">
        <v>31</v>
      </c>
      <c r="G706" s="1" t="s">
        <v>20</v>
      </c>
      <c r="H706" s="1" t="s">
        <v>71</v>
      </c>
      <c r="I706">
        <v>1</v>
      </c>
      <c r="J706" t="s">
        <v>228</v>
      </c>
      <c r="K706" s="1" t="s">
        <v>163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路地裏及川徹ICONIC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3</v>
      </c>
      <c r="C707" s="1" t="s">
        <v>893</v>
      </c>
      <c r="D707" s="1" t="s">
        <v>30</v>
      </c>
      <c r="E707" s="1" t="s">
        <v>90</v>
      </c>
      <c r="F707" s="1" t="s">
        <v>31</v>
      </c>
      <c r="G707" s="1" t="s">
        <v>20</v>
      </c>
      <c r="H707" s="1" t="s">
        <v>71</v>
      </c>
      <c r="I707">
        <v>1</v>
      </c>
      <c r="J707" t="s">
        <v>228</v>
      </c>
      <c r="K707" s="1" t="s">
        <v>230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路地裏及川徹ICONIC</v>
      </c>
    </row>
    <row r="708" spans="1:20" x14ac:dyDescent="0.35">
      <c r="A708">
        <f>VLOOKUP(Receive[[#This Row],[No用]],SetNo[[No.用]:[vlookup 用]],2,FALSE)</f>
        <v>117</v>
      </c>
      <c r="B708">
        <f>IF(ROW()=2,1,IF(A707&lt;&gt;Receive[[#This Row],[No]],1,B707+1))</f>
        <v>4</v>
      </c>
      <c r="C708" s="1" t="s">
        <v>893</v>
      </c>
      <c r="D708" s="1" t="s">
        <v>30</v>
      </c>
      <c r="E708" s="1" t="s">
        <v>90</v>
      </c>
      <c r="F708" s="1" t="s">
        <v>31</v>
      </c>
      <c r="G708" s="1" t="s">
        <v>20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路地裏及川徹ICONIC</v>
      </c>
    </row>
    <row r="709" spans="1:20" x14ac:dyDescent="0.35">
      <c r="A709">
        <f>VLOOKUP(Receive[[#This Row],[No用]],SetNo[[No.用]:[vlookup 用]],2,FALSE)</f>
        <v>117</v>
      </c>
      <c r="B709">
        <f>IF(ROW()=2,1,IF(A708&lt;&gt;Receive[[#This Row],[No]],1,B708+1))</f>
        <v>5</v>
      </c>
      <c r="C709" s="1" t="s">
        <v>893</v>
      </c>
      <c r="D709" s="1" t="s">
        <v>30</v>
      </c>
      <c r="E709" s="1" t="s">
        <v>90</v>
      </c>
      <c r="F709" s="1" t="s">
        <v>31</v>
      </c>
      <c r="G709" s="1" t="s">
        <v>20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路地裏及川徹ICONIC</v>
      </c>
    </row>
    <row r="710" spans="1:20" x14ac:dyDescent="0.35">
      <c r="A710">
        <f>VLOOKUP(Receive[[#This Row],[No用]],SetNo[[No.用]:[vlookup 用]],2,FALSE)</f>
        <v>117</v>
      </c>
      <c r="B710">
        <f>IF(ROW()=2,1,IF(A709&lt;&gt;Receive[[#This Row],[No]],1,B709+1))</f>
        <v>6</v>
      </c>
      <c r="C710" s="1" t="s">
        <v>893</v>
      </c>
      <c r="D710" s="1" t="s">
        <v>30</v>
      </c>
      <c r="E710" s="1" t="s">
        <v>90</v>
      </c>
      <c r="F710" s="1" t="s">
        <v>31</v>
      </c>
      <c r="G710" s="1" t="s">
        <v>20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路地裏及川徹ICONIC</v>
      </c>
    </row>
    <row r="711" spans="1:20" x14ac:dyDescent="0.35">
      <c r="A711">
        <f>VLOOKUP(Receive[[#This Row],[No用]],SetNo[[No.用]:[vlookup 用]],2,FALSE)</f>
        <v>118</v>
      </c>
      <c r="B711">
        <f>IF(ROW()=2,1,IF(A710&lt;&gt;Receive[[#This Row],[No]],1,B710+1))</f>
        <v>1</v>
      </c>
      <c r="C711" s="1" t="s">
        <v>999</v>
      </c>
      <c r="D711" s="1" t="s">
        <v>30</v>
      </c>
      <c r="E711" s="1" t="s">
        <v>77</v>
      </c>
      <c r="F711" s="1" t="s">
        <v>31</v>
      </c>
      <c r="G711" s="1" t="s">
        <v>20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バカンス及川徹ICONIC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2</v>
      </c>
      <c r="C712" s="1" t="s">
        <v>999</v>
      </c>
      <c r="D712" s="1" t="s">
        <v>30</v>
      </c>
      <c r="E712" s="1" t="s">
        <v>77</v>
      </c>
      <c r="F712" s="1" t="s">
        <v>31</v>
      </c>
      <c r="G712" s="1" t="s">
        <v>20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バカンス及川徹ICONIC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3</v>
      </c>
      <c r="C713" s="1" t="s">
        <v>999</v>
      </c>
      <c r="D713" s="1" t="s">
        <v>30</v>
      </c>
      <c r="E713" s="1" t="s">
        <v>77</v>
      </c>
      <c r="F713" s="1" t="s">
        <v>31</v>
      </c>
      <c r="G713" s="1" t="s">
        <v>20</v>
      </c>
      <c r="H713" s="1" t="s">
        <v>71</v>
      </c>
      <c r="I713">
        <v>1</v>
      </c>
      <c r="J713" t="s">
        <v>228</v>
      </c>
      <c r="K713" s="1" t="s">
        <v>230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バカンス及川徹ICONIC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4</v>
      </c>
      <c r="C714" s="1" t="s">
        <v>999</v>
      </c>
      <c r="D714" s="1" t="s">
        <v>30</v>
      </c>
      <c r="E714" s="1" t="s">
        <v>77</v>
      </c>
      <c r="F714" s="1" t="s">
        <v>31</v>
      </c>
      <c r="G714" s="1" t="s">
        <v>20</v>
      </c>
      <c r="H714" s="1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バカンス及川徹ICONIC</v>
      </c>
    </row>
    <row r="715" spans="1:20" x14ac:dyDescent="0.35">
      <c r="A715">
        <f>VLOOKUP(Receive[[#This Row],[No用]],SetNo[[No.用]:[vlookup 用]],2,FALSE)</f>
        <v>118</v>
      </c>
      <c r="B715">
        <f>IF(ROW()=2,1,IF(A714&lt;&gt;Receive[[#This Row],[No]],1,B714+1))</f>
        <v>5</v>
      </c>
      <c r="C715" s="1" t="s">
        <v>999</v>
      </c>
      <c r="D715" s="1" t="s">
        <v>30</v>
      </c>
      <c r="E715" s="1" t="s">
        <v>77</v>
      </c>
      <c r="F715" s="1" t="s">
        <v>31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バカンス及川徹ICONIC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6</v>
      </c>
      <c r="C716" s="1" t="s">
        <v>999</v>
      </c>
      <c r="D716" s="1" t="s">
        <v>30</v>
      </c>
      <c r="E716" s="1" t="s">
        <v>77</v>
      </c>
      <c r="F716" s="1" t="s">
        <v>31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13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バカンス及川徹ICONIC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1</v>
      </c>
      <c r="C717" s="1" t="s">
        <v>1300</v>
      </c>
      <c r="D717" s="1" t="s">
        <v>30</v>
      </c>
      <c r="E717" s="1" t="s">
        <v>73</v>
      </c>
      <c r="F717" s="1" t="s">
        <v>31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173</v>
      </c>
      <c r="M717">
        <v>36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2周年及川徹ICONIC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2</v>
      </c>
      <c r="C718" s="1" t="s">
        <v>1300</v>
      </c>
      <c r="D718" s="1" t="s">
        <v>30</v>
      </c>
      <c r="E718" s="1" t="s">
        <v>73</v>
      </c>
      <c r="F718" s="1" t="s">
        <v>31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163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2周年及川徹ICONIC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3</v>
      </c>
      <c r="C719" s="1" t="s">
        <v>1300</v>
      </c>
      <c r="D719" s="1" t="s">
        <v>30</v>
      </c>
      <c r="E719" s="1" t="s">
        <v>73</v>
      </c>
      <c r="F719" s="1" t="s">
        <v>31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230</v>
      </c>
      <c r="L719" s="1" t="s">
        <v>178</v>
      </c>
      <c r="M719">
        <v>29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2周年及川徹ICONIC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4</v>
      </c>
      <c r="C720" s="1" t="s">
        <v>1300</v>
      </c>
      <c r="D720" s="1" t="s">
        <v>30</v>
      </c>
      <c r="E720" s="1" t="s">
        <v>73</v>
      </c>
      <c r="F720" s="1" t="s">
        <v>31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120</v>
      </c>
      <c r="L720" s="1" t="s">
        <v>178</v>
      </c>
      <c r="M720">
        <v>33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2周年及川徹ICONIC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5</v>
      </c>
      <c r="C721" s="1" t="s">
        <v>1300</v>
      </c>
      <c r="D721" s="1" t="s">
        <v>30</v>
      </c>
      <c r="E721" s="1" t="s">
        <v>73</v>
      </c>
      <c r="F721" s="1" t="s">
        <v>31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164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2周年及川徹ICONIC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6</v>
      </c>
      <c r="C722" s="1" t="s">
        <v>1300</v>
      </c>
      <c r="D722" s="1" t="s">
        <v>30</v>
      </c>
      <c r="E722" s="1" t="s">
        <v>73</v>
      </c>
      <c r="F722" s="1" t="s">
        <v>31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165</v>
      </c>
      <c r="L722" s="1" t="s">
        <v>162</v>
      </c>
      <c r="M722">
        <v>13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2周年及川徹ICONIC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7</v>
      </c>
      <c r="C723" s="1" t="s">
        <v>1300</v>
      </c>
      <c r="D723" s="1" t="s">
        <v>30</v>
      </c>
      <c r="E723" s="1" t="s">
        <v>73</v>
      </c>
      <c r="F723" s="1" t="s">
        <v>31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224</v>
      </c>
      <c r="M723">
        <v>51</v>
      </c>
      <c r="N723">
        <v>0</v>
      </c>
      <c r="O723">
        <v>61</v>
      </c>
      <c r="P723">
        <v>0</v>
      </c>
      <c r="T723" t="str">
        <f>Receive[[#This Row],[服装]]&amp;Receive[[#This Row],[名前]]&amp;Receive[[#This Row],[レアリティ]]</f>
        <v>2周年及川徹ICONIC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1</v>
      </c>
      <c r="C724" t="s">
        <v>205</v>
      </c>
      <c r="D724" t="s">
        <v>32</v>
      </c>
      <c r="E724" t="s">
        <v>28</v>
      </c>
      <c r="F724" t="s">
        <v>25</v>
      </c>
      <c r="G724" t="s">
        <v>20</v>
      </c>
      <c r="H724" t="s">
        <v>71</v>
      </c>
      <c r="I724">
        <v>1</v>
      </c>
      <c r="J724" t="s">
        <v>228</v>
      </c>
      <c r="K724" s="1" t="s">
        <v>119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2</v>
      </c>
      <c r="C725" t="s">
        <v>205</v>
      </c>
      <c r="D725" t="s">
        <v>32</v>
      </c>
      <c r="E725" t="s">
        <v>28</v>
      </c>
      <c r="F725" t="s">
        <v>25</v>
      </c>
      <c r="G725" t="s">
        <v>20</v>
      </c>
      <c r="H725" t="s">
        <v>71</v>
      </c>
      <c r="I725">
        <v>1</v>
      </c>
      <c r="J725" t="s">
        <v>228</v>
      </c>
      <c r="K725" s="1" t="s">
        <v>163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ユニフォーム岩泉一ICONIC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3</v>
      </c>
      <c r="C726" t="s">
        <v>205</v>
      </c>
      <c r="D726" t="s">
        <v>32</v>
      </c>
      <c r="E726" t="s">
        <v>28</v>
      </c>
      <c r="F726" t="s">
        <v>25</v>
      </c>
      <c r="G726" t="s">
        <v>20</v>
      </c>
      <c r="H726" t="s">
        <v>71</v>
      </c>
      <c r="I726">
        <v>1</v>
      </c>
      <c r="J726" t="s">
        <v>228</v>
      </c>
      <c r="K726" s="1" t="s">
        <v>120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ユニフォーム岩泉一ICONIC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4</v>
      </c>
      <c r="C727" t="s">
        <v>205</v>
      </c>
      <c r="D727" t="s">
        <v>32</v>
      </c>
      <c r="E727" t="s">
        <v>28</v>
      </c>
      <c r="F727" t="s">
        <v>25</v>
      </c>
      <c r="G727" t="s">
        <v>20</v>
      </c>
      <c r="H727" t="s">
        <v>71</v>
      </c>
      <c r="I727">
        <v>1</v>
      </c>
      <c r="J727" t="s">
        <v>228</v>
      </c>
      <c r="K727" s="1" t="s">
        <v>164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ユニフォーム岩泉一ICONIC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5</v>
      </c>
      <c r="C728" t="s">
        <v>205</v>
      </c>
      <c r="D728" t="s">
        <v>32</v>
      </c>
      <c r="E728" t="s">
        <v>28</v>
      </c>
      <c r="F728" t="s">
        <v>25</v>
      </c>
      <c r="G728" t="s">
        <v>20</v>
      </c>
      <c r="H728" t="s">
        <v>71</v>
      </c>
      <c r="I728">
        <v>1</v>
      </c>
      <c r="J728" t="s">
        <v>228</v>
      </c>
      <c r="K728" s="1" t="s">
        <v>165</v>
      </c>
      <c r="L728" s="1" t="s">
        <v>162</v>
      </c>
      <c r="M728">
        <v>13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1</v>
      </c>
      <c r="C729" t="s">
        <v>117</v>
      </c>
      <c r="D729" t="s">
        <v>32</v>
      </c>
      <c r="E729" t="s">
        <v>23</v>
      </c>
      <c r="F729" t="s">
        <v>25</v>
      </c>
      <c r="G729" t="s">
        <v>20</v>
      </c>
      <c r="H729" t="s">
        <v>71</v>
      </c>
      <c r="I729">
        <v>1</v>
      </c>
      <c r="J729" t="s">
        <v>228</v>
      </c>
      <c r="K729" s="1" t="s">
        <v>119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プール掃除岩泉一ICONIC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2</v>
      </c>
      <c r="C730" t="s">
        <v>117</v>
      </c>
      <c r="D730" t="s">
        <v>32</v>
      </c>
      <c r="E730" t="s">
        <v>23</v>
      </c>
      <c r="F730" t="s">
        <v>25</v>
      </c>
      <c r="G730" t="s">
        <v>20</v>
      </c>
      <c r="H730" t="s">
        <v>71</v>
      </c>
      <c r="I730">
        <v>1</v>
      </c>
      <c r="J730" t="s">
        <v>228</v>
      </c>
      <c r="K730" s="1" t="s">
        <v>163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プール掃除岩泉一ICONIC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3</v>
      </c>
      <c r="C731" t="s">
        <v>117</v>
      </c>
      <c r="D731" t="s">
        <v>32</v>
      </c>
      <c r="E731" t="s">
        <v>23</v>
      </c>
      <c r="F731" t="s">
        <v>25</v>
      </c>
      <c r="G731" t="s">
        <v>20</v>
      </c>
      <c r="H731" t="s">
        <v>71</v>
      </c>
      <c r="I731">
        <v>1</v>
      </c>
      <c r="J731" t="s">
        <v>228</v>
      </c>
      <c r="K731" s="1" t="s">
        <v>120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プール掃除岩泉一ICONIC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4</v>
      </c>
      <c r="C732" t="s">
        <v>117</v>
      </c>
      <c r="D732" t="s">
        <v>32</v>
      </c>
      <c r="E732" t="s">
        <v>23</v>
      </c>
      <c r="F732" t="s">
        <v>25</v>
      </c>
      <c r="G732" t="s">
        <v>20</v>
      </c>
      <c r="H732" t="s">
        <v>71</v>
      </c>
      <c r="I732">
        <v>1</v>
      </c>
      <c r="J732" t="s">
        <v>228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プール掃除岩泉一ICONIC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5</v>
      </c>
      <c r="C733" t="s">
        <v>117</v>
      </c>
      <c r="D733" t="s">
        <v>32</v>
      </c>
      <c r="E733" t="s">
        <v>23</v>
      </c>
      <c r="F733" t="s">
        <v>25</v>
      </c>
      <c r="G733" t="s">
        <v>20</v>
      </c>
      <c r="H733" t="s">
        <v>71</v>
      </c>
      <c r="I733">
        <v>1</v>
      </c>
      <c r="J733" t="s">
        <v>228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プール掃除岩泉一ICONIC</v>
      </c>
    </row>
    <row r="734" spans="1:20" x14ac:dyDescent="0.35">
      <c r="A734">
        <f>VLOOKUP(Receive[[#This Row],[No用]],SetNo[[No.用]:[vlookup 用]],2,FALSE)</f>
        <v>122</v>
      </c>
      <c r="B734">
        <f>IF(ROW()=2,1,IF(A733&lt;&gt;Receive[[#This Row],[No]],1,B733+1))</f>
        <v>1</v>
      </c>
      <c r="C734" s="1" t="s">
        <v>149</v>
      </c>
      <c r="D734" t="s">
        <v>32</v>
      </c>
      <c r="E734" s="1" t="s">
        <v>90</v>
      </c>
      <c r="F734" t="s">
        <v>25</v>
      </c>
      <c r="G734" t="s">
        <v>20</v>
      </c>
      <c r="H734" t="s">
        <v>71</v>
      </c>
      <c r="I734">
        <v>1</v>
      </c>
      <c r="J734" t="s">
        <v>228</v>
      </c>
      <c r="K734" s="1" t="s">
        <v>119</v>
      </c>
      <c r="L734" s="1" t="s">
        <v>795</v>
      </c>
      <c r="M734">
        <v>30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制服岩泉一ICONIC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2</v>
      </c>
      <c r="C735" s="1" t="s">
        <v>149</v>
      </c>
      <c r="D735" t="s">
        <v>32</v>
      </c>
      <c r="E735" s="1" t="s">
        <v>90</v>
      </c>
      <c r="F735" t="s">
        <v>25</v>
      </c>
      <c r="G735" t="s">
        <v>20</v>
      </c>
      <c r="H735" t="s">
        <v>71</v>
      </c>
      <c r="I735">
        <v>1</v>
      </c>
      <c r="J735" t="s">
        <v>228</v>
      </c>
      <c r="K735" s="1" t="s">
        <v>163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制服岩泉一ICONIC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3</v>
      </c>
      <c r="C736" s="1" t="s">
        <v>149</v>
      </c>
      <c r="D736" t="s">
        <v>32</v>
      </c>
      <c r="E736" s="1" t="s">
        <v>90</v>
      </c>
      <c r="F736" t="s">
        <v>25</v>
      </c>
      <c r="G736" t="s">
        <v>20</v>
      </c>
      <c r="H736" t="s">
        <v>71</v>
      </c>
      <c r="I736">
        <v>1</v>
      </c>
      <c r="J736" t="s">
        <v>228</v>
      </c>
      <c r="K736" s="1" t="s">
        <v>230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制服岩泉一ICONIC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4</v>
      </c>
      <c r="C737" s="1" t="s">
        <v>149</v>
      </c>
      <c r="D737" t="s">
        <v>32</v>
      </c>
      <c r="E737" s="1" t="s">
        <v>90</v>
      </c>
      <c r="F737" t="s">
        <v>25</v>
      </c>
      <c r="G737" t="s">
        <v>20</v>
      </c>
      <c r="H737" t="s">
        <v>71</v>
      </c>
      <c r="I737">
        <v>1</v>
      </c>
      <c r="J737" t="s">
        <v>228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制服岩泉一ICONIC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5</v>
      </c>
      <c r="C738" s="1" t="s">
        <v>149</v>
      </c>
      <c r="D738" t="s">
        <v>32</v>
      </c>
      <c r="E738" s="1" t="s">
        <v>90</v>
      </c>
      <c r="F738" t="s">
        <v>25</v>
      </c>
      <c r="G738" t="s">
        <v>20</v>
      </c>
      <c r="H738" t="s">
        <v>71</v>
      </c>
      <c r="I738">
        <v>1</v>
      </c>
      <c r="J738" t="s">
        <v>228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制服岩泉一ICONIC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6</v>
      </c>
      <c r="C739" s="1" t="s">
        <v>149</v>
      </c>
      <c r="D739" t="s">
        <v>32</v>
      </c>
      <c r="E739" s="1" t="s">
        <v>90</v>
      </c>
      <c r="F739" t="s">
        <v>25</v>
      </c>
      <c r="G739" t="s">
        <v>20</v>
      </c>
      <c r="H739" t="s">
        <v>71</v>
      </c>
      <c r="I739">
        <v>1</v>
      </c>
      <c r="J739" t="s">
        <v>228</v>
      </c>
      <c r="K739" s="1" t="s">
        <v>165</v>
      </c>
      <c r="L739" s="1" t="s">
        <v>162</v>
      </c>
      <c r="M739">
        <v>13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制服岩泉一ICONIC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7</v>
      </c>
      <c r="C740" s="1" t="s">
        <v>149</v>
      </c>
      <c r="D740" t="s">
        <v>32</v>
      </c>
      <c r="E740" s="1" t="s">
        <v>90</v>
      </c>
      <c r="F740" t="s">
        <v>25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224</v>
      </c>
      <c r="M740">
        <v>47</v>
      </c>
      <c r="N740">
        <v>0</v>
      </c>
      <c r="O740">
        <v>57</v>
      </c>
      <c r="P740">
        <v>0</v>
      </c>
      <c r="T740" t="str">
        <f>Receive[[#This Row],[服装]]&amp;Receive[[#This Row],[名前]]&amp;Receive[[#This Row],[レアリティ]]</f>
        <v>制服岩泉一ICONIC</v>
      </c>
    </row>
    <row r="741" spans="1:20" x14ac:dyDescent="0.35">
      <c r="A741">
        <f>VLOOKUP(Receive[[#This Row],[No用]],SetNo[[No.用]:[vlookup 用]],2,FALSE)</f>
        <v>123</v>
      </c>
      <c r="B741">
        <f>IF(ROW()=2,1,IF(A740&lt;&gt;Receive[[#This Row],[No]],1,B740+1))</f>
        <v>1</v>
      </c>
      <c r="C741" s="1" t="s">
        <v>860</v>
      </c>
      <c r="D741" s="1" t="s">
        <v>32</v>
      </c>
      <c r="E741" s="1" t="s">
        <v>77</v>
      </c>
      <c r="F741" s="1" t="s">
        <v>25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サバゲ岩泉一ICONIC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2</v>
      </c>
      <c r="C742" s="1" t="s">
        <v>860</v>
      </c>
      <c r="D742" s="1" t="s">
        <v>32</v>
      </c>
      <c r="E742" s="1" t="s">
        <v>77</v>
      </c>
      <c r="F742" s="1" t="s">
        <v>25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サバゲ岩泉一ICONIC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3</v>
      </c>
      <c r="C743" s="1" t="s">
        <v>860</v>
      </c>
      <c r="D743" s="1" t="s">
        <v>32</v>
      </c>
      <c r="E743" s="1" t="s">
        <v>77</v>
      </c>
      <c r="F743" s="1" t="s">
        <v>25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173</v>
      </c>
      <c r="M743">
        <v>33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サバゲ岩泉一ICONIC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4</v>
      </c>
      <c r="C744" s="1" t="s">
        <v>860</v>
      </c>
      <c r="D744" s="1" t="s">
        <v>32</v>
      </c>
      <c r="E744" s="1" t="s">
        <v>77</v>
      </c>
      <c r="F744" s="1" t="s">
        <v>25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サバゲ岩泉一ICONIC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5</v>
      </c>
      <c r="C745" s="1" t="s">
        <v>860</v>
      </c>
      <c r="D745" s="1" t="s">
        <v>32</v>
      </c>
      <c r="E745" s="1" t="s">
        <v>77</v>
      </c>
      <c r="F745" s="1" t="s">
        <v>25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サバゲ岩泉一ICONIC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6</v>
      </c>
      <c r="C746" s="1" t="s">
        <v>860</v>
      </c>
      <c r="D746" s="1" t="s">
        <v>32</v>
      </c>
      <c r="E746" s="1" t="s">
        <v>77</v>
      </c>
      <c r="F746" s="1" t="s">
        <v>25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119</v>
      </c>
      <c r="L746" s="1" t="s">
        <v>224</v>
      </c>
      <c r="M746">
        <v>47</v>
      </c>
      <c r="N746">
        <v>0</v>
      </c>
      <c r="O746">
        <v>57</v>
      </c>
      <c r="P746">
        <v>0</v>
      </c>
      <c r="T746" t="str">
        <f>Receive[[#This Row],[服装]]&amp;Receive[[#This Row],[名前]]&amp;Receive[[#This Row],[レアリティ]]</f>
        <v>サバゲ岩泉一ICONIC</v>
      </c>
    </row>
    <row r="747" spans="1:20" x14ac:dyDescent="0.35">
      <c r="A747">
        <f>VLOOKUP(Receive[[#This Row],[No用]],SetNo[[No.用]:[vlookup 用]],2,FALSE)</f>
        <v>124</v>
      </c>
      <c r="B747">
        <f>IF(ROW()=2,1,IF(A746&lt;&gt;Receive[[#This Row],[No]],1,B746+1))</f>
        <v>1</v>
      </c>
      <c r="C747" s="1" t="s">
        <v>999</v>
      </c>
      <c r="D747" s="1" t="s">
        <v>32</v>
      </c>
      <c r="E747" s="1" t="s">
        <v>73</v>
      </c>
      <c r="F747" s="1" t="s">
        <v>25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バカンス岩泉一ICONIC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2</v>
      </c>
      <c r="C748" s="1" t="s">
        <v>999</v>
      </c>
      <c r="D748" s="1" t="s">
        <v>32</v>
      </c>
      <c r="E748" s="1" t="s">
        <v>73</v>
      </c>
      <c r="F748" s="1" t="s">
        <v>25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バカンス岩泉一ICONIC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3</v>
      </c>
      <c r="C749" s="1" t="s">
        <v>999</v>
      </c>
      <c r="D749" s="1" t="s">
        <v>32</v>
      </c>
      <c r="E749" s="1" t="s">
        <v>73</v>
      </c>
      <c r="F749" s="1" t="s">
        <v>25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バカンス岩泉一ICONIC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4</v>
      </c>
      <c r="C750" s="1" t="s">
        <v>999</v>
      </c>
      <c r="D750" s="1" t="s">
        <v>32</v>
      </c>
      <c r="E750" s="1" t="s">
        <v>73</v>
      </c>
      <c r="F750" s="1" t="s">
        <v>25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バカンス岩泉一ICONIC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5</v>
      </c>
      <c r="C751" s="1" t="s">
        <v>999</v>
      </c>
      <c r="D751" s="1" t="s">
        <v>32</v>
      </c>
      <c r="E751" s="1" t="s">
        <v>73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165</v>
      </c>
      <c r="L751" s="1" t="s">
        <v>162</v>
      </c>
      <c r="M751">
        <v>13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バカンス岩泉一ICONIC</v>
      </c>
    </row>
    <row r="752" spans="1:20" x14ac:dyDescent="0.35">
      <c r="A752">
        <f>VLOOKUP(Receive[[#This Row],[No用]],SetNo[[No.用]:[vlookup 用]],2,FALSE)</f>
        <v>125</v>
      </c>
      <c r="B752">
        <f>IF(ROW()=2,1,IF(A751&lt;&gt;Receive[[#This Row],[No]],1,B751+1))</f>
        <v>1</v>
      </c>
      <c r="C752" s="1" t="s">
        <v>1227</v>
      </c>
      <c r="D752" s="1" t="s">
        <v>32</v>
      </c>
      <c r="E752" s="1" t="s">
        <v>24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119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路地裏2岩泉一ICONIC</v>
      </c>
    </row>
    <row r="753" spans="1:20" x14ac:dyDescent="0.35">
      <c r="A753">
        <f>VLOOKUP(Receive[[#This Row],[No用]],SetNo[[No.用]:[vlookup 用]],2,FALSE)</f>
        <v>125</v>
      </c>
      <c r="B753">
        <f>IF(ROW()=2,1,IF(A752&lt;&gt;Receive[[#This Row],[No]],1,B752+1))</f>
        <v>2</v>
      </c>
      <c r="C753" s="1" t="s">
        <v>1227</v>
      </c>
      <c r="D753" s="1" t="s">
        <v>32</v>
      </c>
      <c r="E753" s="1" t="s">
        <v>24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163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路地裏2岩泉一ICONIC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3</v>
      </c>
      <c r="C754" s="1" t="s">
        <v>1227</v>
      </c>
      <c r="D754" s="1" t="s">
        <v>32</v>
      </c>
      <c r="E754" s="1" t="s">
        <v>24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路地裏2岩泉一ICONIC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4</v>
      </c>
      <c r="C755" s="1" t="s">
        <v>1227</v>
      </c>
      <c r="D755" s="1" t="s">
        <v>32</v>
      </c>
      <c r="E755" s="1" t="s">
        <v>24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路地裏2岩泉一ICONIC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5</v>
      </c>
      <c r="C756" s="1" t="s">
        <v>1227</v>
      </c>
      <c r="D756" s="1" t="s">
        <v>32</v>
      </c>
      <c r="E756" s="1" t="s">
        <v>24</v>
      </c>
      <c r="F756" s="1" t="s">
        <v>25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路地裏2岩泉一ICONIC</v>
      </c>
    </row>
    <row r="757" spans="1:20" x14ac:dyDescent="0.35">
      <c r="A757">
        <f>VLOOKUP(Receive[[#This Row],[No用]],SetNo[[No.用]:[vlookup 用]],2,FALSE)</f>
        <v>126</v>
      </c>
      <c r="B757">
        <f>IF(ROW()=2,1,IF(A756&lt;&gt;Receive[[#This Row],[No]],1,B756+1))</f>
        <v>1</v>
      </c>
      <c r="C757" t="s">
        <v>205</v>
      </c>
      <c r="D757" t="s">
        <v>33</v>
      </c>
      <c r="E757" t="s">
        <v>24</v>
      </c>
      <c r="F757" t="s">
        <v>26</v>
      </c>
      <c r="G757" t="s">
        <v>20</v>
      </c>
      <c r="H757" t="s">
        <v>71</v>
      </c>
      <c r="I757">
        <v>1</v>
      </c>
      <c r="J757" t="s">
        <v>228</v>
      </c>
      <c r="K757" s="1" t="s">
        <v>119</v>
      </c>
      <c r="L757" s="1" t="s">
        <v>162</v>
      </c>
      <c r="M757" s="1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ユニフォーム金田一勇太郎ICONIC</v>
      </c>
    </row>
    <row r="758" spans="1:20" x14ac:dyDescent="0.35">
      <c r="A758">
        <f>VLOOKUP(Receive[[#This Row],[No用]],SetNo[[No.用]:[vlookup 用]],2,FALSE)</f>
        <v>126</v>
      </c>
      <c r="B758">
        <f>IF(ROW()=2,1,IF(A757&lt;&gt;Receive[[#This Row],[No]],1,B757+1))</f>
        <v>2</v>
      </c>
      <c r="C758" t="s">
        <v>205</v>
      </c>
      <c r="D758" t="s">
        <v>33</v>
      </c>
      <c r="E758" t="s">
        <v>24</v>
      </c>
      <c r="F758" t="s">
        <v>26</v>
      </c>
      <c r="G758" t="s">
        <v>20</v>
      </c>
      <c r="H758" t="s">
        <v>71</v>
      </c>
      <c r="I758">
        <v>1</v>
      </c>
      <c r="J758" t="s">
        <v>228</v>
      </c>
      <c r="K758" s="1" t="s">
        <v>163</v>
      </c>
      <c r="L758" s="1" t="s">
        <v>162</v>
      </c>
      <c r="M758" s="1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ユニフォーム金田一勇太郎ICONIC</v>
      </c>
    </row>
    <row r="759" spans="1:20" x14ac:dyDescent="0.35">
      <c r="A759">
        <f>VLOOKUP(Receive[[#This Row],[No用]],SetNo[[No.用]:[vlookup 用]],2,FALSE)</f>
        <v>126</v>
      </c>
      <c r="B759">
        <f>IF(ROW()=2,1,IF(A758&lt;&gt;Receive[[#This Row],[No]],1,B758+1))</f>
        <v>3</v>
      </c>
      <c r="C759" t="s">
        <v>205</v>
      </c>
      <c r="D759" t="s">
        <v>33</v>
      </c>
      <c r="E759" t="s">
        <v>24</v>
      </c>
      <c r="F759" t="s">
        <v>26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 s="1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ユニフォーム金田一勇太郎ICONIC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4</v>
      </c>
      <c r="C760" t="s">
        <v>205</v>
      </c>
      <c r="D760" t="s">
        <v>33</v>
      </c>
      <c r="E760" t="s">
        <v>24</v>
      </c>
      <c r="F760" t="s">
        <v>26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 s="1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ユニフォーム金田一勇太郎ICONIC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5</v>
      </c>
      <c r="C761" t="s">
        <v>205</v>
      </c>
      <c r="D761" t="s">
        <v>33</v>
      </c>
      <c r="E761" t="s">
        <v>24</v>
      </c>
      <c r="F761" t="s">
        <v>26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ユニフォーム金田一勇太郎ICONIC</v>
      </c>
    </row>
    <row r="762" spans="1:20" x14ac:dyDescent="0.35">
      <c r="A762">
        <f>VLOOKUP(Receive[[#This Row],[No用]],SetNo[[No.用]:[vlookup 用]],2,FALSE)</f>
        <v>127</v>
      </c>
      <c r="B762">
        <f>IF(ROW()=2,1,IF(A761&lt;&gt;Receive[[#This Row],[No]],1,B761+1))</f>
        <v>1</v>
      </c>
      <c r="C762" s="1" t="s">
        <v>798</v>
      </c>
      <c r="D762" t="s">
        <v>33</v>
      </c>
      <c r="E762" s="1" t="s">
        <v>77</v>
      </c>
      <c r="F762" t="s">
        <v>26</v>
      </c>
      <c r="G762" t="s">
        <v>20</v>
      </c>
      <c r="H762" t="s">
        <v>71</v>
      </c>
      <c r="I762">
        <v>1</v>
      </c>
      <c r="J762" t="s">
        <v>228</v>
      </c>
      <c r="K762" s="1" t="s">
        <v>119</v>
      </c>
      <c r="L762" s="1" t="s">
        <v>162</v>
      </c>
      <c r="M762" s="1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雪遊び金田一勇太郎ICONIC</v>
      </c>
    </row>
    <row r="763" spans="1:20" x14ac:dyDescent="0.35">
      <c r="A763">
        <f>VLOOKUP(Receive[[#This Row],[No用]],SetNo[[No.用]:[vlookup 用]],2,FALSE)</f>
        <v>127</v>
      </c>
      <c r="B763">
        <f>IF(ROW()=2,1,IF(A762&lt;&gt;Receive[[#This Row],[No]],1,B762+1))</f>
        <v>2</v>
      </c>
      <c r="C763" s="1" t="s">
        <v>798</v>
      </c>
      <c r="D763" t="s">
        <v>33</v>
      </c>
      <c r="E763" s="1" t="s">
        <v>77</v>
      </c>
      <c r="F763" t="s">
        <v>26</v>
      </c>
      <c r="G763" t="s">
        <v>20</v>
      </c>
      <c r="H763" t="s">
        <v>71</v>
      </c>
      <c r="I763">
        <v>1</v>
      </c>
      <c r="J763" t="s">
        <v>228</v>
      </c>
      <c r="K763" s="1" t="s">
        <v>163</v>
      </c>
      <c r="L763" s="1" t="s">
        <v>162</v>
      </c>
      <c r="M763" s="1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雪遊び金田一勇太郎ICONIC</v>
      </c>
    </row>
    <row r="764" spans="1:20" x14ac:dyDescent="0.35">
      <c r="A764">
        <f>VLOOKUP(Receive[[#This Row],[No用]],SetNo[[No.用]:[vlookup 用]],2,FALSE)</f>
        <v>127</v>
      </c>
      <c r="B764">
        <f>IF(ROW()=2,1,IF(A763&lt;&gt;Receive[[#This Row],[No]],1,B763+1))</f>
        <v>3</v>
      </c>
      <c r="C764" s="1" t="s">
        <v>798</v>
      </c>
      <c r="D764" t="s">
        <v>33</v>
      </c>
      <c r="E764" s="1" t="s">
        <v>77</v>
      </c>
      <c r="F764" t="s">
        <v>26</v>
      </c>
      <c r="G764" t="s">
        <v>20</v>
      </c>
      <c r="H764" t="s">
        <v>71</v>
      </c>
      <c r="I764">
        <v>1</v>
      </c>
      <c r="J764" t="s">
        <v>228</v>
      </c>
      <c r="K764" s="1" t="s">
        <v>120</v>
      </c>
      <c r="L764" s="1" t="s">
        <v>162</v>
      </c>
      <c r="M764" s="1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雪遊び金田一勇太郎ICONIC</v>
      </c>
    </row>
    <row r="765" spans="1:20" x14ac:dyDescent="0.35">
      <c r="A765">
        <f>VLOOKUP(Receive[[#This Row],[No用]],SetNo[[No.用]:[vlookup 用]],2,FALSE)</f>
        <v>127</v>
      </c>
      <c r="B765">
        <f>IF(ROW()=2,1,IF(A764&lt;&gt;Receive[[#This Row],[No]],1,B764+1))</f>
        <v>4</v>
      </c>
      <c r="C765" s="1" t="s">
        <v>798</v>
      </c>
      <c r="D765" t="s">
        <v>33</v>
      </c>
      <c r="E765" s="1" t="s">
        <v>77</v>
      </c>
      <c r="F765" t="s">
        <v>26</v>
      </c>
      <c r="G765" t="s">
        <v>20</v>
      </c>
      <c r="H765" t="s">
        <v>71</v>
      </c>
      <c r="I765">
        <v>1</v>
      </c>
      <c r="J765" t="s">
        <v>228</v>
      </c>
      <c r="K765" s="1" t="s">
        <v>164</v>
      </c>
      <c r="L765" s="1" t="s">
        <v>162</v>
      </c>
      <c r="M765" s="1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雪遊び金田一勇太郎ICONIC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5</v>
      </c>
      <c r="C766" s="1" t="s">
        <v>798</v>
      </c>
      <c r="D766" t="s">
        <v>33</v>
      </c>
      <c r="E766" s="1" t="s">
        <v>77</v>
      </c>
      <c r="F766" t="s">
        <v>26</v>
      </c>
      <c r="G766" t="s">
        <v>20</v>
      </c>
      <c r="H766" t="s">
        <v>71</v>
      </c>
      <c r="I766">
        <v>1</v>
      </c>
      <c r="J766" t="s">
        <v>228</v>
      </c>
      <c r="K766" s="1" t="s">
        <v>165</v>
      </c>
      <c r="L766" s="1" t="s">
        <v>162</v>
      </c>
      <c r="M766">
        <v>13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雪遊び金田一勇太郎ICONIC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1</v>
      </c>
      <c r="C767" s="1" t="s">
        <v>1056</v>
      </c>
      <c r="D767" s="1" t="s">
        <v>33</v>
      </c>
      <c r="E767" s="1" t="s">
        <v>77</v>
      </c>
      <c r="F767" s="1" t="s">
        <v>26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119</v>
      </c>
      <c r="L767" s="1" t="s">
        <v>173</v>
      </c>
      <c r="M767" s="1">
        <v>32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カンフー金田一勇太郎ICONIC</v>
      </c>
    </row>
    <row r="768" spans="1:20" x14ac:dyDescent="0.35">
      <c r="A768">
        <f>VLOOKUP(Receive[[#This Row],[No用]],SetNo[[No.用]:[vlookup 用]],2,FALSE)</f>
        <v>128</v>
      </c>
      <c r="B768">
        <f>IF(ROW()=2,1,IF(A767&lt;&gt;Receive[[#This Row],[No]],1,B767+1))</f>
        <v>2</v>
      </c>
      <c r="C768" s="1" t="s">
        <v>1056</v>
      </c>
      <c r="D768" s="1" t="s">
        <v>33</v>
      </c>
      <c r="E768" s="1" t="s">
        <v>77</v>
      </c>
      <c r="F768" s="1" t="s">
        <v>26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163</v>
      </c>
      <c r="L768" s="1" t="s">
        <v>162</v>
      </c>
      <c r="M768" s="1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カンフー金田一勇太郎ICONIC</v>
      </c>
    </row>
    <row r="769" spans="1:20" x14ac:dyDescent="0.35">
      <c r="A769">
        <f>VLOOKUP(Receive[[#This Row],[No用]],SetNo[[No.用]:[vlookup 用]],2,FALSE)</f>
        <v>128</v>
      </c>
      <c r="B769">
        <f>IF(ROW()=2,1,IF(A768&lt;&gt;Receive[[#This Row],[No]],1,B768+1))</f>
        <v>3</v>
      </c>
      <c r="C769" s="1" t="s">
        <v>1056</v>
      </c>
      <c r="D769" s="1" t="s">
        <v>33</v>
      </c>
      <c r="E769" s="1" t="s">
        <v>77</v>
      </c>
      <c r="F769" s="1" t="s">
        <v>26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173</v>
      </c>
      <c r="M769" s="1">
        <v>32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カンフー金田一勇太郎ICONIC</v>
      </c>
    </row>
    <row r="770" spans="1:20" x14ac:dyDescent="0.35">
      <c r="A770">
        <f>VLOOKUP(Receive[[#This Row],[No用]],SetNo[[No.用]:[vlookup 用]],2,FALSE)</f>
        <v>128</v>
      </c>
      <c r="B770">
        <f>IF(ROW()=2,1,IF(A769&lt;&gt;Receive[[#This Row],[No]],1,B769+1))</f>
        <v>4</v>
      </c>
      <c r="C770" s="1" t="s">
        <v>1056</v>
      </c>
      <c r="D770" s="1" t="s">
        <v>33</v>
      </c>
      <c r="E770" s="1" t="s">
        <v>77</v>
      </c>
      <c r="F770" s="1" t="s">
        <v>26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 s="1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カンフー金田一勇太郎ICONIC</v>
      </c>
    </row>
    <row r="771" spans="1:20" x14ac:dyDescent="0.35">
      <c r="A771">
        <f>VLOOKUP(Receive[[#This Row],[No用]],SetNo[[No.用]:[vlookup 用]],2,FALSE)</f>
        <v>128</v>
      </c>
      <c r="B771">
        <f>IF(ROW()=2,1,IF(A770&lt;&gt;Receive[[#This Row],[No]],1,B770+1))</f>
        <v>5</v>
      </c>
      <c r="C771" s="1" t="s">
        <v>1056</v>
      </c>
      <c r="D771" s="1" t="s">
        <v>33</v>
      </c>
      <c r="E771" s="1" t="s">
        <v>77</v>
      </c>
      <c r="F771" s="1" t="s">
        <v>26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カンフー金田一勇太郎ICONIC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1</v>
      </c>
      <c r="C772" t="s">
        <v>205</v>
      </c>
      <c r="D772" t="s">
        <v>34</v>
      </c>
      <c r="E772" t="s">
        <v>28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ユニフォーム京谷賢太郎ICONIC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2</v>
      </c>
      <c r="C773" t="s">
        <v>205</v>
      </c>
      <c r="D773" t="s">
        <v>34</v>
      </c>
      <c r="E773" t="s">
        <v>28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ユニフォーム京谷賢太郎ICONIC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3</v>
      </c>
      <c r="C774" t="s">
        <v>205</v>
      </c>
      <c r="D774" t="s">
        <v>34</v>
      </c>
      <c r="E774" t="s">
        <v>28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ユニフォーム京谷賢太郎ICONIC</v>
      </c>
    </row>
    <row r="775" spans="1:20" x14ac:dyDescent="0.35">
      <c r="A775">
        <f>VLOOKUP(Receive[[#This Row],[No用]],SetNo[[No.用]:[vlookup 用]],2,FALSE)</f>
        <v>129</v>
      </c>
      <c r="B775">
        <f>IF(ROW()=2,1,IF(A774&lt;&gt;Receive[[#This Row],[No]],1,B774+1))</f>
        <v>4</v>
      </c>
      <c r="C775" t="s">
        <v>205</v>
      </c>
      <c r="D775" t="s">
        <v>34</v>
      </c>
      <c r="E775" t="s">
        <v>28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ユニフォーム京谷賢太郎ICONIC</v>
      </c>
    </row>
    <row r="776" spans="1:20" x14ac:dyDescent="0.35">
      <c r="A776">
        <f>VLOOKUP(Receive[[#This Row],[No用]],SetNo[[No.用]:[vlookup 用]],2,FALSE)</f>
        <v>129</v>
      </c>
      <c r="B776">
        <f>IF(ROW()=2,1,IF(A775&lt;&gt;Receive[[#This Row],[No]],1,B775+1))</f>
        <v>5</v>
      </c>
      <c r="C776" t="s">
        <v>205</v>
      </c>
      <c r="D776" t="s">
        <v>34</v>
      </c>
      <c r="E776" t="s">
        <v>28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13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ユニフォーム京谷賢太郎ICONIC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1</v>
      </c>
      <c r="C777" s="1" t="s">
        <v>938</v>
      </c>
      <c r="D777" s="1" t="s">
        <v>34</v>
      </c>
      <c r="E777" s="1" t="s">
        <v>73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梅雨京谷賢太郎ICONIC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2</v>
      </c>
      <c r="C778" s="1" t="s">
        <v>938</v>
      </c>
      <c r="D778" s="1" t="s">
        <v>34</v>
      </c>
      <c r="E778" s="1" t="s">
        <v>73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163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梅雨京谷賢太郎ICONIC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3</v>
      </c>
      <c r="C779" s="1" t="s">
        <v>938</v>
      </c>
      <c r="D779" s="1" t="s">
        <v>34</v>
      </c>
      <c r="E779" s="1" t="s">
        <v>73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120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梅雨京谷賢太郎ICONIC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4</v>
      </c>
      <c r="C780" s="1" t="s">
        <v>938</v>
      </c>
      <c r="D780" s="1" t="s">
        <v>34</v>
      </c>
      <c r="E780" s="1" t="s">
        <v>73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164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梅雨京谷賢太郎ICONIC</v>
      </c>
    </row>
    <row r="781" spans="1:20" x14ac:dyDescent="0.35">
      <c r="A781">
        <f>VLOOKUP(Receive[[#This Row],[No用]],SetNo[[No.用]:[vlookup 用]],2,FALSE)</f>
        <v>130</v>
      </c>
      <c r="B781">
        <f>IF(ROW()=2,1,IF(A780&lt;&gt;Receive[[#This Row],[No]],1,B780+1))</f>
        <v>5</v>
      </c>
      <c r="C781" s="1" t="s">
        <v>938</v>
      </c>
      <c r="D781" s="1" t="s">
        <v>34</v>
      </c>
      <c r="E781" s="1" t="s">
        <v>73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165</v>
      </c>
      <c r="L781" s="1" t="s">
        <v>162</v>
      </c>
      <c r="M781">
        <v>13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梅雨京谷賢太郎ICONIC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1</v>
      </c>
      <c r="C782" t="s">
        <v>205</v>
      </c>
      <c r="D782" t="s">
        <v>35</v>
      </c>
      <c r="E782" t="s">
        <v>23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119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ユニフォーム国見英ICONIC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2</v>
      </c>
      <c r="C783" t="s">
        <v>205</v>
      </c>
      <c r="D783" t="s">
        <v>35</v>
      </c>
      <c r="E783" t="s">
        <v>23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ユニフォーム国見英ICONIC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3</v>
      </c>
      <c r="C784" t="s">
        <v>205</v>
      </c>
      <c r="D784" t="s">
        <v>35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230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ユニフォーム国見英ICONIC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4</v>
      </c>
      <c r="C785" t="s">
        <v>205</v>
      </c>
      <c r="D785" t="s">
        <v>35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120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ユニフォーム国見英ICONIC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5</v>
      </c>
      <c r="C786" t="s">
        <v>205</v>
      </c>
      <c r="D786" t="s">
        <v>35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164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ユニフォーム国見英ICONIC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6</v>
      </c>
      <c r="C787" t="s">
        <v>205</v>
      </c>
      <c r="D787" t="s">
        <v>35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165</v>
      </c>
      <c r="L787" s="1" t="s">
        <v>162</v>
      </c>
      <c r="M787">
        <v>13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ユニフォーム国見英ICONIC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1</v>
      </c>
      <c r="C788" s="1" t="s">
        <v>692</v>
      </c>
      <c r="D788" t="s">
        <v>35</v>
      </c>
      <c r="E788" s="1" t="s">
        <v>90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119</v>
      </c>
      <c r="L788" s="1" t="s">
        <v>162</v>
      </c>
      <c r="M788">
        <v>26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職業体験国見英ICONIC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2</v>
      </c>
      <c r="C789" s="1" t="s">
        <v>692</v>
      </c>
      <c r="D789" t="s">
        <v>35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163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職業体験国見英ICONIC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3</v>
      </c>
      <c r="C790" s="1" t="s">
        <v>692</v>
      </c>
      <c r="D790" t="s">
        <v>35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230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職業体験国見英ICONIC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4</v>
      </c>
      <c r="C791" s="1" t="s">
        <v>692</v>
      </c>
      <c r="D791" t="s">
        <v>35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120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職業体験国見英ICONIC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5</v>
      </c>
      <c r="C792" s="1" t="s">
        <v>692</v>
      </c>
      <c r="D792" t="s">
        <v>35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164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職業体験国見英ICONIC</v>
      </c>
    </row>
    <row r="793" spans="1:20" x14ac:dyDescent="0.35">
      <c r="A793">
        <f>VLOOKUP(Receive[[#This Row],[No用]],SetNo[[No.用]:[vlookup 用]],2,FALSE)</f>
        <v>132</v>
      </c>
      <c r="B793">
        <f>IF(ROW()=2,1,IF(A792&lt;&gt;Receive[[#This Row],[No]],1,B792+1))</f>
        <v>6</v>
      </c>
      <c r="C793" s="1" t="s">
        <v>692</v>
      </c>
      <c r="D793" t="s">
        <v>35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165</v>
      </c>
      <c r="L793" s="1" t="s">
        <v>162</v>
      </c>
      <c r="M793">
        <v>13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職業体験国見英ICONIC</v>
      </c>
    </row>
    <row r="794" spans="1:20" x14ac:dyDescent="0.35">
      <c r="A794">
        <f>VLOOKUP(Receive[[#This Row],[No用]],SetNo[[No.用]:[vlookup 用]],2,FALSE)</f>
        <v>133</v>
      </c>
      <c r="B794">
        <f>IF(ROW()=2,1,IF(A793&lt;&gt;Receive[[#This Row],[No]],1,B793+1))</f>
        <v>1</v>
      </c>
      <c r="C794" s="1" t="s">
        <v>893</v>
      </c>
      <c r="D794" s="1" t="s">
        <v>35</v>
      </c>
      <c r="E794" s="1" t="s">
        <v>77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119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路地裏国見英ICONIC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2</v>
      </c>
      <c r="C795" s="1" t="s">
        <v>893</v>
      </c>
      <c r="D795" s="1" t="s">
        <v>35</v>
      </c>
      <c r="E795" s="1" t="s">
        <v>77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163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路地裏国見英ICONIC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3</v>
      </c>
      <c r="C796" s="1" t="s">
        <v>893</v>
      </c>
      <c r="D796" s="1" t="s">
        <v>35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230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路地裏国見英ICONIC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4</v>
      </c>
      <c r="C797" s="1" t="s">
        <v>893</v>
      </c>
      <c r="D797" s="1" t="s">
        <v>35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120</v>
      </c>
      <c r="L797" s="1" t="s">
        <v>162</v>
      </c>
      <c r="M797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路地裏国見英ICONIC</v>
      </c>
    </row>
    <row r="798" spans="1:20" x14ac:dyDescent="0.35">
      <c r="A798">
        <f>VLOOKUP(Receive[[#This Row],[No用]],SetNo[[No.用]:[vlookup 用]],2,FALSE)</f>
        <v>133</v>
      </c>
      <c r="B798">
        <f>IF(ROW()=2,1,IF(A797&lt;&gt;Receive[[#This Row],[No]],1,B797+1))</f>
        <v>5</v>
      </c>
      <c r="C798" s="1" t="s">
        <v>893</v>
      </c>
      <c r="D798" s="1" t="s">
        <v>35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164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路地裏国見英ICONIC</v>
      </c>
    </row>
    <row r="799" spans="1:20" x14ac:dyDescent="0.35">
      <c r="A799">
        <f>VLOOKUP(Receive[[#This Row],[No用]],SetNo[[No.用]:[vlookup 用]],2,FALSE)</f>
        <v>133</v>
      </c>
      <c r="B799">
        <f>IF(ROW()=2,1,IF(A798&lt;&gt;Receive[[#This Row],[No]],1,B798+1))</f>
        <v>6</v>
      </c>
      <c r="C799" s="1" t="s">
        <v>893</v>
      </c>
      <c r="D799" s="1" t="s">
        <v>35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165</v>
      </c>
      <c r="L799" s="1" t="s">
        <v>162</v>
      </c>
      <c r="M799">
        <v>13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路地裏国見英ICONIC</v>
      </c>
    </row>
    <row r="800" spans="1:20" x14ac:dyDescent="0.35">
      <c r="A800">
        <f>VLOOKUP(Receive[[#This Row],[No用]],SetNo[[No.用]:[vlookup 用]],2,FALSE)</f>
        <v>133</v>
      </c>
      <c r="B800">
        <f>IF(ROW()=2,1,IF(A799&lt;&gt;Receive[[#This Row],[No]],1,B799+1))</f>
        <v>7</v>
      </c>
      <c r="C800" s="1" t="s">
        <v>893</v>
      </c>
      <c r="D800" s="1" t="s">
        <v>35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183</v>
      </c>
      <c r="L800" s="1" t="s">
        <v>224</v>
      </c>
      <c r="M800">
        <v>44</v>
      </c>
      <c r="N800">
        <v>0</v>
      </c>
      <c r="O800">
        <v>54</v>
      </c>
      <c r="P800">
        <v>0</v>
      </c>
      <c r="T800" t="str">
        <f>Receive[[#This Row],[服装]]&amp;Receive[[#This Row],[名前]]&amp;Receive[[#This Row],[レアリティ]]</f>
        <v>路地裏国見英ICONIC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1</v>
      </c>
      <c r="C801" s="1" t="s">
        <v>1056</v>
      </c>
      <c r="D801" s="1" t="s">
        <v>35</v>
      </c>
      <c r="E801" s="1" t="s">
        <v>73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カンフー国見英ICONIC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2</v>
      </c>
      <c r="C802" s="1" t="s">
        <v>1056</v>
      </c>
      <c r="D802" s="1" t="s">
        <v>35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カンフー国見英ICONIC</v>
      </c>
    </row>
    <row r="803" spans="1:20" x14ac:dyDescent="0.35">
      <c r="A803">
        <f>VLOOKUP(Receive[[#This Row],[No用]],SetNo[[No.用]:[vlookup 用]],2,FALSE)</f>
        <v>134</v>
      </c>
      <c r="B803">
        <f>IF(ROW()=2,1,IF(A802&lt;&gt;Receive[[#This Row],[No]],1,B802+1))</f>
        <v>3</v>
      </c>
      <c r="C803" s="1" t="s">
        <v>1056</v>
      </c>
      <c r="D803" s="1" t="s">
        <v>35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カンフー国見英ICONIC</v>
      </c>
    </row>
    <row r="804" spans="1:20" x14ac:dyDescent="0.35">
      <c r="A804">
        <f>VLOOKUP(Receive[[#This Row],[No用]],SetNo[[No.用]:[vlookup 用]],2,FALSE)</f>
        <v>134</v>
      </c>
      <c r="B804">
        <f>IF(ROW()=2,1,IF(A803&lt;&gt;Receive[[#This Row],[No]],1,B803+1))</f>
        <v>4</v>
      </c>
      <c r="C804" s="1" t="s">
        <v>1056</v>
      </c>
      <c r="D804" s="1" t="s">
        <v>35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178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カンフー国見英ICONIC</v>
      </c>
    </row>
    <row r="805" spans="1:20" x14ac:dyDescent="0.35">
      <c r="A805">
        <f>VLOOKUP(Receive[[#This Row],[No用]],SetNo[[No.用]:[vlookup 用]],2,FALSE)</f>
        <v>134</v>
      </c>
      <c r="B805">
        <f>IF(ROW()=2,1,IF(A804&lt;&gt;Receive[[#This Row],[No]],1,B804+1))</f>
        <v>5</v>
      </c>
      <c r="C805" s="1" t="s">
        <v>1056</v>
      </c>
      <c r="D805" s="1" t="s">
        <v>35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カンフー国見英ICONIC</v>
      </c>
    </row>
    <row r="806" spans="1:20" x14ac:dyDescent="0.35">
      <c r="A806">
        <f>VLOOKUP(Receive[[#This Row],[No用]],SetNo[[No.用]:[vlookup 用]],2,FALSE)</f>
        <v>134</v>
      </c>
      <c r="B806">
        <f>IF(ROW()=2,1,IF(A805&lt;&gt;Receive[[#This Row],[No]],1,B805+1))</f>
        <v>6</v>
      </c>
      <c r="C806" s="1" t="s">
        <v>1056</v>
      </c>
      <c r="D806" s="1" t="s">
        <v>35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カンフー国見英ICONIC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1</v>
      </c>
      <c r="C807" t="s">
        <v>205</v>
      </c>
      <c r="D807" t="s">
        <v>36</v>
      </c>
      <c r="E807" t="s">
        <v>23</v>
      </c>
      <c r="F807" t="s">
        <v>21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173</v>
      </c>
      <c r="M807">
        <v>33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ユニフォーム渡親治ICONIC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2</v>
      </c>
      <c r="C808" t="s">
        <v>205</v>
      </c>
      <c r="D808" t="s">
        <v>36</v>
      </c>
      <c r="E808" t="s">
        <v>23</v>
      </c>
      <c r="F808" t="s">
        <v>21</v>
      </c>
      <c r="G808" t="s">
        <v>20</v>
      </c>
      <c r="H808" t="s">
        <v>71</v>
      </c>
      <c r="I808">
        <v>1</v>
      </c>
      <c r="J808" t="s">
        <v>228</v>
      </c>
      <c r="K808" s="1" t="s">
        <v>194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ユニフォーム渡親治ICONIC</v>
      </c>
    </row>
    <row r="809" spans="1:20" x14ac:dyDescent="0.35">
      <c r="A809">
        <f>VLOOKUP(Receive[[#This Row],[No用]],SetNo[[No.用]:[vlookup 用]],2,FALSE)</f>
        <v>135</v>
      </c>
      <c r="B809">
        <f>IF(ROW()=2,1,IF(A808&lt;&gt;Receive[[#This Row],[No]],1,B808+1))</f>
        <v>3</v>
      </c>
      <c r="C809" t="s">
        <v>205</v>
      </c>
      <c r="D809" t="s">
        <v>36</v>
      </c>
      <c r="E809" t="s">
        <v>23</v>
      </c>
      <c r="F809" t="s">
        <v>21</v>
      </c>
      <c r="G809" t="s">
        <v>20</v>
      </c>
      <c r="H809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33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ユニフォーム渡親治ICONIC</v>
      </c>
    </row>
    <row r="810" spans="1:20" x14ac:dyDescent="0.35">
      <c r="A810">
        <f>VLOOKUP(Receive[[#This Row],[No用]],SetNo[[No.用]:[vlookup 用]],2,FALSE)</f>
        <v>135</v>
      </c>
      <c r="B810">
        <f>IF(ROW()=2,1,IF(A809&lt;&gt;Receive[[#This Row],[No]],1,B809+1))</f>
        <v>4</v>
      </c>
      <c r="C810" t="s">
        <v>205</v>
      </c>
      <c r="D810" t="s">
        <v>36</v>
      </c>
      <c r="E810" t="s">
        <v>23</v>
      </c>
      <c r="F810" t="s">
        <v>21</v>
      </c>
      <c r="G810" t="s">
        <v>20</v>
      </c>
      <c r="H810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33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ユニフォーム渡親治ICONIC</v>
      </c>
    </row>
    <row r="811" spans="1:20" x14ac:dyDescent="0.35">
      <c r="A811">
        <f>VLOOKUP(Receive[[#This Row],[No用]],SetNo[[No.用]:[vlookup 用]],2,FALSE)</f>
        <v>135</v>
      </c>
      <c r="B811">
        <f>IF(ROW()=2,1,IF(A810&lt;&gt;Receive[[#This Row],[No]],1,B810+1))</f>
        <v>5</v>
      </c>
      <c r="C811" t="s">
        <v>205</v>
      </c>
      <c r="D811" t="s">
        <v>36</v>
      </c>
      <c r="E811" t="s">
        <v>23</v>
      </c>
      <c r="F811" t="s">
        <v>21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173</v>
      </c>
      <c r="M811">
        <v>33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ユニフォーム渡親治ICONIC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6</v>
      </c>
      <c r="C812" t="s">
        <v>205</v>
      </c>
      <c r="D812" t="s">
        <v>36</v>
      </c>
      <c r="E812" t="s">
        <v>23</v>
      </c>
      <c r="F812" t="s">
        <v>21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33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ユニフォーム渡親治ICONIC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7</v>
      </c>
      <c r="C813" t="s">
        <v>205</v>
      </c>
      <c r="D813" t="s">
        <v>36</v>
      </c>
      <c r="E813" t="s">
        <v>23</v>
      </c>
      <c r="F813" t="s">
        <v>21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33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ユニフォーム渡親治ICONIC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1</v>
      </c>
      <c r="C814" t="s">
        <v>205</v>
      </c>
      <c r="D814" t="s">
        <v>37</v>
      </c>
      <c r="E814" t="s">
        <v>23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ユニフォーム松川一静ICONIC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2</v>
      </c>
      <c r="C815" t="s">
        <v>205</v>
      </c>
      <c r="D815" t="s">
        <v>37</v>
      </c>
      <c r="E815" t="s">
        <v>23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ユニフォーム松川一静ICONIC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3</v>
      </c>
      <c r="C816" t="s">
        <v>205</v>
      </c>
      <c r="D816" t="s">
        <v>37</v>
      </c>
      <c r="E816" t="s">
        <v>23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120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ユニフォーム松川一静ICONIC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4</v>
      </c>
      <c r="C817" t="s">
        <v>205</v>
      </c>
      <c r="D817" t="s">
        <v>37</v>
      </c>
      <c r="E817" t="s">
        <v>23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ユニフォーム松川一静ICONIC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5</v>
      </c>
      <c r="C818" t="s">
        <v>205</v>
      </c>
      <c r="D818" t="s">
        <v>37</v>
      </c>
      <c r="E818" t="s">
        <v>23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ユニフォーム松川一静ICONIC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1</v>
      </c>
      <c r="C819" s="1" t="s">
        <v>768</v>
      </c>
      <c r="D819" t="s">
        <v>37</v>
      </c>
      <c r="E819" s="1" t="s">
        <v>90</v>
      </c>
      <c r="F819" t="s">
        <v>82</v>
      </c>
      <c r="G819" t="s">
        <v>20</v>
      </c>
      <c r="H819" t="s">
        <v>71</v>
      </c>
      <c r="I819">
        <v>1</v>
      </c>
      <c r="J819" t="s">
        <v>228</v>
      </c>
      <c r="K819" s="1" t="s">
        <v>119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アート松川一静ICONIC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2</v>
      </c>
      <c r="C820" s="1" t="s">
        <v>768</v>
      </c>
      <c r="D820" t="s">
        <v>37</v>
      </c>
      <c r="E820" s="1" t="s">
        <v>90</v>
      </c>
      <c r="F820" t="s">
        <v>82</v>
      </c>
      <c r="G820" t="s">
        <v>20</v>
      </c>
      <c r="H820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アート松川一静ICONIC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3</v>
      </c>
      <c r="C821" s="1" t="s">
        <v>768</v>
      </c>
      <c r="D821" t="s">
        <v>37</v>
      </c>
      <c r="E821" s="1" t="s">
        <v>90</v>
      </c>
      <c r="F821" t="s">
        <v>82</v>
      </c>
      <c r="G821" t="s">
        <v>20</v>
      </c>
      <c r="H821" t="s">
        <v>71</v>
      </c>
      <c r="I821">
        <v>1</v>
      </c>
      <c r="J821" t="s">
        <v>228</v>
      </c>
      <c r="K821" s="1" t="s">
        <v>120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アート松川一静ICONIC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4</v>
      </c>
      <c r="C822" s="1" t="s">
        <v>768</v>
      </c>
      <c r="D822" t="s">
        <v>37</v>
      </c>
      <c r="E822" s="1" t="s">
        <v>90</v>
      </c>
      <c r="F822" t="s">
        <v>82</v>
      </c>
      <c r="G822" t="s">
        <v>20</v>
      </c>
      <c r="H822" t="s">
        <v>71</v>
      </c>
      <c r="I822">
        <v>1</v>
      </c>
      <c r="J822" t="s">
        <v>228</v>
      </c>
      <c r="K822" s="1" t="s">
        <v>164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アート松川一静ICONIC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5</v>
      </c>
      <c r="C823" s="1" t="s">
        <v>768</v>
      </c>
      <c r="D823" t="s">
        <v>37</v>
      </c>
      <c r="E823" s="1" t="s">
        <v>90</v>
      </c>
      <c r="F823" t="s">
        <v>82</v>
      </c>
      <c r="G823" t="s">
        <v>20</v>
      </c>
      <c r="H823" t="s">
        <v>71</v>
      </c>
      <c r="I823">
        <v>1</v>
      </c>
      <c r="J823" t="s">
        <v>228</v>
      </c>
      <c r="K823" s="1" t="s">
        <v>165</v>
      </c>
      <c r="L823" s="1" t="s">
        <v>162</v>
      </c>
      <c r="M823">
        <v>14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アート松川一静ICONIC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1</v>
      </c>
      <c r="C824" s="1" t="s">
        <v>999</v>
      </c>
      <c r="D824" s="1" t="s">
        <v>37</v>
      </c>
      <c r="E824" s="1" t="s">
        <v>77</v>
      </c>
      <c r="F824" s="1" t="s">
        <v>82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119</v>
      </c>
      <c r="L824" s="1" t="s">
        <v>178</v>
      </c>
      <c r="M824">
        <v>30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バカンス松川一静ICONIC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2</v>
      </c>
      <c r="C825" s="1" t="s">
        <v>999</v>
      </c>
      <c r="D825" s="1" t="s">
        <v>37</v>
      </c>
      <c r="E825" s="1" t="s">
        <v>77</v>
      </c>
      <c r="F825" s="1" t="s">
        <v>82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163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バカンス松川一静ICONIC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3</v>
      </c>
      <c r="C826" s="1" t="s">
        <v>999</v>
      </c>
      <c r="D826" s="1" t="s">
        <v>37</v>
      </c>
      <c r="E826" s="1" t="s">
        <v>77</v>
      </c>
      <c r="F826" s="1" t="s">
        <v>82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バカンス松川一静ICONIC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4</v>
      </c>
      <c r="C827" s="1" t="s">
        <v>999</v>
      </c>
      <c r="D827" s="1" t="s">
        <v>37</v>
      </c>
      <c r="E827" s="1" t="s">
        <v>77</v>
      </c>
      <c r="F827" s="1" t="s">
        <v>82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バカンス松川一静ICONIC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5</v>
      </c>
      <c r="C828" s="1" t="s">
        <v>999</v>
      </c>
      <c r="D828" s="1" t="s">
        <v>37</v>
      </c>
      <c r="E828" s="1" t="s">
        <v>77</v>
      </c>
      <c r="F828" s="1" t="s">
        <v>82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バカンス松川一静ICONIC</v>
      </c>
    </row>
    <row r="829" spans="1:20" x14ac:dyDescent="0.35">
      <c r="A829">
        <f>VLOOKUP(Receive[[#This Row],[No用]],SetNo[[No.用]:[vlookup 用]],2,FALSE)</f>
        <v>139</v>
      </c>
      <c r="B829">
        <f>IF(ROW()=2,1,IF(A828&lt;&gt;Receive[[#This Row],[No]],1,B828+1))</f>
        <v>1</v>
      </c>
      <c r="C829" t="s">
        <v>205</v>
      </c>
      <c r="D829" t="s">
        <v>38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119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ユニフォーム花巻貴大ICONIC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2</v>
      </c>
      <c r="C830" t="s">
        <v>205</v>
      </c>
      <c r="D830" t="s">
        <v>38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163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ユニフォーム花巻貴大ICONIC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3</v>
      </c>
      <c r="C831" t="s">
        <v>205</v>
      </c>
      <c r="D831" t="s">
        <v>38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120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ユニフォーム花巻貴大ICONIC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4</v>
      </c>
      <c r="C832" t="s">
        <v>205</v>
      </c>
      <c r="D832" t="s">
        <v>38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164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ユニフォーム花巻貴大ICONIC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5</v>
      </c>
      <c r="C833" t="s">
        <v>205</v>
      </c>
      <c r="D833" t="s">
        <v>38</v>
      </c>
      <c r="E833" t="s">
        <v>23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165</v>
      </c>
      <c r="L833" s="1" t="s">
        <v>162</v>
      </c>
      <c r="M833">
        <v>13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ユニフォーム花巻貴大ICONIC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6</v>
      </c>
      <c r="C834" t="s">
        <v>205</v>
      </c>
      <c r="D834" t="s">
        <v>38</v>
      </c>
      <c r="E834" t="s">
        <v>23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183</v>
      </c>
      <c r="L834" s="1" t="s">
        <v>224</v>
      </c>
      <c r="M834">
        <v>49</v>
      </c>
      <c r="N834">
        <v>0</v>
      </c>
      <c r="O834">
        <v>59</v>
      </c>
      <c r="P834">
        <v>0</v>
      </c>
      <c r="T834" t="str">
        <f>Receive[[#This Row],[服装]]&amp;Receive[[#This Row],[名前]]&amp;Receive[[#This Row],[レアリティ]]</f>
        <v>ユニフォーム花巻貴大ICONIC</v>
      </c>
    </row>
    <row r="835" spans="1:20" x14ac:dyDescent="0.35">
      <c r="A835">
        <f>VLOOKUP(Receive[[#This Row],[No用]],SetNo[[No.用]:[vlookup 用]],2,FALSE)</f>
        <v>140</v>
      </c>
      <c r="B835">
        <f>IF(ROW()=2,1,IF(A834&lt;&gt;Receive[[#This Row],[No]],1,B834+1))</f>
        <v>1</v>
      </c>
      <c r="C835" s="1" t="s">
        <v>768</v>
      </c>
      <c r="D835" t="s">
        <v>38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119</v>
      </c>
      <c r="L835" s="1" t="s">
        <v>178</v>
      </c>
      <c r="M835">
        <v>29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アート花巻貴大ICONIC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2</v>
      </c>
      <c r="C836" s="1" t="s">
        <v>768</v>
      </c>
      <c r="D836" t="s">
        <v>38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163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アート花巻貴大ICONIC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3</v>
      </c>
      <c r="C837" s="1" t="s">
        <v>768</v>
      </c>
      <c r="D837" t="s">
        <v>38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230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アート花巻貴大ICONIC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4</v>
      </c>
      <c r="C838" s="1" t="s">
        <v>768</v>
      </c>
      <c r="D838" t="s">
        <v>38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120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アート花巻貴大ICONIC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5</v>
      </c>
      <c r="C839" s="1" t="s">
        <v>768</v>
      </c>
      <c r="D839" t="s">
        <v>38</v>
      </c>
      <c r="E839" s="1" t="s">
        <v>90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アート花巻貴大ICONIC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6</v>
      </c>
      <c r="C840" s="1" t="s">
        <v>768</v>
      </c>
      <c r="D840" t="s">
        <v>38</v>
      </c>
      <c r="E840" s="1" t="s">
        <v>90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アート花巻貴大ICONIC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7</v>
      </c>
      <c r="C841" s="1" t="s">
        <v>768</v>
      </c>
      <c r="D841" t="s">
        <v>38</v>
      </c>
      <c r="E841" s="1" t="s">
        <v>90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183</v>
      </c>
      <c r="L841" s="1" t="s">
        <v>224</v>
      </c>
      <c r="M841">
        <v>49</v>
      </c>
      <c r="N841">
        <v>0</v>
      </c>
      <c r="O841">
        <v>59</v>
      </c>
      <c r="P841">
        <v>0</v>
      </c>
      <c r="T841" t="str">
        <f>Receive[[#This Row],[服装]]&amp;Receive[[#This Row],[名前]]&amp;Receive[[#This Row],[レアリティ]]</f>
        <v>アート花巻貴大ICONIC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8</v>
      </c>
      <c r="C842" s="1" t="s">
        <v>768</v>
      </c>
      <c r="D842" t="s">
        <v>38</v>
      </c>
      <c r="E842" s="1" t="s">
        <v>90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194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Receive[[#This Row],[服装]]&amp;Receive[[#This Row],[名前]]&amp;Receive[[#This Row],[レアリティ]]</f>
        <v>アート花巻貴大ICONIC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1</v>
      </c>
      <c r="C843" s="1" t="s">
        <v>926</v>
      </c>
      <c r="D843" s="1" t="s">
        <v>38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バーガー花巻貴大ICONIC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2</v>
      </c>
      <c r="C844" s="1" t="s">
        <v>926</v>
      </c>
      <c r="D844" s="1" t="s">
        <v>38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バーガー花巻貴大ICONIC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3</v>
      </c>
      <c r="C845" s="1" t="s">
        <v>926</v>
      </c>
      <c r="D845" s="1" t="s">
        <v>38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バーガー花巻貴大ICONIC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4</v>
      </c>
      <c r="C846" s="1" t="s">
        <v>926</v>
      </c>
      <c r="D846" s="1" t="s">
        <v>38</v>
      </c>
      <c r="E846" s="1" t="s">
        <v>77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バーガー花巻貴大ICONIC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5</v>
      </c>
      <c r="C847" s="1" t="s">
        <v>926</v>
      </c>
      <c r="D847" s="1" t="s">
        <v>38</v>
      </c>
      <c r="E847" s="1" t="s">
        <v>77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バーガー花巻貴大ICONIC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108</v>
      </c>
      <c r="D848" s="1" t="s">
        <v>854</v>
      </c>
      <c r="E848" s="1" t="s">
        <v>73</v>
      </c>
      <c r="F848" s="1" t="s">
        <v>74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ユニフォーム矢巾秀ICONIC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108</v>
      </c>
      <c r="D849" s="1" t="s">
        <v>854</v>
      </c>
      <c r="E849" s="1" t="s">
        <v>73</v>
      </c>
      <c r="F849" s="1" t="s">
        <v>74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ユニフォーム矢巾秀ICONIC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108</v>
      </c>
      <c r="D850" s="1" t="s">
        <v>854</v>
      </c>
      <c r="E850" s="1" t="s">
        <v>73</v>
      </c>
      <c r="F850" s="1" t="s">
        <v>74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120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ユニフォーム矢巾秀ICONIC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108</v>
      </c>
      <c r="D851" s="1" t="s">
        <v>854</v>
      </c>
      <c r="E851" s="1" t="s">
        <v>73</v>
      </c>
      <c r="F851" s="1" t="s">
        <v>74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ユニフォーム矢巾秀ICONIC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108</v>
      </c>
      <c r="D852" s="1" t="s">
        <v>854</v>
      </c>
      <c r="E852" s="1" t="s">
        <v>73</v>
      </c>
      <c r="F852" s="1" t="s">
        <v>74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13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ユニフォーム矢巾秀ICONIC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1</v>
      </c>
      <c r="C853" s="1" t="s">
        <v>950</v>
      </c>
      <c r="D853" s="1" t="s">
        <v>854</v>
      </c>
      <c r="E853" s="1" t="s">
        <v>90</v>
      </c>
      <c r="F853" s="1" t="s">
        <v>74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119</v>
      </c>
      <c r="L853" s="1" t="s">
        <v>178</v>
      </c>
      <c r="M853">
        <v>31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キャンプ矢巾秀ICONIC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2</v>
      </c>
      <c r="C854" s="1" t="s">
        <v>950</v>
      </c>
      <c r="D854" s="1" t="s">
        <v>854</v>
      </c>
      <c r="E854" s="1" t="s">
        <v>90</v>
      </c>
      <c r="F854" s="1" t="s">
        <v>74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163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キャンプ矢巾秀ICONIC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3</v>
      </c>
      <c r="C855" s="1" t="s">
        <v>950</v>
      </c>
      <c r="D855" s="1" t="s">
        <v>854</v>
      </c>
      <c r="E855" s="1" t="s">
        <v>90</v>
      </c>
      <c r="F855" s="1" t="s">
        <v>74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120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キャンプ矢巾秀ICONIC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4</v>
      </c>
      <c r="C856" s="1" t="s">
        <v>950</v>
      </c>
      <c r="D856" s="1" t="s">
        <v>854</v>
      </c>
      <c r="E856" s="1" t="s">
        <v>90</v>
      </c>
      <c r="F856" s="1" t="s">
        <v>74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キャンプ矢巾秀ICONIC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5</v>
      </c>
      <c r="C857" s="1" t="s">
        <v>950</v>
      </c>
      <c r="D857" s="1" t="s">
        <v>854</v>
      </c>
      <c r="E857" s="1" t="s">
        <v>90</v>
      </c>
      <c r="F857" s="1" t="s">
        <v>74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キャンプ矢巾秀ICONIC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1</v>
      </c>
      <c r="C858" t="s">
        <v>205</v>
      </c>
      <c r="D858" t="s">
        <v>55</v>
      </c>
      <c r="E858" t="s">
        <v>23</v>
      </c>
      <c r="F858" t="s">
        <v>25</v>
      </c>
      <c r="G858" t="s">
        <v>56</v>
      </c>
      <c r="H858" t="s">
        <v>71</v>
      </c>
      <c r="I858">
        <v>1</v>
      </c>
      <c r="J858" t="s">
        <v>228</v>
      </c>
      <c r="K858" s="1" t="s">
        <v>119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ユニフォーム駒木輝ICONIC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2</v>
      </c>
      <c r="C859" t="s">
        <v>205</v>
      </c>
      <c r="D859" t="s">
        <v>55</v>
      </c>
      <c r="E859" t="s">
        <v>23</v>
      </c>
      <c r="F859" t="s">
        <v>25</v>
      </c>
      <c r="G859" t="s">
        <v>56</v>
      </c>
      <c r="H859" t="s">
        <v>71</v>
      </c>
      <c r="I859">
        <v>1</v>
      </c>
      <c r="J859" t="s">
        <v>228</v>
      </c>
      <c r="K859" s="1" t="s">
        <v>163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ユニフォーム駒木輝ICONIC</v>
      </c>
    </row>
    <row r="860" spans="1:20" x14ac:dyDescent="0.35">
      <c r="A860">
        <f>VLOOKUP(Receive[[#This Row],[No用]],SetNo[[No.用]:[vlookup 用]],2,FALSE)</f>
        <v>144</v>
      </c>
      <c r="B860">
        <f>IF(ROW()=2,1,IF(A859&lt;&gt;Receive[[#This Row],[No]],1,B859+1))</f>
        <v>3</v>
      </c>
      <c r="C860" t="s">
        <v>205</v>
      </c>
      <c r="D860" t="s">
        <v>55</v>
      </c>
      <c r="E860" t="s">
        <v>23</v>
      </c>
      <c r="F860" t="s">
        <v>25</v>
      </c>
      <c r="G860" t="s">
        <v>56</v>
      </c>
      <c r="H860" t="s">
        <v>71</v>
      </c>
      <c r="I860">
        <v>1</v>
      </c>
      <c r="J860" t="s">
        <v>228</v>
      </c>
      <c r="K860" s="1" t="s">
        <v>120</v>
      </c>
      <c r="L860" s="1" t="s">
        <v>162</v>
      </c>
      <c r="M860">
        <v>25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ユニフォーム駒木輝ICONIC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4</v>
      </c>
      <c r="C861" t="s">
        <v>205</v>
      </c>
      <c r="D861" t="s">
        <v>55</v>
      </c>
      <c r="E861" t="s">
        <v>23</v>
      </c>
      <c r="F861" t="s">
        <v>25</v>
      </c>
      <c r="G861" t="s">
        <v>56</v>
      </c>
      <c r="H861" t="s">
        <v>71</v>
      </c>
      <c r="I861">
        <v>1</v>
      </c>
      <c r="J861" t="s">
        <v>228</v>
      </c>
      <c r="K861" s="1" t="s">
        <v>164</v>
      </c>
      <c r="L861" s="1" t="s">
        <v>162</v>
      </c>
      <c r="M861">
        <v>25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ユニフォーム駒木輝ICONIC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5</v>
      </c>
      <c r="C862" t="s">
        <v>205</v>
      </c>
      <c r="D862" t="s">
        <v>55</v>
      </c>
      <c r="E862" t="s">
        <v>23</v>
      </c>
      <c r="F862" t="s">
        <v>25</v>
      </c>
      <c r="G862" t="s">
        <v>56</v>
      </c>
      <c r="H862" t="s">
        <v>71</v>
      </c>
      <c r="I862">
        <v>1</v>
      </c>
      <c r="J862" t="s">
        <v>228</v>
      </c>
      <c r="K862" s="1" t="s">
        <v>165</v>
      </c>
      <c r="L862" s="1" t="s">
        <v>162</v>
      </c>
      <c r="M862">
        <v>12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ユニフォーム駒木輝ICONIC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1</v>
      </c>
      <c r="C863" t="s">
        <v>205</v>
      </c>
      <c r="D863" t="s">
        <v>57</v>
      </c>
      <c r="E863" t="s">
        <v>24</v>
      </c>
      <c r="F863" t="s">
        <v>26</v>
      </c>
      <c r="G863" t="s">
        <v>56</v>
      </c>
      <c r="H863" t="s">
        <v>71</v>
      </c>
      <c r="I863">
        <v>1</v>
      </c>
      <c r="J863" t="s">
        <v>228</v>
      </c>
      <c r="K863" s="1" t="s">
        <v>119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ユニフォーム茶屋和馬ICONIC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2</v>
      </c>
      <c r="C864" t="s">
        <v>205</v>
      </c>
      <c r="D864" t="s">
        <v>57</v>
      </c>
      <c r="E864" t="s">
        <v>24</v>
      </c>
      <c r="F864" t="s">
        <v>26</v>
      </c>
      <c r="G864" t="s">
        <v>56</v>
      </c>
      <c r="H864" t="s">
        <v>71</v>
      </c>
      <c r="I864">
        <v>1</v>
      </c>
      <c r="J864" t="s">
        <v>228</v>
      </c>
      <c r="K864" s="1" t="s">
        <v>163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ユニフォーム茶屋和馬ICONIC</v>
      </c>
    </row>
    <row r="865" spans="1:20" x14ac:dyDescent="0.35">
      <c r="A865">
        <f>VLOOKUP(Receive[[#This Row],[No用]],SetNo[[No.用]:[vlookup 用]],2,FALSE)</f>
        <v>145</v>
      </c>
      <c r="B865">
        <f>IF(ROW()=2,1,IF(A864&lt;&gt;Receive[[#This Row],[No]],1,B864+1))</f>
        <v>3</v>
      </c>
      <c r="C865" t="s">
        <v>205</v>
      </c>
      <c r="D865" t="s">
        <v>57</v>
      </c>
      <c r="E865" t="s">
        <v>24</v>
      </c>
      <c r="F865" t="s">
        <v>26</v>
      </c>
      <c r="G865" t="s">
        <v>56</v>
      </c>
      <c r="H865" t="s">
        <v>71</v>
      </c>
      <c r="I865">
        <v>1</v>
      </c>
      <c r="J865" t="s">
        <v>228</v>
      </c>
      <c r="K865" s="1" t="s">
        <v>120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ユニフォーム茶屋和馬ICONIC</v>
      </c>
    </row>
    <row r="866" spans="1:20" x14ac:dyDescent="0.35">
      <c r="A866">
        <f>VLOOKUP(Receive[[#This Row],[No用]],SetNo[[No.用]:[vlookup 用]],2,FALSE)</f>
        <v>145</v>
      </c>
      <c r="B866">
        <f>IF(ROW()=2,1,IF(A865&lt;&gt;Receive[[#This Row],[No]],1,B865+1))</f>
        <v>4</v>
      </c>
      <c r="C866" t="s">
        <v>205</v>
      </c>
      <c r="D866" t="s">
        <v>57</v>
      </c>
      <c r="E866" t="s">
        <v>24</v>
      </c>
      <c r="F866" t="s">
        <v>26</v>
      </c>
      <c r="G866" t="s">
        <v>56</v>
      </c>
      <c r="H866" t="s">
        <v>71</v>
      </c>
      <c r="I866">
        <v>1</v>
      </c>
      <c r="J866" t="s">
        <v>228</v>
      </c>
      <c r="K866" s="1" t="s">
        <v>164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ユニフォーム茶屋和馬ICONIC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5</v>
      </c>
      <c r="C867" t="s">
        <v>205</v>
      </c>
      <c r="D867" t="s">
        <v>57</v>
      </c>
      <c r="E867" t="s">
        <v>24</v>
      </c>
      <c r="F867" t="s">
        <v>26</v>
      </c>
      <c r="G867" t="s">
        <v>56</v>
      </c>
      <c r="H867" t="s">
        <v>71</v>
      </c>
      <c r="I867">
        <v>1</v>
      </c>
      <c r="J867" t="s">
        <v>228</v>
      </c>
      <c r="K867" s="1" t="s">
        <v>165</v>
      </c>
      <c r="L867" s="1" t="s">
        <v>162</v>
      </c>
      <c r="M867">
        <v>12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ユニフォーム茶屋和馬ICONIC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1</v>
      </c>
      <c r="C868" t="s">
        <v>205</v>
      </c>
      <c r="D868" t="s">
        <v>58</v>
      </c>
      <c r="E868" t="s">
        <v>24</v>
      </c>
      <c r="F868" t="s">
        <v>25</v>
      </c>
      <c r="G868" t="s">
        <v>56</v>
      </c>
      <c r="H868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ユニフォーム玉川弘樹ICONIC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2</v>
      </c>
      <c r="C869" t="s">
        <v>205</v>
      </c>
      <c r="D869" t="s">
        <v>58</v>
      </c>
      <c r="E869" t="s">
        <v>24</v>
      </c>
      <c r="F869" t="s">
        <v>25</v>
      </c>
      <c r="G869" t="s">
        <v>56</v>
      </c>
      <c r="H869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ユニフォーム玉川弘樹ICONIC</v>
      </c>
    </row>
    <row r="870" spans="1:20" x14ac:dyDescent="0.35">
      <c r="A870">
        <f>VLOOKUP(Receive[[#This Row],[No用]],SetNo[[No.用]:[vlookup 用]],2,FALSE)</f>
        <v>146</v>
      </c>
      <c r="B870">
        <f>IF(ROW()=2,1,IF(A869&lt;&gt;Receive[[#This Row],[No]],1,B869+1))</f>
        <v>3</v>
      </c>
      <c r="C870" t="s">
        <v>205</v>
      </c>
      <c r="D870" t="s">
        <v>58</v>
      </c>
      <c r="E870" t="s">
        <v>24</v>
      </c>
      <c r="F870" t="s">
        <v>25</v>
      </c>
      <c r="G870" t="s">
        <v>56</v>
      </c>
      <c r="H870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ユニフォーム玉川弘樹ICONIC</v>
      </c>
    </row>
    <row r="871" spans="1:20" x14ac:dyDescent="0.35">
      <c r="A871">
        <f>VLOOKUP(Receive[[#This Row],[No用]],SetNo[[No.用]:[vlookup 用]],2,FALSE)</f>
        <v>146</v>
      </c>
      <c r="B871">
        <f>IF(ROW()=2,1,IF(A870&lt;&gt;Receive[[#This Row],[No]],1,B870+1))</f>
        <v>4</v>
      </c>
      <c r="C871" t="s">
        <v>205</v>
      </c>
      <c r="D871" t="s">
        <v>58</v>
      </c>
      <c r="E871" t="s">
        <v>24</v>
      </c>
      <c r="F871" t="s">
        <v>25</v>
      </c>
      <c r="G871" t="s">
        <v>56</v>
      </c>
      <c r="H87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ユニフォーム玉川弘樹ICONIC</v>
      </c>
    </row>
    <row r="872" spans="1:20" x14ac:dyDescent="0.35">
      <c r="A872">
        <f>VLOOKUP(Receive[[#This Row],[No用]],SetNo[[No.用]:[vlookup 用]],2,FALSE)</f>
        <v>146</v>
      </c>
      <c r="B872">
        <f>IF(ROW()=2,1,IF(A871&lt;&gt;Receive[[#This Row],[No]],1,B871+1))</f>
        <v>5</v>
      </c>
      <c r="C872" t="s">
        <v>205</v>
      </c>
      <c r="D872" t="s">
        <v>58</v>
      </c>
      <c r="E872" t="s">
        <v>24</v>
      </c>
      <c r="F872" t="s">
        <v>25</v>
      </c>
      <c r="G872" t="s">
        <v>56</v>
      </c>
      <c r="H872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ユニフォーム玉川弘樹ICONIC</v>
      </c>
    </row>
    <row r="873" spans="1:20" x14ac:dyDescent="0.35">
      <c r="A873">
        <f>VLOOKUP(Receive[[#This Row],[No用]],SetNo[[No.用]:[vlookup 用]],2,FALSE)</f>
        <v>147</v>
      </c>
      <c r="B873">
        <f>IF(ROW()=2,1,IF(A872&lt;&gt;Receive[[#This Row],[No]],1,B872+1))</f>
        <v>1</v>
      </c>
      <c r="C873" t="s">
        <v>205</v>
      </c>
      <c r="D873" t="s">
        <v>59</v>
      </c>
      <c r="E873" t="s">
        <v>24</v>
      </c>
      <c r="F873" t="s">
        <v>21</v>
      </c>
      <c r="G873" t="s">
        <v>56</v>
      </c>
      <c r="H873" t="s">
        <v>71</v>
      </c>
      <c r="I873">
        <v>1</v>
      </c>
      <c r="J873" t="s">
        <v>228</v>
      </c>
      <c r="K873" s="1" t="s">
        <v>119</v>
      </c>
      <c r="L873" s="1" t="s">
        <v>173</v>
      </c>
      <c r="M873">
        <v>29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ユニフォーム桜井大河ICONIC</v>
      </c>
    </row>
    <row r="874" spans="1:20" x14ac:dyDescent="0.35">
      <c r="A874">
        <f>VLOOKUP(Receive[[#This Row],[No用]],SetNo[[No.用]:[vlookup 用]],2,FALSE)</f>
        <v>147</v>
      </c>
      <c r="B874">
        <f>IF(ROW()=2,1,IF(A873&lt;&gt;Receive[[#This Row],[No]],1,B873+1))</f>
        <v>2</v>
      </c>
      <c r="C874" t="s">
        <v>205</v>
      </c>
      <c r="D874" t="s">
        <v>59</v>
      </c>
      <c r="E874" t="s">
        <v>24</v>
      </c>
      <c r="F874" t="s">
        <v>21</v>
      </c>
      <c r="G874" t="s">
        <v>56</v>
      </c>
      <c r="H874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ユニフォーム桜井大河ICONIC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3</v>
      </c>
      <c r="C875" t="s">
        <v>205</v>
      </c>
      <c r="D875" t="s">
        <v>59</v>
      </c>
      <c r="E875" t="s">
        <v>24</v>
      </c>
      <c r="F875" t="s">
        <v>21</v>
      </c>
      <c r="G875" t="s">
        <v>56</v>
      </c>
      <c r="H875" t="s">
        <v>71</v>
      </c>
      <c r="I875">
        <v>1</v>
      </c>
      <c r="J875" t="s">
        <v>228</v>
      </c>
      <c r="K875" s="1" t="s">
        <v>230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ユニフォーム桜井大河ICONIC</v>
      </c>
    </row>
    <row r="876" spans="1:20" x14ac:dyDescent="0.35">
      <c r="A876">
        <f>VLOOKUP(Receive[[#This Row],[No用]],SetNo[[No.用]:[vlookup 用]],2,FALSE)</f>
        <v>147</v>
      </c>
      <c r="B876">
        <f>IF(ROW()=2,1,IF(A875&lt;&gt;Receive[[#This Row],[No]],1,B875+1))</f>
        <v>4</v>
      </c>
      <c r="C876" t="s">
        <v>205</v>
      </c>
      <c r="D876" t="s">
        <v>59</v>
      </c>
      <c r="E876" t="s">
        <v>24</v>
      </c>
      <c r="F876" t="s">
        <v>21</v>
      </c>
      <c r="G876" t="s">
        <v>56</v>
      </c>
      <c r="H876" t="s">
        <v>71</v>
      </c>
      <c r="I876">
        <v>1</v>
      </c>
      <c r="J876" t="s">
        <v>228</v>
      </c>
      <c r="K876" s="1" t="s">
        <v>120</v>
      </c>
      <c r="L876" s="1" t="s">
        <v>173</v>
      </c>
      <c r="M876">
        <v>29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ユニフォーム桜井大河ICONIC</v>
      </c>
    </row>
    <row r="877" spans="1:20" x14ac:dyDescent="0.35">
      <c r="A877">
        <f>VLOOKUP(Receive[[#This Row],[No用]],SetNo[[No.用]:[vlookup 用]],2,FALSE)</f>
        <v>147</v>
      </c>
      <c r="B877">
        <f>IF(ROW()=2,1,IF(A876&lt;&gt;Receive[[#This Row],[No]],1,B876+1))</f>
        <v>5</v>
      </c>
      <c r="C877" t="s">
        <v>205</v>
      </c>
      <c r="D877" t="s">
        <v>59</v>
      </c>
      <c r="E877" t="s">
        <v>24</v>
      </c>
      <c r="F877" t="s">
        <v>21</v>
      </c>
      <c r="G877" t="s">
        <v>56</v>
      </c>
      <c r="H877" t="s">
        <v>71</v>
      </c>
      <c r="I877">
        <v>1</v>
      </c>
      <c r="J877" t="s">
        <v>228</v>
      </c>
      <c r="K877" s="1" t="s">
        <v>164</v>
      </c>
      <c r="L877" s="1" t="s">
        <v>162</v>
      </c>
      <c r="M877">
        <v>31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ユニフォーム桜井大河ICONIC</v>
      </c>
    </row>
    <row r="878" spans="1:20" x14ac:dyDescent="0.35">
      <c r="A878">
        <f>VLOOKUP(Receive[[#This Row],[No用]],SetNo[[No.用]:[vlookup 用]],2,FALSE)</f>
        <v>147</v>
      </c>
      <c r="B878">
        <f>IF(ROW()=2,1,IF(A877&lt;&gt;Receive[[#This Row],[No]],1,B877+1))</f>
        <v>6</v>
      </c>
      <c r="C878" t="s">
        <v>205</v>
      </c>
      <c r="D878" t="s">
        <v>59</v>
      </c>
      <c r="E878" t="s">
        <v>24</v>
      </c>
      <c r="F878" t="s">
        <v>21</v>
      </c>
      <c r="G878" t="s">
        <v>56</v>
      </c>
      <c r="H878" t="s">
        <v>71</v>
      </c>
      <c r="I878">
        <v>1</v>
      </c>
      <c r="J878" t="s">
        <v>228</v>
      </c>
      <c r="K878" s="1" t="s">
        <v>165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ユニフォーム桜井大河ICONIC</v>
      </c>
    </row>
    <row r="879" spans="1:20" x14ac:dyDescent="0.35">
      <c r="A879">
        <f>VLOOKUP(Receive[[#This Row],[No用]],SetNo[[No.用]:[vlookup 用]],2,FALSE)</f>
        <v>147</v>
      </c>
      <c r="B879">
        <f>IF(ROW()=2,1,IF(A878&lt;&gt;Receive[[#This Row],[No]],1,B878+1))</f>
        <v>7</v>
      </c>
      <c r="C879" t="s">
        <v>205</v>
      </c>
      <c r="D879" t="s">
        <v>59</v>
      </c>
      <c r="E879" t="s">
        <v>24</v>
      </c>
      <c r="F879" t="s">
        <v>21</v>
      </c>
      <c r="G879" t="s">
        <v>56</v>
      </c>
      <c r="H879" t="s">
        <v>71</v>
      </c>
      <c r="I879">
        <v>1</v>
      </c>
      <c r="J879" t="s">
        <v>228</v>
      </c>
      <c r="K879" s="1" t="s">
        <v>183</v>
      </c>
      <c r="L879" s="1" t="s">
        <v>224</v>
      </c>
      <c r="M879">
        <v>45</v>
      </c>
      <c r="N879">
        <v>0</v>
      </c>
      <c r="O879">
        <v>55</v>
      </c>
      <c r="P879">
        <v>0</v>
      </c>
      <c r="T879" t="str">
        <f>Receive[[#This Row],[服装]]&amp;Receive[[#This Row],[名前]]&amp;Receive[[#This Row],[レアリティ]]</f>
        <v>ユニフォーム桜井大河ICONIC</v>
      </c>
    </row>
    <row r="880" spans="1:20" x14ac:dyDescent="0.35">
      <c r="A880">
        <f>VLOOKUP(Receive[[#This Row],[No用]],SetNo[[No.用]:[vlookup 用]],2,FALSE)</f>
        <v>148</v>
      </c>
      <c r="B880">
        <f>IF(ROW()=2,1,IF(A879&lt;&gt;Receive[[#This Row],[No]],1,B879+1))</f>
        <v>1</v>
      </c>
      <c r="C880" t="s">
        <v>205</v>
      </c>
      <c r="D880" t="s">
        <v>60</v>
      </c>
      <c r="E880" t="s">
        <v>24</v>
      </c>
      <c r="F880" t="s">
        <v>31</v>
      </c>
      <c r="G880" t="s">
        <v>56</v>
      </c>
      <c r="H880" t="s">
        <v>71</v>
      </c>
      <c r="I880">
        <v>1</v>
      </c>
      <c r="J880" t="s">
        <v>228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ユニフォーム芳賀良治ICONIC</v>
      </c>
    </row>
    <row r="881" spans="1:20" x14ac:dyDescent="0.35">
      <c r="A881">
        <f>VLOOKUP(Receive[[#This Row],[No用]],SetNo[[No.用]:[vlookup 用]],2,FALSE)</f>
        <v>148</v>
      </c>
      <c r="B881">
        <f>IF(ROW()=2,1,IF(A880&lt;&gt;Receive[[#This Row],[No]],1,B880+1))</f>
        <v>2</v>
      </c>
      <c r="C881" t="s">
        <v>205</v>
      </c>
      <c r="D881" t="s">
        <v>60</v>
      </c>
      <c r="E881" t="s">
        <v>24</v>
      </c>
      <c r="F881" t="s">
        <v>31</v>
      </c>
      <c r="G881" t="s">
        <v>56</v>
      </c>
      <c r="H881" t="s">
        <v>71</v>
      </c>
      <c r="I881">
        <v>1</v>
      </c>
      <c r="J881" t="s">
        <v>228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ユニフォーム芳賀良治ICONIC</v>
      </c>
    </row>
    <row r="882" spans="1:20" x14ac:dyDescent="0.35">
      <c r="A882">
        <f>VLOOKUP(Receive[[#This Row],[No用]],SetNo[[No.用]:[vlookup 用]],2,FALSE)</f>
        <v>148</v>
      </c>
      <c r="B882">
        <f>IF(ROW()=2,1,IF(A881&lt;&gt;Receive[[#This Row],[No]],1,B881+1))</f>
        <v>3</v>
      </c>
      <c r="C882" t="s">
        <v>205</v>
      </c>
      <c r="D882" t="s">
        <v>60</v>
      </c>
      <c r="E882" t="s">
        <v>24</v>
      </c>
      <c r="F882" t="s">
        <v>31</v>
      </c>
      <c r="G882" t="s">
        <v>56</v>
      </c>
      <c r="H882" t="s">
        <v>71</v>
      </c>
      <c r="I882">
        <v>1</v>
      </c>
      <c r="J882" t="s">
        <v>228</v>
      </c>
      <c r="K882" s="1" t="s">
        <v>230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ユニフォーム芳賀良治ICONIC</v>
      </c>
    </row>
    <row r="883" spans="1:20" x14ac:dyDescent="0.35">
      <c r="A883">
        <f>VLOOKUP(Receive[[#This Row],[No用]],SetNo[[No.用]:[vlookup 用]],2,FALSE)</f>
        <v>148</v>
      </c>
      <c r="B883">
        <f>IF(ROW()=2,1,IF(A882&lt;&gt;Receive[[#This Row],[No]],1,B882+1))</f>
        <v>4</v>
      </c>
      <c r="C883" t="s">
        <v>205</v>
      </c>
      <c r="D883" t="s">
        <v>60</v>
      </c>
      <c r="E883" t="s">
        <v>24</v>
      </c>
      <c r="F883" t="s">
        <v>31</v>
      </c>
      <c r="G883" t="s">
        <v>56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ユニフォーム芳賀良治ICONIC</v>
      </c>
    </row>
    <row r="884" spans="1:20" x14ac:dyDescent="0.35">
      <c r="A884">
        <f>VLOOKUP(Receive[[#This Row],[No用]],SetNo[[No.用]:[vlookup 用]],2,FALSE)</f>
        <v>148</v>
      </c>
      <c r="B884">
        <f>IF(ROW()=2,1,IF(A883&lt;&gt;Receive[[#This Row],[No]],1,B883+1))</f>
        <v>5</v>
      </c>
      <c r="C884" t="s">
        <v>205</v>
      </c>
      <c r="D884" t="s">
        <v>60</v>
      </c>
      <c r="E884" t="s">
        <v>24</v>
      </c>
      <c r="F884" t="s">
        <v>31</v>
      </c>
      <c r="G884" t="s">
        <v>56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ユニフォーム芳賀良治ICONIC</v>
      </c>
    </row>
    <row r="885" spans="1:20" x14ac:dyDescent="0.35">
      <c r="A885">
        <f>VLOOKUP(Receive[[#This Row],[No用]],SetNo[[No.用]:[vlookup 用]],2,FALSE)</f>
        <v>148</v>
      </c>
      <c r="B885">
        <f>IF(ROW()=2,1,IF(A884&lt;&gt;Receive[[#This Row],[No]],1,B884+1))</f>
        <v>6</v>
      </c>
      <c r="C885" t="s">
        <v>205</v>
      </c>
      <c r="D885" t="s">
        <v>60</v>
      </c>
      <c r="E885" t="s">
        <v>24</v>
      </c>
      <c r="F885" t="s">
        <v>31</v>
      </c>
      <c r="G885" t="s">
        <v>56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ユニフォーム芳賀良治ICONIC</v>
      </c>
    </row>
    <row r="886" spans="1:20" x14ac:dyDescent="0.35">
      <c r="A886">
        <f>VLOOKUP(Receive[[#This Row],[No用]],SetNo[[No.用]:[vlookup 用]],2,FALSE)</f>
        <v>149</v>
      </c>
      <c r="B886">
        <f>IF(ROW()=2,1,IF(A885&lt;&gt;Receive[[#This Row],[No]],1,B885+1))</f>
        <v>1</v>
      </c>
      <c r="C886" t="s">
        <v>205</v>
      </c>
      <c r="D886" t="s">
        <v>61</v>
      </c>
      <c r="E886" t="s">
        <v>24</v>
      </c>
      <c r="F886" t="s">
        <v>26</v>
      </c>
      <c r="G886" t="s">
        <v>56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ユニフォーム渋谷陸斗ICONIC</v>
      </c>
    </row>
    <row r="887" spans="1:20" x14ac:dyDescent="0.35">
      <c r="A887">
        <f>VLOOKUP(Receive[[#This Row],[No用]],SetNo[[No.用]:[vlookup 用]],2,FALSE)</f>
        <v>149</v>
      </c>
      <c r="B887">
        <f>IF(ROW()=2,1,IF(A886&lt;&gt;Receive[[#This Row],[No]],1,B886+1))</f>
        <v>2</v>
      </c>
      <c r="C887" t="s">
        <v>205</v>
      </c>
      <c r="D887" t="s">
        <v>61</v>
      </c>
      <c r="E887" t="s">
        <v>24</v>
      </c>
      <c r="F887" t="s">
        <v>26</v>
      </c>
      <c r="G887" t="s">
        <v>56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ユニフォーム渋谷陸斗ICONIC</v>
      </c>
    </row>
    <row r="888" spans="1:20" x14ac:dyDescent="0.35">
      <c r="A888">
        <f>VLOOKUP(Receive[[#This Row],[No用]],SetNo[[No.用]:[vlookup 用]],2,FALSE)</f>
        <v>149</v>
      </c>
      <c r="B888">
        <f>IF(ROW()=2,1,IF(A887&lt;&gt;Receive[[#This Row],[No]],1,B887+1))</f>
        <v>3</v>
      </c>
      <c r="C888" t="s">
        <v>205</v>
      </c>
      <c r="D888" t="s">
        <v>61</v>
      </c>
      <c r="E888" t="s">
        <v>24</v>
      </c>
      <c r="F888" t="s">
        <v>26</v>
      </c>
      <c r="G888" t="s">
        <v>56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ユニフォーム渋谷陸斗ICONIC</v>
      </c>
    </row>
    <row r="889" spans="1:20" x14ac:dyDescent="0.35">
      <c r="A889">
        <f>VLOOKUP(Receive[[#This Row],[No用]],SetNo[[No.用]:[vlookup 用]],2,FALSE)</f>
        <v>149</v>
      </c>
      <c r="B889">
        <f>IF(ROW()=2,1,IF(A888&lt;&gt;Receive[[#This Row],[No]],1,B888+1))</f>
        <v>4</v>
      </c>
      <c r="C889" t="s">
        <v>205</v>
      </c>
      <c r="D889" t="s">
        <v>61</v>
      </c>
      <c r="E889" t="s">
        <v>24</v>
      </c>
      <c r="F889" t="s">
        <v>26</v>
      </c>
      <c r="G889" t="s">
        <v>56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ユニフォーム渋谷陸斗ICONIC</v>
      </c>
    </row>
    <row r="890" spans="1:20" x14ac:dyDescent="0.35">
      <c r="A890">
        <f>VLOOKUP(Receive[[#This Row],[No用]],SetNo[[No.用]:[vlookup 用]],2,FALSE)</f>
        <v>149</v>
      </c>
      <c r="B890">
        <f>IF(ROW()=2,1,IF(A889&lt;&gt;Receive[[#This Row],[No]],1,B889+1))</f>
        <v>5</v>
      </c>
      <c r="C890" t="s">
        <v>205</v>
      </c>
      <c r="D890" t="s">
        <v>61</v>
      </c>
      <c r="E890" t="s">
        <v>24</v>
      </c>
      <c r="F890" t="s">
        <v>26</v>
      </c>
      <c r="G890" t="s">
        <v>56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ユニフォーム渋谷陸斗ICONIC</v>
      </c>
    </row>
    <row r="891" spans="1:20" x14ac:dyDescent="0.35">
      <c r="A891">
        <f>VLOOKUP(Receive[[#This Row],[No用]],SetNo[[No.用]:[vlookup 用]],2,FALSE)</f>
        <v>150</v>
      </c>
      <c r="B891">
        <f>IF(ROW()=2,1,IF(A890&lt;&gt;Receive[[#This Row],[No]],1,B890+1))</f>
        <v>1</v>
      </c>
      <c r="C891" t="s">
        <v>205</v>
      </c>
      <c r="D891" t="s">
        <v>62</v>
      </c>
      <c r="E891" t="s">
        <v>24</v>
      </c>
      <c r="F891" t="s">
        <v>25</v>
      </c>
      <c r="G891" t="s">
        <v>56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ユニフォーム池尻隼人ICONIC</v>
      </c>
    </row>
    <row r="892" spans="1:20" x14ac:dyDescent="0.35">
      <c r="A892">
        <f>VLOOKUP(Receive[[#This Row],[No用]],SetNo[[No.用]:[vlookup 用]],2,FALSE)</f>
        <v>150</v>
      </c>
      <c r="B892">
        <f>IF(ROW()=2,1,IF(A891&lt;&gt;Receive[[#This Row],[No]],1,B891+1))</f>
        <v>2</v>
      </c>
      <c r="C892" t="s">
        <v>205</v>
      </c>
      <c r="D892" t="s">
        <v>62</v>
      </c>
      <c r="E892" t="s">
        <v>24</v>
      </c>
      <c r="F892" t="s">
        <v>25</v>
      </c>
      <c r="G892" t="s">
        <v>56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ユニフォーム池尻隼人ICONIC</v>
      </c>
    </row>
    <row r="893" spans="1:20" x14ac:dyDescent="0.35">
      <c r="A893">
        <f>VLOOKUP(Receive[[#This Row],[No用]],SetNo[[No.用]:[vlookup 用]],2,FALSE)</f>
        <v>150</v>
      </c>
      <c r="B893">
        <f>IF(ROW()=2,1,IF(A892&lt;&gt;Receive[[#This Row],[No]],1,B892+1))</f>
        <v>3</v>
      </c>
      <c r="C893" t="s">
        <v>205</v>
      </c>
      <c r="D893" t="s">
        <v>62</v>
      </c>
      <c r="E893" t="s">
        <v>24</v>
      </c>
      <c r="F893" t="s">
        <v>25</v>
      </c>
      <c r="G893" t="s">
        <v>56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ユニフォーム池尻隼人ICONIC</v>
      </c>
    </row>
    <row r="894" spans="1:20" x14ac:dyDescent="0.35">
      <c r="A894">
        <f>VLOOKUP(Receive[[#This Row],[No用]],SetNo[[No.用]:[vlookup 用]],2,FALSE)</f>
        <v>150</v>
      </c>
      <c r="B894">
        <f>IF(ROW()=2,1,IF(A893&lt;&gt;Receive[[#This Row],[No]],1,B893+1))</f>
        <v>4</v>
      </c>
      <c r="C894" t="s">
        <v>205</v>
      </c>
      <c r="D894" t="s">
        <v>62</v>
      </c>
      <c r="E894" t="s">
        <v>24</v>
      </c>
      <c r="F894" t="s">
        <v>25</v>
      </c>
      <c r="G894" t="s">
        <v>56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ユニフォーム池尻隼人ICONIC</v>
      </c>
    </row>
    <row r="895" spans="1:20" x14ac:dyDescent="0.35">
      <c r="A895">
        <f>VLOOKUP(Receive[[#This Row],[No用]],SetNo[[No.用]:[vlookup 用]],2,FALSE)</f>
        <v>150</v>
      </c>
      <c r="B895">
        <f>IF(ROW()=2,1,IF(A894&lt;&gt;Receive[[#This Row],[No]],1,B894+1))</f>
        <v>5</v>
      </c>
      <c r="C895" t="s">
        <v>205</v>
      </c>
      <c r="D895" t="s">
        <v>62</v>
      </c>
      <c r="E895" t="s">
        <v>24</v>
      </c>
      <c r="F895" t="s">
        <v>25</v>
      </c>
      <c r="G895" t="s">
        <v>56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ユニフォーム池尻隼人ICONIC</v>
      </c>
    </row>
    <row r="896" spans="1:20" x14ac:dyDescent="0.35">
      <c r="A896">
        <f>VLOOKUP(Receive[[#This Row],[No用]],SetNo[[No.用]:[vlookup 用]],2,FALSE)</f>
        <v>151</v>
      </c>
      <c r="B896">
        <f>IF(ROW()=2,1,IF(A895&lt;&gt;Receive[[#This Row],[No]],1,B895+1))</f>
        <v>1</v>
      </c>
      <c r="C896" s="1" t="s">
        <v>1118</v>
      </c>
      <c r="D896" s="1" t="s">
        <v>62</v>
      </c>
      <c r="E896" s="1" t="s">
        <v>77</v>
      </c>
      <c r="F896" s="1" t="s">
        <v>25</v>
      </c>
      <c r="G896" s="1" t="s">
        <v>56</v>
      </c>
      <c r="H896" s="1" t="s">
        <v>71</v>
      </c>
      <c r="I896">
        <v>1</v>
      </c>
      <c r="J896" t="s">
        <v>228</v>
      </c>
      <c r="K896" s="1" t="s">
        <v>119</v>
      </c>
      <c r="L896" s="1" t="s">
        <v>178</v>
      </c>
      <c r="M896">
        <v>29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文化祭2池尻隼人ICONIC</v>
      </c>
    </row>
    <row r="897" spans="1:20" x14ac:dyDescent="0.35">
      <c r="A897">
        <f>VLOOKUP(Receive[[#This Row],[No用]],SetNo[[No.用]:[vlookup 用]],2,FALSE)</f>
        <v>151</v>
      </c>
      <c r="B897">
        <f>IF(ROW()=2,1,IF(A896&lt;&gt;Receive[[#This Row],[No]],1,B896+1))</f>
        <v>2</v>
      </c>
      <c r="C897" s="1" t="s">
        <v>1118</v>
      </c>
      <c r="D897" s="1" t="s">
        <v>62</v>
      </c>
      <c r="E897" s="1" t="s">
        <v>77</v>
      </c>
      <c r="F897" s="1" t="s">
        <v>25</v>
      </c>
      <c r="G897" s="1" t="s">
        <v>56</v>
      </c>
      <c r="H897" s="1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文化祭2池尻隼人ICONIC</v>
      </c>
    </row>
    <row r="898" spans="1:20" x14ac:dyDescent="0.35">
      <c r="A898">
        <f>VLOOKUP(Receive[[#This Row],[No用]],SetNo[[No.用]:[vlookup 用]],2,FALSE)</f>
        <v>151</v>
      </c>
      <c r="B898">
        <f>IF(ROW()=2,1,IF(A897&lt;&gt;Receive[[#This Row],[No]],1,B897+1))</f>
        <v>3</v>
      </c>
      <c r="C898" s="1" t="s">
        <v>1118</v>
      </c>
      <c r="D898" s="1" t="s">
        <v>62</v>
      </c>
      <c r="E898" s="1" t="s">
        <v>77</v>
      </c>
      <c r="F898" s="1" t="s">
        <v>25</v>
      </c>
      <c r="G898" s="1" t="s">
        <v>56</v>
      </c>
      <c r="H898" s="1" t="s">
        <v>71</v>
      </c>
      <c r="I898">
        <v>1</v>
      </c>
      <c r="J898" t="s">
        <v>228</v>
      </c>
      <c r="K898" s="1" t="s">
        <v>120</v>
      </c>
      <c r="L898" s="1" t="s">
        <v>178</v>
      </c>
      <c r="M898">
        <v>29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文化祭2池尻隼人ICONIC</v>
      </c>
    </row>
    <row r="899" spans="1:20" x14ac:dyDescent="0.35">
      <c r="A899">
        <f>VLOOKUP(Receive[[#This Row],[No用]],SetNo[[No.用]:[vlookup 用]],2,FALSE)</f>
        <v>151</v>
      </c>
      <c r="B899">
        <f>IF(ROW()=2,1,IF(A898&lt;&gt;Receive[[#This Row],[No]],1,B898+1))</f>
        <v>4</v>
      </c>
      <c r="C899" s="1" t="s">
        <v>1118</v>
      </c>
      <c r="D899" s="1" t="s">
        <v>62</v>
      </c>
      <c r="E899" s="1" t="s">
        <v>77</v>
      </c>
      <c r="F899" s="1" t="s">
        <v>25</v>
      </c>
      <c r="G899" s="1" t="s">
        <v>56</v>
      </c>
      <c r="H899" s="1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文化祭2池尻隼人ICONIC</v>
      </c>
    </row>
    <row r="900" spans="1:20" x14ac:dyDescent="0.35">
      <c r="A900">
        <f>VLOOKUP(Receive[[#This Row],[No用]],SetNo[[No.用]:[vlookup 用]],2,FALSE)</f>
        <v>151</v>
      </c>
      <c r="B900">
        <f>IF(ROW()=2,1,IF(A899&lt;&gt;Receive[[#This Row],[No]],1,B899+1))</f>
        <v>5</v>
      </c>
      <c r="C900" s="1" t="s">
        <v>1118</v>
      </c>
      <c r="D900" s="1" t="s">
        <v>62</v>
      </c>
      <c r="E900" s="1" t="s">
        <v>77</v>
      </c>
      <c r="F900" s="1" t="s">
        <v>25</v>
      </c>
      <c r="G900" s="1" t="s">
        <v>56</v>
      </c>
      <c r="H900" s="1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文化祭2池尻隼人ICONIC</v>
      </c>
    </row>
    <row r="901" spans="1:20" x14ac:dyDescent="0.35">
      <c r="A901">
        <f>VLOOKUP(Receive[[#This Row],[No用]],SetNo[[No.用]:[vlookup 用]],2,FALSE)</f>
        <v>151</v>
      </c>
      <c r="B901">
        <f>IF(ROW()=2,1,IF(A900&lt;&gt;Receive[[#This Row],[No]],1,B900+1))</f>
        <v>6</v>
      </c>
      <c r="C901" s="1" t="s">
        <v>1118</v>
      </c>
      <c r="D901" s="1" t="s">
        <v>62</v>
      </c>
      <c r="E901" s="1" t="s">
        <v>77</v>
      </c>
      <c r="F901" s="1" t="s">
        <v>25</v>
      </c>
      <c r="G901" s="1" t="s">
        <v>56</v>
      </c>
      <c r="H901" s="1" t="s">
        <v>71</v>
      </c>
      <c r="I901">
        <v>1</v>
      </c>
      <c r="J901" t="s">
        <v>228</v>
      </c>
      <c r="K901" s="1" t="s">
        <v>164</v>
      </c>
      <c r="L901" s="1" t="s">
        <v>224</v>
      </c>
      <c r="M901">
        <v>45</v>
      </c>
      <c r="N901">
        <v>0</v>
      </c>
      <c r="O901">
        <v>55</v>
      </c>
      <c r="P901">
        <v>0</v>
      </c>
      <c r="T901" t="str">
        <f>Receive[[#This Row],[服装]]&amp;Receive[[#This Row],[名前]]&amp;Receive[[#This Row],[レアリティ]]</f>
        <v>文化祭2池尻隼人ICONIC</v>
      </c>
    </row>
    <row r="902" spans="1:20" x14ac:dyDescent="0.35">
      <c r="A902">
        <f>VLOOKUP(Receive[[#This Row],[No用]],SetNo[[No.用]:[vlookup 用]],2,FALSE)</f>
        <v>152</v>
      </c>
      <c r="B902">
        <f>IF(ROW()=2,1,IF(A901&lt;&gt;Receive[[#This Row],[No]],1,B901+1))</f>
        <v>1</v>
      </c>
      <c r="C902" s="1" t="s">
        <v>1341</v>
      </c>
      <c r="D902" s="1" t="s">
        <v>62</v>
      </c>
      <c r="E902" s="1" t="s">
        <v>73</v>
      </c>
      <c r="F902" s="1" t="s">
        <v>25</v>
      </c>
      <c r="G902" s="1" t="s">
        <v>56</v>
      </c>
      <c r="H902" s="1" t="s">
        <v>71</v>
      </c>
      <c r="I902">
        <v>1</v>
      </c>
      <c r="J902" t="s">
        <v>228</v>
      </c>
      <c r="K902" s="1" t="s">
        <v>119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遊園地池尻隼人ICONIC</v>
      </c>
    </row>
    <row r="903" spans="1:20" x14ac:dyDescent="0.35">
      <c r="A903">
        <f>VLOOKUP(Receive[[#This Row],[No用]],SetNo[[No.用]:[vlookup 用]],2,FALSE)</f>
        <v>152</v>
      </c>
      <c r="B903">
        <f>IF(ROW()=2,1,IF(A902&lt;&gt;Receive[[#This Row],[No]],1,B902+1))</f>
        <v>2</v>
      </c>
      <c r="C903" s="1" t="s">
        <v>1341</v>
      </c>
      <c r="D903" s="1" t="s">
        <v>62</v>
      </c>
      <c r="E903" s="1" t="s">
        <v>73</v>
      </c>
      <c r="F903" s="1" t="s">
        <v>25</v>
      </c>
      <c r="G903" s="1" t="s">
        <v>56</v>
      </c>
      <c r="H903" s="1" t="s">
        <v>71</v>
      </c>
      <c r="I903">
        <v>1</v>
      </c>
      <c r="J903" t="s">
        <v>228</v>
      </c>
      <c r="K903" s="1" t="s">
        <v>163</v>
      </c>
      <c r="L903" s="1" t="s">
        <v>178</v>
      </c>
      <c r="M903">
        <v>29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遊園地池尻隼人ICONIC</v>
      </c>
    </row>
    <row r="904" spans="1:20" x14ac:dyDescent="0.35">
      <c r="A904">
        <f>VLOOKUP(Receive[[#This Row],[No用]],SetNo[[No.用]:[vlookup 用]],2,FALSE)</f>
        <v>152</v>
      </c>
      <c r="B904">
        <f>IF(ROW()=2,1,IF(A903&lt;&gt;Receive[[#This Row],[No]],1,B903+1))</f>
        <v>3</v>
      </c>
      <c r="C904" s="1" t="s">
        <v>1341</v>
      </c>
      <c r="D904" s="1" t="s">
        <v>62</v>
      </c>
      <c r="E904" s="1" t="s">
        <v>73</v>
      </c>
      <c r="F904" s="1" t="s">
        <v>25</v>
      </c>
      <c r="G904" s="1" t="s">
        <v>56</v>
      </c>
      <c r="H904" s="1" t="s">
        <v>71</v>
      </c>
      <c r="I904">
        <v>1</v>
      </c>
      <c r="J904" t="s">
        <v>228</v>
      </c>
      <c r="K904" s="1" t="s">
        <v>120</v>
      </c>
      <c r="L904" s="1" t="s">
        <v>173</v>
      </c>
      <c r="M904">
        <v>33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遊園地池尻隼人ICONIC</v>
      </c>
    </row>
    <row r="905" spans="1:20" x14ac:dyDescent="0.35">
      <c r="A905">
        <f>VLOOKUP(Receive[[#This Row],[No用]],SetNo[[No.用]:[vlookup 用]],2,FALSE)</f>
        <v>152</v>
      </c>
      <c r="B905">
        <f>IF(ROW()=2,1,IF(A904&lt;&gt;Receive[[#This Row],[No]],1,B904+1))</f>
        <v>4</v>
      </c>
      <c r="C905" s="1" t="s">
        <v>1341</v>
      </c>
      <c r="D905" s="1" t="s">
        <v>62</v>
      </c>
      <c r="E905" s="1" t="s">
        <v>73</v>
      </c>
      <c r="F905" s="1" t="s">
        <v>25</v>
      </c>
      <c r="G905" s="1" t="s">
        <v>56</v>
      </c>
      <c r="H905" s="1" t="s">
        <v>71</v>
      </c>
      <c r="I905">
        <v>1</v>
      </c>
      <c r="J905" t="s">
        <v>228</v>
      </c>
      <c r="K905" s="1" t="s">
        <v>164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遊園地池尻隼人ICONIC</v>
      </c>
    </row>
    <row r="906" spans="1:20" x14ac:dyDescent="0.35">
      <c r="A906">
        <f>VLOOKUP(Receive[[#This Row],[No用]],SetNo[[No.用]:[vlookup 用]],2,FALSE)</f>
        <v>152</v>
      </c>
      <c r="B906">
        <f>IF(ROW()=2,1,IF(A905&lt;&gt;Receive[[#This Row],[No]],1,B905+1))</f>
        <v>5</v>
      </c>
      <c r="C906" s="1" t="s">
        <v>1341</v>
      </c>
      <c r="D906" s="1" t="s">
        <v>62</v>
      </c>
      <c r="E906" s="1" t="s">
        <v>73</v>
      </c>
      <c r="F906" s="1" t="s">
        <v>25</v>
      </c>
      <c r="G906" s="1" t="s">
        <v>56</v>
      </c>
      <c r="H906" s="1" t="s">
        <v>71</v>
      </c>
      <c r="I906">
        <v>1</v>
      </c>
      <c r="J906" t="s">
        <v>228</v>
      </c>
      <c r="K906" s="1" t="s">
        <v>165</v>
      </c>
      <c r="L906" s="1" t="s">
        <v>162</v>
      </c>
      <c r="M906">
        <v>13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遊園地池尻隼人ICONIC</v>
      </c>
    </row>
    <row r="907" spans="1:20" x14ac:dyDescent="0.35">
      <c r="A907">
        <f>VLOOKUP(Receive[[#This Row],[No用]],SetNo[[No.用]:[vlookup 用]],2,FALSE)</f>
        <v>152</v>
      </c>
      <c r="B907">
        <f>IF(ROW()=2,1,IF(A906&lt;&gt;Receive[[#This Row],[No]],1,B906+1))</f>
        <v>6</v>
      </c>
      <c r="C907" s="1" t="s">
        <v>1341</v>
      </c>
      <c r="D907" s="1" t="s">
        <v>62</v>
      </c>
      <c r="E907" s="1" t="s">
        <v>73</v>
      </c>
      <c r="F907" s="1" t="s">
        <v>25</v>
      </c>
      <c r="G907" s="1" t="s">
        <v>56</v>
      </c>
      <c r="H907" s="1" t="s">
        <v>71</v>
      </c>
      <c r="I907">
        <v>1</v>
      </c>
      <c r="J907" t="s">
        <v>228</v>
      </c>
      <c r="K907" s="1" t="s">
        <v>183</v>
      </c>
      <c r="L907" s="1" t="s">
        <v>224</v>
      </c>
      <c r="M907">
        <v>45</v>
      </c>
      <c r="N907">
        <v>0</v>
      </c>
      <c r="O907">
        <v>55</v>
      </c>
      <c r="P907">
        <v>0</v>
      </c>
      <c r="T907" t="str">
        <f>Receive[[#This Row],[服装]]&amp;Receive[[#This Row],[名前]]&amp;Receive[[#This Row],[レアリティ]]</f>
        <v>遊園地池尻隼人ICONIC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1</v>
      </c>
      <c r="C908" t="s">
        <v>205</v>
      </c>
      <c r="D908" t="s">
        <v>63</v>
      </c>
      <c r="E908" t="s">
        <v>28</v>
      </c>
      <c r="F908" t="s">
        <v>25</v>
      </c>
      <c r="G908" t="s">
        <v>64</v>
      </c>
      <c r="H908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ユニフォーム十和田良樹ICONIC</v>
      </c>
    </row>
    <row r="909" spans="1:20" x14ac:dyDescent="0.35">
      <c r="A909">
        <f>VLOOKUP(Receive[[#This Row],[No用]],SetNo[[No.用]:[vlookup 用]],2,FALSE)</f>
        <v>153</v>
      </c>
      <c r="B909">
        <f>IF(ROW()=2,1,IF(A908&lt;&gt;Receive[[#This Row],[No]],1,B908+1))</f>
        <v>2</v>
      </c>
      <c r="C909" t="s">
        <v>205</v>
      </c>
      <c r="D909" t="s">
        <v>63</v>
      </c>
      <c r="E909" t="s">
        <v>28</v>
      </c>
      <c r="F909" t="s">
        <v>25</v>
      </c>
      <c r="G909" t="s">
        <v>64</v>
      </c>
      <c r="H909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ユニフォーム十和田良樹ICONIC</v>
      </c>
    </row>
    <row r="910" spans="1:20" x14ac:dyDescent="0.35">
      <c r="A910">
        <f>VLOOKUP(Receive[[#This Row],[No用]],SetNo[[No.用]:[vlookup 用]],2,FALSE)</f>
        <v>153</v>
      </c>
      <c r="B910">
        <f>IF(ROW()=2,1,IF(A909&lt;&gt;Receive[[#This Row],[No]],1,B909+1))</f>
        <v>3</v>
      </c>
      <c r="C910" t="s">
        <v>205</v>
      </c>
      <c r="D910" t="s">
        <v>63</v>
      </c>
      <c r="E910" t="s">
        <v>28</v>
      </c>
      <c r="F910" t="s">
        <v>25</v>
      </c>
      <c r="G910" t="s">
        <v>64</v>
      </c>
      <c r="H910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ユニフォーム十和田良樹ICONIC</v>
      </c>
    </row>
    <row r="911" spans="1:20" x14ac:dyDescent="0.35">
      <c r="A911">
        <f>VLOOKUP(Receive[[#This Row],[No用]],SetNo[[No.用]:[vlookup 用]],2,FALSE)</f>
        <v>153</v>
      </c>
      <c r="B911">
        <f>IF(ROW()=2,1,IF(A910&lt;&gt;Receive[[#This Row],[No]],1,B910+1))</f>
        <v>4</v>
      </c>
      <c r="C911" t="s">
        <v>205</v>
      </c>
      <c r="D911" t="s">
        <v>63</v>
      </c>
      <c r="E911" t="s">
        <v>28</v>
      </c>
      <c r="F911" t="s">
        <v>25</v>
      </c>
      <c r="G911" t="s">
        <v>64</v>
      </c>
      <c r="H91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ユニフォーム十和田良樹ICONIC</v>
      </c>
    </row>
    <row r="912" spans="1:20" x14ac:dyDescent="0.35">
      <c r="A912">
        <f>VLOOKUP(Receive[[#This Row],[No用]],SetNo[[No.用]:[vlookup 用]],2,FALSE)</f>
        <v>153</v>
      </c>
      <c r="B912">
        <f>IF(ROW()=2,1,IF(A911&lt;&gt;Receive[[#This Row],[No]],1,B911+1))</f>
        <v>5</v>
      </c>
      <c r="C912" t="s">
        <v>205</v>
      </c>
      <c r="D912" t="s">
        <v>63</v>
      </c>
      <c r="E912" t="s">
        <v>28</v>
      </c>
      <c r="F912" t="s">
        <v>25</v>
      </c>
      <c r="G912" t="s">
        <v>64</v>
      </c>
      <c r="H912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ユニフォーム十和田良樹ICONIC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1</v>
      </c>
      <c r="C913" t="s">
        <v>205</v>
      </c>
      <c r="D913" t="s">
        <v>65</v>
      </c>
      <c r="E913" t="s">
        <v>28</v>
      </c>
      <c r="F913" t="s">
        <v>26</v>
      </c>
      <c r="G913" t="s">
        <v>64</v>
      </c>
      <c r="H913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ユニフォーム森岳歩ICONIC</v>
      </c>
    </row>
    <row r="914" spans="1:20" x14ac:dyDescent="0.35">
      <c r="A914">
        <f>VLOOKUP(Receive[[#This Row],[No用]],SetNo[[No.用]:[vlookup 用]],2,FALSE)</f>
        <v>154</v>
      </c>
      <c r="B914">
        <f>IF(ROW()=2,1,IF(A913&lt;&gt;Receive[[#This Row],[No]],1,B913+1))</f>
        <v>2</v>
      </c>
      <c r="C914" t="s">
        <v>205</v>
      </c>
      <c r="D914" t="s">
        <v>65</v>
      </c>
      <c r="E914" t="s">
        <v>28</v>
      </c>
      <c r="F914" t="s">
        <v>26</v>
      </c>
      <c r="G914" t="s">
        <v>64</v>
      </c>
      <c r="H914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ユニフォーム森岳歩ICONIC</v>
      </c>
    </row>
    <row r="915" spans="1:20" x14ac:dyDescent="0.35">
      <c r="A915">
        <f>VLOOKUP(Receive[[#This Row],[No用]],SetNo[[No.用]:[vlookup 用]],2,FALSE)</f>
        <v>154</v>
      </c>
      <c r="B915">
        <f>IF(ROW()=2,1,IF(A914&lt;&gt;Receive[[#This Row],[No]],1,B914+1))</f>
        <v>3</v>
      </c>
      <c r="C915" t="s">
        <v>205</v>
      </c>
      <c r="D915" t="s">
        <v>65</v>
      </c>
      <c r="E915" t="s">
        <v>28</v>
      </c>
      <c r="F915" t="s">
        <v>26</v>
      </c>
      <c r="G915" t="s">
        <v>64</v>
      </c>
      <c r="H915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ユニフォーム森岳歩ICONIC</v>
      </c>
    </row>
    <row r="916" spans="1:20" x14ac:dyDescent="0.35">
      <c r="A916">
        <f>VLOOKUP(Receive[[#This Row],[No用]],SetNo[[No.用]:[vlookup 用]],2,FALSE)</f>
        <v>154</v>
      </c>
      <c r="B916">
        <f>IF(ROW()=2,1,IF(A915&lt;&gt;Receive[[#This Row],[No]],1,B915+1))</f>
        <v>4</v>
      </c>
      <c r="C916" t="s">
        <v>205</v>
      </c>
      <c r="D916" t="s">
        <v>65</v>
      </c>
      <c r="E916" t="s">
        <v>28</v>
      </c>
      <c r="F916" t="s">
        <v>26</v>
      </c>
      <c r="G916" t="s">
        <v>64</v>
      </c>
      <c r="H916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26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ユニフォーム森岳歩ICONIC</v>
      </c>
    </row>
    <row r="917" spans="1:20" x14ac:dyDescent="0.35">
      <c r="A917">
        <f>VLOOKUP(Receive[[#This Row],[No用]],SetNo[[No.用]:[vlookup 用]],2,FALSE)</f>
        <v>154</v>
      </c>
      <c r="B917">
        <f>IF(ROW()=2,1,IF(A916&lt;&gt;Receive[[#This Row],[No]],1,B916+1))</f>
        <v>5</v>
      </c>
      <c r="C917" t="s">
        <v>205</v>
      </c>
      <c r="D917" t="s">
        <v>65</v>
      </c>
      <c r="E917" t="s">
        <v>28</v>
      </c>
      <c r="F917" t="s">
        <v>26</v>
      </c>
      <c r="G917" t="s">
        <v>64</v>
      </c>
      <c r="H917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ユニフォーム森岳歩ICONIC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1</v>
      </c>
      <c r="C918" t="s">
        <v>205</v>
      </c>
      <c r="D918" t="s">
        <v>66</v>
      </c>
      <c r="E918" t="s">
        <v>24</v>
      </c>
      <c r="F918" t="s">
        <v>25</v>
      </c>
      <c r="G918" t="s">
        <v>64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ユニフォーム唐松拓巳ICONIC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2</v>
      </c>
      <c r="C919" t="s">
        <v>205</v>
      </c>
      <c r="D919" t="s">
        <v>66</v>
      </c>
      <c r="E919" t="s">
        <v>24</v>
      </c>
      <c r="F919" t="s">
        <v>25</v>
      </c>
      <c r="G919" t="s">
        <v>64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ユニフォーム唐松拓巳ICONIC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3</v>
      </c>
      <c r="C920" t="s">
        <v>205</v>
      </c>
      <c r="D920" t="s">
        <v>66</v>
      </c>
      <c r="E920" t="s">
        <v>24</v>
      </c>
      <c r="F920" t="s">
        <v>25</v>
      </c>
      <c r="G920" t="s">
        <v>64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ユニフォーム唐松拓巳ICONIC</v>
      </c>
    </row>
    <row r="921" spans="1:20" x14ac:dyDescent="0.35">
      <c r="A921">
        <f>VLOOKUP(Receive[[#This Row],[No用]],SetNo[[No.用]:[vlookup 用]],2,FALSE)</f>
        <v>155</v>
      </c>
      <c r="B921">
        <f>IF(ROW()=2,1,IF(A920&lt;&gt;Receive[[#This Row],[No]],1,B920+1))</f>
        <v>4</v>
      </c>
      <c r="C921" t="s">
        <v>205</v>
      </c>
      <c r="D921" t="s">
        <v>66</v>
      </c>
      <c r="E921" t="s">
        <v>24</v>
      </c>
      <c r="F921" t="s">
        <v>25</v>
      </c>
      <c r="G921" t="s">
        <v>64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ユニフォーム唐松拓巳ICONIC</v>
      </c>
    </row>
    <row r="922" spans="1:20" x14ac:dyDescent="0.35">
      <c r="A922">
        <f>VLOOKUP(Receive[[#This Row],[No用]],SetNo[[No.用]:[vlookup 用]],2,FALSE)</f>
        <v>155</v>
      </c>
      <c r="B922">
        <f>IF(ROW()=2,1,IF(A921&lt;&gt;Receive[[#This Row],[No]],1,B921+1))</f>
        <v>5</v>
      </c>
      <c r="C922" t="s">
        <v>205</v>
      </c>
      <c r="D922" t="s">
        <v>66</v>
      </c>
      <c r="E922" t="s">
        <v>24</v>
      </c>
      <c r="F922" t="s">
        <v>25</v>
      </c>
      <c r="G922" t="s">
        <v>64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ユニフォーム唐松拓巳ICONIC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1</v>
      </c>
      <c r="C923" t="s">
        <v>205</v>
      </c>
      <c r="D923" t="s">
        <v>67</v>
      </c>
      <c r="E923" t="s">
        <v>28</v>
      </c>
      <c r="F923" t="s">
        <v>25</v>
      </c>
      <c r="G923" t="s">
        <v>64</v>
      </c>
      <c r="H923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ユニフォーム田沢裕樹ICONIC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2</v>
      </c>
      <c r="C924" t="s">
        <v>205</v>
      </c>
      <c r="D924" t="s">
        <v>67</v>
      </c>
      <c r="E924" t="s">
        <v>28</v>
      </c>
      <c r="F924" t="s">
        <v>25</v>
      </c>
      <c r="G924" t="s">
        <v>64</v>
      </c>
      <c r="H924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ユニフォーム田沢裕樹ICONIC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3</v>
      </c>
      <c r="C925" t="s">
        <v>205</v>
      </c>
      <c r="D925" t="s">
        <v>67</v>
      </c>
      <c r="E925" t="s">
        <v>28</v>
      </c>
      <c r="F925" t="s">
        <v>25</v>
      </c>
      <c r="G925" t="s">
        <v>64</v>
      </c>
      <c r="H925" t="s">
        <v>71</v>
      </c>
      <c r="I925">
        <v>1</v>
      </c>
      <c r="J925" t="s">
        <v>228</v>
      </c>
      <c r="K925" s="1" t="s">
        <v>120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ユニフォーム田沢裕樹ICONIC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4</v>
      </c>
      <c r="C926" t="s">
        <v>205</v>
      </c>
      <c r="D926" t="s">
        <v>67</v>
      </c>
      <c r="E926" t="s">
        <v>28</v>
      </c>
      <c r="F926" t="s">
        <v>25</v>
      </c>
      <c r="G926" t="s">
        <v>64</v>
      </c>
      <c r="H926" t="s">
        <v>71</v>
      </c>
      <c r="I926">
        <v>1</v>
      </c>
      <c r="J926" t="s">
        <v>228</v>
      </c>
      <c r="K926" s="1" t="s">
        <v>164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ユニフォーム田沢裕樹ICONIC</v>
      </c>
    </row>
    <row r="927" spans="1:20" x14ac:dyDescent="0.35">
      <c r="A927">
        <f>VLOOKUP(Receive[[#This Row],[No用]],SetNo[[No.用]:[vlookup 用]],2,FALSE)</f>
        <v>156</v>
      </c>
      <c r="B927">
        <f>IF(ROW()=2,1,IF(A926&lt;&gt;Receive[[#This Row],[No]],1,B926+1))</f>
        <v>5</v>
      </c>
      <c r="C927" t="s">
        <v>205</v>
      </c>
      <c r="D927" t="s">
        <v>67</v>
      </c>
      <c r="E927" t="s">
        <v>28</v>
      </c>
      <c r="F927" t="s">
        <v>25</v>
      </c>
      <c r="G927" t="s">
        <v>64</v>
      </c>
      <c r="H927" t="s">
        <v>71</v>
      </c>
      <c r="I927">
        <v>1</v>
      </c>
      <c r="J927" t="s">
        <v>228</v>
      </c>
      <c r="K927" s="1" t="s">
        <v>165</v>
      </c>
      <c r="L927" s="1" t="s">
        <v>162</v>
      </c>
      <c r="M927">
        <v>13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ユニフォーム田沢裕樹ICONIC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1</v>
      </c>
      <c r="C928" t="s">
        <v>205</v>
      </c>
      <c r="D928" t="s">
        <v>68</v>
      </c>
      <c r="E928" t="s">
        <v>28</v>
      </c>
      <c r="F928" t="s">
        <v>26</v>
      </c>
      <c r="G928" t="s">
        <v>64</v>
      </c>
      <c r="H928" t="s">
        <v>71</v>
      </c>
      <c r="I928">
        <v>1</v>
      </c>
      <c r="J928" t="s">
        <v>228</v>
      </c>
      <c r="K928" s="1" t="s">
        <v>119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ユニフォーム子安颯真ICONIC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2</v>
      </c>
      <c r="C929" t="s">
        <v>205</v>
      </c>
      <c r="D929" t="s">
        <v>68</v>
      </c>
      <c r="E929" t="s">
        <v>28</v>
      </c>
      <c r="F929" t="s">
        <v>26</v>
      </c>
      <c r="G929" t="s">
        <v>64</v>
      </c>
      <c r="H929" t="s">
        <v>71</v>
      </c>
      <c r="I929">
        <v>1</v>
      </c>
      <c r="J929" t="s">
        <v>228</v>
      </c>
      <c r="K929" s="1" t="s">
        <v>163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ユニフォーム子安颯真ICONIC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3</v>
      </c>
      <c r="C930" t="s">
        <v>205</v>
      </c>
      <c r="D930" t="s">
        <v>68</v>
      </c>
      <c r="E930" t="s">
        <v>28</v>
      </c>
      <c r="F930" t="s">
        <v>26</v>
      </c>
      <c r="G930" t="s">
        <v>64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ユニフォーム子安颯真ICONIC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4</v>
      </c>
      <c r="C931" t="s">
        <v>205</v>
      </c>
      <c r="D931" t="s">
        <v>68</v>
      </c>
      <c r="E931" t="s">
        <v>28</v>
      </c>
      <c r="F931" t="s">
        <v>26</v>
      </c>
      <c r="G931" t="s">
        <v>64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ユニフォーム子安颯真ICONIC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5</v>
      </c>
      <c r="C932" t="s">
        <v>205</v>
      </c>
      <c r="D932" t="s">
        <v>68</v>
      </c>
      <c r="E932" t="s">
        <v>28</v>
      </c>
      <c r="F932" t="s">
        <v>26</v>
      </c>
      <c r="G932" t="s">
        <v>64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14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ユニフォーム子安颯真ICONIC</v>
      </c>
    </row>
    <row r="933" spans="1:20" x14ac:dyDescent="0.35">
      <c r="A933">
        <f>VLOOKUP(Receive[[#This Row],[No用]],SetNo[[No.用]:[vlookup 用]],2,FALSE)</f>
        <v>158</v>
      </c>
      <c r="B933">
        <f>IF(ROW()=2,1,IF(A932&lt;&gt;Receive[[#This Row],[No]],1,B932+1))</f>
        <v>1</v>
      </c>
      <c r="C933" t="s">
        <v>205</v>
      </c>
      <c r="D933" t="s">
        <v>69</v>
      </c>
      <c r="E933" t="s">
        <v>28</v>
      </c>
      <c r="F933" t="s">
        <v>21</v>
      </c>
      <c r="G933" t="s">
        <v>64</v>
      </c>
      <c r="H933" t="s">
        <v>71</v>
      </c>
      <c r="I933">
        <v>1</v>
      </c>
      <c r="J933" t="s">
        <v>228</v>
      </c>
      <c r="K933" s="1" t="s">
        <v>119</v>
      </c>
      <c r="L933" s="1" t="s">
        <v>178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ユニフォーム横手駿ICONIC</v>
      </c>
    </row>
    <row r="934" spans="1:20" x14ac:dyDescent="0.35">
      <c r="A934">
        <f>VLOOKUP(Receive[[#This Row],[No用]],SetNo[[No.用]:[vlookup 用]],2,FALSE)</f>
        <v>158</v>
      </c>
      <c r="B934">
        <f>IF(ROW()=2,1,IF(A933&lt;&gt;Receive[[#This Row],[No]],1,B933+1))</f>
        <v>2</v>
      </c>
      <c r="C934" t="s">
        <v>205</v>
      </c>
      <c r="D934" t="s">
        <v>69</v>
      </c>
      <c r="E934" t="s">
        <v>28</v>
      </c>
      <c r="F934" t="s">
        <v>21</v>
      </c>
      <c r="G934" t="s">
        <v>64</v>
      </c>
      <c r="H934" t="s">
        <v>71</v>
      </c>
      <c r="I934">
        <v>1</v>
      </c>
      <c r="J934" t="s">
        <v>228</v>
      </c>
      <c r="K934" s="1" t="s">
        <v>194</v>
      </c>
      <c r="L934" s="1" t="s">
        <v>178</v>
      </c>
      <c r="M934">
        <v>36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ユニフォーム横手駿ICONIC</v>
      </c>
    </row>
    <row r="935" spans="1:20" x14ac:dyDescent="0.35">
      <c r="A935">
        <f>VLOOKUP(Receive[[#This Row],[No用]],SetNo[[No.用]:[vlookup 用]],2,FALSE)</f>
        <v>158</v>
      </c>
      <c r="B935">
        <f>IF(ROW()=2,1,IF(A934&lt;&gt;Receive[[#This Row],[No]],1,B934+1))</f>
        <v>3</v>
      </c>
      <c r="C935" t="s">
        <v>205</v>
      </c>
      <c r="D935" t="s">
        <v>69</v>
      </c>
      <c r="E935" t="s">
        <v>28</v>
      </c>
      <c r="F935" t="s">
        <v>21</v>
      </c>
      <c r="G935" t="s">
        <v>64</v>
      </c>
      <c r="H935" t="s">
        <v>71</v>
      </c>
      <c r="I935">
        <v>1</v>
      </c>
      <c r="J935" t="s">
        <v>228</v>
      </c>
      <c r="K935" s="1" t="s">
        <v>163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ユニフォーム横手駿ICONIC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4</v>
      </c>
      <c r="C936" t="s">
        <v>205</v>
      </c>
      <c r="D936" t="s">
        <v>69</v>
      </c>
      <c r="E936" t="s">
        <v>28</v>
      </c>
      <c r="F936" t="s">
        <v>21</v>
      </c>
      <c r="G936" t="s">
        <v>64</v>
      </c>
      <c r="H936" t="s">
        <v>71</v>
      </c>
      <c r="I936">
        <v>1</v>
      </c>
      <c r="J936" t="s">
        <v>228</v>
      </c>
      <c r="K936" s="1" t="s">
        <v>230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ユニフォーム横手駿ICONIC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5</v>
      </c>
      <c r="C937" t="s">
        <v>205</v>
      </c>
      <c r="D937" t="s">
        <v>69</v>
      </c>
      <c r="E937" t="s">
        <v>28</v>
      </c>
      <c r="F937" t="s">
        <v>21</v>
      </c>
      <c r="G937" t="s">
        <v>64</v>
      </c>
      <c r="H937" t="s">
        <v>71</v>
      </c>
      <c r="I937">
        <v>1</v>
      </c>
      <c r="J937" t="s">
        <v>228</v>
      </c>
      <c r="K937" s="1" t="s">
        <v>120</v>
      </c>
      <c r="L937" s="1" t="s">
        <v>178</v>
      </c>
      <c r="M937">
        <v>31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ユニフォーム横手駿ICONIC</v>
      </c>
    </row>
    <row r="938" spans="1:20" x14ac:dyDescent="0.35">
      <c r="A938">
        <f>VLOOKUP(Receive[[#This Row],[No用]],SetNo[[No.用]:[vlookup 用]],2,FALSE)</f>
        <v>158</v>
      </c>
      <c r="B938">
        <f>IF(ROW()=2,1,IF(A937&lt;&gt;Receive[[#This Row],[No]],1,B937+1))</f>
        <v>6</v>
      </c>
      <c r="C938" t="s">
        <v>205</v>
      </c>
      <c r="D938" t="s">
        <v>69</v>
      </c>
      <c r="E938" t="s">
        <v>28</v>
      </c>
      <c r="F938" t="s">
        <v>21</v>
      </c>
      <c r="G938" t="s">
        <v>64</v>
      </c>
      <c r="H938" t="s">
        <v>71</v>
      </c>
      <c r="I938">
        <v>1</v>
      </c>
      <c r="J938" t="s">
        <v>228</v>
      </c>
      <c r="K938" s="1" t="s">
        <v>164</v>
      </c>
      <c r="L938" s="1" t="s">
        <v>162</v>
      </c>
      <c r="M938">
        <v>31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ユニフォーム横手駿ICONIC</v>
      </c>
    </row>
    <row r="939" spans="1:20" x14ac:dyDescent="0.35">
      <c r="A939">
        <f>VLOOKUP(Receive[[#This Row],[No用]],SetNo[[No.用]:[vlookup 用]],2,FALSE)</f>
        <v>158</v>
      </c>
      <c r="B939">
        <f>IF(ROW()=2,1,IF(A938&lt;&gt;Receive[[#This Row],[No]],1,B938+1))</f>
        <v>7</v>
      </c>
      <c r="C939" t="s">
        <v>205</v>
      </c>
      <c r="D939" t="s">
        <v>69</v>
      </c>
      <c r="E939" t="s">
        <v>28</v>
      </c>
      <c r="F939" t="s">
        <v>21</v>
      </c>
      <c r="G939" t="s">
        <v>64</v>
      </c>
      <c r="H939" t="s">
        <v>71</v>
      </c>
      <c r="I939">
        <v>1</v>
      </c>
      <c r="J939" t="s">
        <v>228</v>
      </c>
      <c r="K939" s="1" t="s">
        <v>165</v>
      </c>
      <c r="L939" s="1" t="s">
        <v>162</v>
      </c>
      <c r="M939">
        <v>31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ユニフォーム横手駿ICONIC</v>
      </c>
    </row>
    <row r="940" spans="1:20" x14ac:dyDescent="0.35">
      <c r="A940">
        <f>VLOOKUP(Receive[[#This Row],[No用]],SetNo[[No.用]:[vlookup 用]],2,FALSE)</f>
        <v>158</v>
      </c>
      <c r="B940">
        <f>IF(ROW()=2,1,IF(A939&lt;&gt;Receive[[#This Row],[No]],1,B939+1))</f>
        <v>8</v>
      </c>
      <c r="C940" t="s">
        <v>205</v>
      </c>
      <c r="D940" t="s">
        <v>69</v>
      </c>
      <c r="E940" t="s">
        <v>28</v>
      </c>
      <c r="F940" t="s">
        <v>21</v>
      </c>
      <c r="G940" t="s">
        <v>64</v>
      </c>
      <c r="H940" t="s">
        <v>71</v>
      </c>
      <c r="I940">
        <v>1</v>
      </c>
      <c r="J940" t="s">
        <v>228</v>
      </c>
      <c r="K940" s="1" t="s">
        <v>183</v>
      </c>
      <c r="L940" s="1" t="s">
        <v>224</v>
      </c>
      <c r="M940">
        <v>45</v>
      </c>
      <c r="N940">
        <v>0</v>
      </c>
      <c r="O940">
        <v>55</v>
      </c>
      <c r="P940">
        <v>0</v>
      </c>
      <c r="T940" t="str">
        <f>Receive[[#This Row],[服装]]&amp;Receive[[#This Row],[名前]]&amp;Receive[[#This Row],[レアリティ]]</f>
        <v>ユニフォーム横手駿ICONIC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1</v>
      </c>
      <c r="C941" t="s">
        <v>205</v>
      </c>
      <c r="D941" t="s">
        <v>70</v>
      </c>
      <c r="E941" t="s">
        <v>28</v>
      </c>
      <c r="F941" t="s">
        <v>31</v>
      </c>
      <c r="G941" t="s">
        <v>64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ユニフォーム夏瀬伊吹ICONIC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2</v>
      </c>
      <c r="C942" t="s">
        <v>205</v>
      </c>
      <c r="D942" t="s">
        <v>70</v>
      </c>
      <c r="E942" t="s">
        <v>28</v>
      </c>
      <c r="F942" t="s">
        <v>31</v>
      </c>
      <c r="G942" t="s">
        <v>64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ユニフォーム夏瀬伊吹ICONIC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3</v>
      </c>
      <c r="C943" t="s">
        <v>205</v>
      </c>
      <c r="D943" t="s">
        <v>70</v>
      </c>
      <c r="E943" t="s">
        <v>28</v>
      </c>
      <c r="F943" t="s">
        <v>31</v>
      </c>
      <c r="G943" t="s">
        <v>64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ユニフォーム夏瀬伊吹ICONIC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4</v>
      </c>
      <c r="C944" t="s">
        <v>205</v>
      </c>
      <c r="D944" t="s">
        <v>70</v>
      </c>
      <c r="E944" t="s">
        <v>28</v>
      </c>
      <c r="F944" t="s">
        <v>31</v>
      </c>
      <c r="G944" t="s">
        <v>64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ユニフォーム夏瀬伊吹ICONIC</v>
      </c>
    </row>
    <row r="945" spans="1:20" x14ac:dyDescent="0.35">
      <c r="A945">
        <f>VLOOKUP(Receive[[#This Row],[No用]],SetNo[[No.用]:[vlookup 用]],2,FALSE)</f>
        <v>159</v>
      </c>
      <c r="B945">
        <f>IF(ROW()=2,1,IF(A944&lt;&gt;Receive[[#This Row],[No]],1,B944+1))</f>
        <v>5</v>
      </c>
      <c r="C945" t="s">
        <v>205</v>
      </c>
      <c r="D945" t="s">
        <v>70</v>
      </c>
      <c r="E945" t="s">
        <v>28</v>
      </c>
      <c r="F945" t="s">
        <v>31</v>
      </c>
      <c r="G945" t="s">
        <v>64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ユニフォーム夏瀬伊吹ICONIC</v>
      </c>
    </row>
    <row r="946" spans="1:20" x14ac:dyDescent="0.35">
      <c r="A946">
        <f>VLOOKUP(Receive[[#This Row],[No用]],SetNo[[No.用]:[vlookup 用]],2,FALSE)</f>
        <v>160</v>
      </c>
      <c r="B946">
        <f>IF(ROW()=2,1,IF(A945&lt;&gt;Receive[[#This Row],[No]],1,B945+1))</f>
        <v>1</v>
      </c>
      <c r="C946" s="1" t="s">
        <v>108</v>
      </c>
      <c r="D946" s="1" t="s">
        <v>921</v>
      </c>
      <c r="E946" s="1" t="s">
        <v>28</v>
      </c>
      <c r="F946" s="1" t="s">
        <v>31</v>
      </c>
      <c r="G946" s="1" t="s">
        <v>64</v>
      </c>
      <c r="H946" s="1" t="s">
        <v>71</v>
      </c>
      <c r="I946">
        <v>1</v>
      </c>
      <c r="J946" t="s">
        <v>228</v>
      </c>
      <c r="K946" s="1" t="s">
        <v>119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ユニフォーム秋宮昇ICONIC</v>
      </c>
    </row>
    <row r="947" spans="1:20" x14ac:dyDescent="0.35">
      <c r="A947">
        <f>VLOOKUP(Receive[[#This Row],[No用]],SetNo[[No.用]:[vlookup 用]],2,FALSE)</f>
        <v>160</v>
      </c>
      <c r="B947">
        <f>IF(ROW()=2,1,IF(A946&lt;&gt;Receive[[#This Row],[No]],1,B946+1))</f>
        <v>2</v>
      </c>
      <c r="C947" s="1" t="s">
        <v>108</v>
      </c>
      <c r="D947" s="1" t="s">
        <v>921</v>
      </c>
      <c r="E947" s="1" t="s">
        <v>28</v>
      </c>
      <c r="F947" s="1" t="s">
        <v>31</v>
      </c>
      <c r="G947" s="1" t="s">
        <v>64</v>
      </c>
      <c r="H947" s="1" t="s">
        <v>71</v>
      </c>
      <c r="I947">
        <v>1</v>
      </c>
      <c r="J947" t="s">
        <v>228</v>
      </c>
      <c r="K947" s="1" t="s">
        <v>194</v>
      </c>
      <c r="L947" s="1" t="s">
        <v>178</v>
      </c>
      <c r="M947">
        <v>31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ユニフォーム秋宮昇ICONIC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3</v>
      </c>
      <c r="C948" s="1" t="s">
        <v>108</v>
      </c>
      <c r="D948" s="1" t="s">
        <v>921</v>
      </c>
      <c r="E948" s="1" t="s">
        <v>28</v>
      </c>
      <c r="F948" s="1" t="s">
        <v>31</v>
      </c>
      <c r="G948" s="1" t="s">
        <v>64</v>
      </c>
      <c r="H948" s="1" t="s">
        <v>71</v>
      </c>
      <c r="I948">
        <v>1</v>
      </c>
      <c r="J948" t="s">
        <v>228</v>
      </c>
      <c r="K948" s="1" t="s">
        <v>163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ユニフォーム秋宮昇ICONIC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4</v>
      </c>
      <c r="C949" s="1" t="s">
        <v>108</v>
      </c>
      <c r="D949" s="1" t="s">
        <v>921</v>
      </c>
      <c r="E949" s="1" t="s">
        <v>28</v>
      </c>
      <c r="F949" s="1" t="s">
        <v>31</v>
      </c>
      <c r="G949" s="1" t="s">
        <v>64</v>
      </c>
      <c r="H949" s="1" t="s">
        <v>71</v>
      </c>
      <c r="I949">
        <v>1</v>
      </c>
      <c r="J949" t="s">
        <v>228</v>
      </c>
      <c r="K949" s="1" t="s">
        <v>120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ユニフォーム秋宮昇ICONIC</v>
      </c>
    </row>
    <row r="950" spans="1:20" x14ac:dyDescent="0.35">
      <c r="A950">
        <f>VLOOKUP(Receive[[#This Row],[No用]],SetNo[[No.用]:[vlookup 用]],2,FALSE)</f>
        <v>160</v>
      </c>
      <c r="B950">
        <f>IF(ROW()=2,1,IF(A949&lt;&gt;Receive[[#This Row],[No]],1,B949+1))</f>
        <v>5</v>
      </c>
      <c r="C950" s="1" t="s">
        <v>108</v>
      </c>
      <c r="D950" s="1" t="s">
        <v>921</v>
      </c>
      <c r="E950" s="1" t="s">
        <v>28</v>
      </c>
      <c r="F950" s="1" t="s">
        <v>31</v>
      </c>
      <c r="G950" s="1" t="s">
        <v>64</v>
      </c>
      <c r="H950" s="1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ユニフォーム秋宮昇ICONIC</v>
      </c>
    </row>
    <row r="951" spans="1:20" x14ac:dyDescent="0.35">
      <c r="A951">
        <f>VLOOKUP(Receive[[#This Row],[No用]],SetNo[[No.用]:[vlookup 用]],2,FALSE)</f>
        <v>160</v>
      </c>
      <c r="B951">
        <f>IF(ROW()=2,1,IF(A950&lt;&gt;Receive[[#This Row],[No]],1,B950+1))</f>
        <v>6</v>
      </c>
      <c r="C951" s="1" t="s">
        <v>108</v>
      </c>
      <c r="D951" s="1" t="s">
        <v>921</v>
      </c>
      <c r="E951" s="1" t="s">
        <v>28</v>
      </c>
      <c r="F951" s="1" t="s">
        <v>31</v>
      </c>
      <c r="G951" s="1" t="s">
        <v>64</v>
      </c>
      <c r="H951" s="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13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ユニフォーム秋宮昇ICONIC</v>
      </c>
    </row>
    <row r="952" spans="1:20" x14ac:dyDescent="0.35">
      <c r="A952">
        <f>VLOOKUP(Receive[[#This Row],[No用]],SetNo[[No.用]:[vlookup 用]],2,FALSE)</f>
        <v>160</v>
      </c>
      <c r="B952">
        <f>IF(ROW()=2,1,IF(A951&lt;&gt;Receive[[#This Row],[No]],1,B951+1))</f>
        <v>7</v>
      </c>
      <c r="C952" s="1" t="s">
        <v>108</v>
      </c>
      <c r="D952" s="1" t="s">
        <v>921</v>
      </c>
      <c r="E952" s="1" t="s">
        <v>28</v>
      </c>
      <c r="F952" s="1" t="s">
        <v>31</v>
      </c>
      <c r="G952" s="1" t="s">
        <v>64</v>
      </c>
      <c r="H952" s="1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46</v>
      </c>
      <c r="N952">
        <v>0</v>
      </c>
      <c r="O952">
        <v>56</v>
      </c>
      <c r="P952">
        <v>0</v>
      </c>
      <c r="T952" t="str">
        <f>Receive[[#This Row],[服装]]&amp;Receive[[#This Row],[名前]]&amp;Receive[[#This Row],[レアリティ]]</f>
        <v>ユニフォーム秋宮昇ICONIC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1</v>
      </c>
      <c r="C953" t="s">
        <v>205</v>
      </c>
      <c r="D953" t="s">
        <v>72</v>
      </c>
      <c r="E953" t="s">
        <v>23</v>
      </c>
      <c r="F953" t="s">
        <v>31</v>
      </c>
      <c r="G953" t="s">
        <v>75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ユニフォーム古牧譲ICONIC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2</v>
      </c>
      <c r="C954" t="s">
        <v>205</v>
      </c>
      <c r="D954" t="s">
        <v>72</v>
      </c>
      <c r="E954" t="s">
        <v>23</v>
      </c>
      <c r="F954" t="s">
        <v>31</v>
      </c>
      <c r="G954" t="s">
        <v>75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ユニフォーム古牧譲ICONIC</v>
      </c>
    </row>
    <row r="955" spans="1:20" x14ac:dyDescent="0.35">
      <c r="A955">
        <f>VLOOKUP(Receive[[#This Row],[No用]],SetNo[[No.用]:[vlookup 用]],2,FALSE)</f>
        <v>161</v>
      </c>
      <c r="B955">
        <f>IF(ROW()=2,1,IF(A954&lt;&gt;Receive[[#This Row],[No]],1,B954+1))</f>
        <v>3</v>
      </c>
      <c r="C955" t="s">
        <v>205</v>
      </c>
      <c r="D955" t="s">
        <v>72</v>
      </c>
      <c r="E955" t="s">
        <v>23</v>
      </c>
      <c r="F955" t="s">
        <v>31</v>
      </c>
      <c r="G955" t="s">
        <v>75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ユニフォーム古牧譲ICONIC</v>
      </c>
    </row>
    <row r="956" spans="1:20" x14ac:dyDescent="0.35">
      <c r="A956">
        <f>VLOOKUP(Receive[[#This Row],[No用]],SetNo[[No.用]:[vlookup 用]],2,FALSE)</f>
        <v>161</v>
      </c>
      <c r="B956">
        <f>IF(ROW()=2,1,IF(A955&lt;&gt;Receive[[#This Row],[No]],1,B955+1))</f>
        <v>4</v>
      </c>
      <c r="C956" t="s">
        <v>205</v>
      </c>
      <c r="D956" t="s">
        <v>72</v>
      </c>
      <c r="E956" t="s">
        <v>23</v>
      </c>
      <c r="F956" t="s">
        <v>31</v>
      </c>
      <c r="G956" t="s">
        <v>75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ユニフォーム古牧譲ICONIC</v>
      </c>
    </row>
    <row r="957" spans="1:20" x14ac:dyDescent="0.35">
      <c r="A957">
        <f>VLOOKUP(Receive[[#This Row],[No用]],SetNo[[No.用]:[vlookup 用]],2,FALSE)</f>
        <v>161</v>
      </c>
      <c r="B957">
        <f>IF(ROW()=2,1,IF(A956&lt;&gt;Receive[[#This Row],[No]],1,B956+1))</f>
        <v>5</v>
      </c>
      <c r="C957" t="s">
        <v>205</v>
      </c>
      <c r="D957" t="s">
        <v>72</v>
      </c>
      <c r="E957" t="s">
        <v>23</v>
      </c>
      <c r="F957" t="s">
        <v>31</v>
      </c>
      <c r="G957" t="s">
        <v>75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ユニフォーム古牧譲ICONIC</v>
      </c>
    </row>
    <row r="958" spans="1:20" x14ac:dyDescent="0.35">
      <c r="A958">
        <f>VLOOKUP(Receive[[#This Row],[No用]],SetNo[[No.用]:[vlookup 用]],2,FALSE)</f>
        <v>161</v>
      </c>
      <c r="B958">
        <f>IF(ROW()=2,1,IF(A957&lt;&gt;Receive[[#This Row],[No]],1,B957+1))</f>
        <v>6</v>
      </c>
      <c r="C958" t="s">
        <v>205</v>
      </c>
      <c r="D958" t="s">
        <v>72</v>
      </c>
      <c r="E958" t="s">
        <v>23</v>
      </c>
      <c r="F958" t="s">
        <v>31</v>
      </c>
      <c r="G958" t="s">
        <v>75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ユニフォーム古牧譲ICONIC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1</v>
      </c>
      <c r="C959" s="1" t="s">
        <v>798</v>
      </c>
      <c r="D959" t="s">
        <v>72</v>
      </c>
      <c r="E959" s="1" t="s">
        <v>90</v>
      </c>
      <c r="F959" t="s">
        <v>74</v>
      </c>
      <c r="G959" t="s">
        <v>75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雪遊び古牧譲ICONIC</v>
      </c>
    </row>
    <row r="960" spans="1:20" x14ac:dyDescent="0.35">
      <c r="A960">
        <f>VLOOKUP(Receive[[#This Row],[No用]],SetNo[[No.用]:[vlookup 用]],2,FALSE)</f>
        <v>162</v>
      </c>
      <c r="B960">
        <f>IF(ROW()=2,1,IF(A959&lt;&gt;Receive[[#This Row],[No]],1,B959+1))</f>
        <v>2</v>
      </c>
      <c r="C960" s="1" t="s">
        <v>798</v>
      </c>
      <c r="D960" t="s">
        <v>72</v>
      </c>
      <c r="E960" s="1" t="s">
        <v>90</v>
      </c>
      <c r="F960" t="s">
        <v>74</v>
      </c>
      <c r="G960" t="s">
        <v>75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雪遊び古牧譲ICONIC</v>
      </c>
    </row>
    <row r="961" spans="1:20" x14ac:dyDescent="0.35">
      <c r="A961">
        <f>VLOOKUP(Receive[[#This Row],[No用]],SetNo[[No.用]:[vlookup 用]],2,FALSE)</f>
        <v>162</v>
      </c>
      <c r="B961">
        <f>IF(ROW()=2,1,IF(A960&lt;&gt;Receive[[#This Row],[No]],1,B960+1))</f>
        <v>3</v>
      </c>
      <c r="C961" s="1" t="s">
        <v>798</v>
      </c>
      <c r="D961" t="s">
        <v>72</v>
      </c>
      <c r="E961" s="1" t="s">
        <v>90</v>
      </c>
      <c r="F961" t="s">
        <v>74</v>
      </c>
      <c r="G961" t="s">
        <v>75</v>
      </c>
      <c r="H961" t="s">
        <v>71</v>
      </c>
      <c r="I961">
        <v>1</v>
      </c>
      <c r="J961" t="s">
        <v>228</v>
      </c>
      <c r="K961" s="1" t="s">
        <v>230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雪遊び古牧譲ICONIC</v>
      </c>
    </row>
    <row r="962" spans="1:20" x14ac:dyDescent="0.35">
      <c r="A962">
        <f>VLOOKUP(Receive[[#This Row],[No用]],SetNo[[No.用]:[vlookup 用]],2,FALSE)</f>
        <v>162</v>
      </c>
      <c r="B962">
        <f>IF(ROW()=2,1,IF(A961&lt;&gt;Receive[[#This Row],[No]],1,B961+1))</f>
        <v>4</v>
      </c>
      <c r="C962" s="1" t="s">
        <v>798</v>
      </c>
      <c r="D962" t="s">
        <v>72</v>
      </c>
      <c r="E962" s="1" t="s">
        <v>90</v>
      </c>
      <c r="F962" t="s">
        <v>74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雪遊び古牧譲ICONIC</v>
      </c>
    </row>
    <row r="963" spans="1:20" x14ac:dyDescent="0.35">
      <c r="A963">
        <f>VLOOKUP(Receive[[#This Row],[No用]],SetNo[[No.用]:[vlookup 用]],2,FALSE)</f>
        <v>162</v>
      </c>
      <c r="B963">
        <f>IF(ROW()=2,1,IF(A962&lt;&gt;Receive[[#This Row],[No]],1,B962+1))</f>
        <v>5</v>
      </c>
      <c r="C963" s="1" t="s">
        <v>798</v>
      </c>
      <c r="D963" t="s">
        <v>72</v>
      </c>
      <c r="E963" s="1" t="s">
        <v>90</v>
      </c>
      <c r="F963" t="s">
        <v>74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雪遊び古牧譲ICONIC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6</v>
      </c>
      <c r="C964" s="1" t="s">
        <v>798</v>
      </c>
      <c r="D964" t="s">
        <v>72</v>
      </c>
      <c r="E964" s="1" t="s">
        <v>90</v>
      </c>
      <c r="F964" t="s">
        <v>74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雪遊び古牧譲ICONIC</v>
      </c>
    </row>
    <row r="965" spans="1:20" x14ac:dyDescent="0.35">
      <c r="A965">
        <f>VLOOKUP(Receive[[#This Row],[No用]],SetNo[[No.用]:[vlookup 用]],2,FALSE)</f>
        <v>163</v>
      </c>
      <c r="B965">
        <f>IF(ROW()=2,1,IF(A964&lt;&gt;Receive[[#This Row],[No]],1,B964+1))</f>
        <v>1</v>
      </c>
      <c r="C965" t="s">
        <v>205</v>
      </c>
      <c r="D965" t="s">
        <v>76</v>
      </c>
      <c r="E965" t="s">
        <v>28</v>
      </c>
      <c r="F965" t="s">
        <v>25</v>
      </c>
      <c r="G965" t="s">
        <v>75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ユニフォーム浅虫快人ICONIC</v>
      </c>
    </row>
    <row r="966" spans="1:20" x14ac:dyDescent="0.35">
      <c r="A966">
        <f>VLOOKUP(Receive[[#This Row],[No用]],SetNo[[No.用]:[vlookup 用]],2,FALSE)</f>
        <v>163</v>
      </c>
      <c r="B966">
        <f>IF(ROW()=2,1,IF(A965&lt;&gt;Receive[[#This Row],[No]],1,B965+1))</f>
        <v>2</v>
      </c>
      <c r="C966" t="s">
        <v>205</v>
      </c>
      <c r="D966" t="s">
        <v>76</v>
      </c>
      <c r="E966" t="s">
        <v>28</v>
      </c>
      <c r="F966" t="s">
        <v>25</v>
      </c>
      <c r="G966" t="s">
        <v>75</v>
      </c>
      <c r="H966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ユニフォーム浅虫快人ICONIC</v>
      </c>
    </row>
    <row r="967" spans="1:20" x14ac:dyDescent="0.35">
      <c r="A967">
        <f>VLOOKUP(Receive[[#This Row],[No用]],SetNo[[No.用]:[vlookup 用]],2,FALSE)</f>
        <v>163</v>
      </c>
      <c r="B967">
        <f>IF(ROW()=2,1,IF(A966&lt;&gt;Receive[[#This Row],[No]],1,B966+1))</f>
        <v>3</v>
      </c>
      <c r="C967" t="s">
        <v>205</v>
      </c>
      <c r="D967" t="s">
        <v>76</v>
      </c>
      <c r="E967" t="s">
        <v>28</v>
      </c>
      <c r="F967" t="s">
        <v>25</v>
      </c>
      <c r="G967" t="s">
        <v>75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ユニフォーム浅虫快人ICONIC</v>
      </c>
    </row>
    <row r="968" spans="1:20" x14ac:dyDescent="0.35">
      <c r="A968">
        <f>VLOOKUP(Receive[[#This Row],[No用]],SetNo[[No.用]:[vlookup 用]],2,FALSE)</f>
        <v>163</v>
      </c>
      <c r="B968">
        <f>IF(ROW()=2,1,IF(A967&lt;&gt;Receive[[#This Row],[No]],1,B967+1))</f>
        <v>4</v>
      </c>
      <c r="C968" t="s">
        <v>205</v>
      </c>
      <c r="D968" t="s">
        <v>76</v>
      </c>
      <c r="E968" t="s">
        <v>28</v>
      </c>
      <c r="F968" t="s">
        <v>25</v>
      </c>
      <c r="G968" t="s">
        <v>75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ユニフォーム浅虫快人ICONIC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5</v>
      </c>
      <c r="C969" t="s">
        <v>205</v>
      </c>
      <c r="D969" t="s">
        <v>76</v>
      </c>
      <c r="E969" t="s">
        <v>28</v>
      </c>
      <c r="F969" t="s">
        <v>25</v>
      </c>
      <c r="G969" t="s">
        <v>75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ユニフォーム浅虫快人ICONIC</v>
      </c>
    </row>
    <row r="970" spans="1:20" x14ac:dyDescent="0.35">
      <c r="A970">
        <f>VLOOKUP(Receive[[#This Row],[No用]],SetNo[[No.用]:[vlookup 用]],2,FALSE)</f>
        <v>164</v>
      </c>
      <c r="B970">
        <f>IF(ROW()=2,1,IF(A969&lt;&gt;Receive[[#This Row],[No]],1,B969+1))</f>
        <v>1</v>
      </c>
      <c r="C970" t="s">
        <v>205</v>
      </c>
      <c r="D970" t="s">
        <v>79</v>
      </c>
      <c r="E970" t="s">
        <v>23</v>
      </c>
      <c r="F970" t="s">
        <v>21</v>
      </c>
      <c r="G970" t="s">
        <v>75</v>
      </c>
      <c r="H970" t="s">
        <v>71</v>
      </c>
      <c r="I970">
        <v>1</v>
      </c>
      <c r="J970" t="s">
        <v>228</v>
      </c>
      <c r="K970" s="1" t="s">
        <v>119</v>
      </c>
      <c r="L970" s="1" t="s">
        <v>173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ユニフォーム南田大志ICONIC</v>
      </c>
    </row>
    <row r="971" spans="1:20" x14ac:dyDescent="0.35">
      <c r="A971">
        <f>VLOOKUP(Receive[[#This Row],[No用]],SetNo[[No.用]:[vlookup 用]],2,FALSE)</f>
        <v>164</v>
      </c>
      <c r="B971">
        <f>IF(ROW()=2,1,IF(A970&lt;&gt;Receive[[#This Row],[No]],1,B970+1))</f>
        <v>2</v>
      </c>
      <c r="C971" t="s">
        <v>205</v>
      </c>
      <c r="D971" t="s">
        <v>79</v>
      </c>
      <c r="E971" t="s">
        <v>23</v>
      </c>
      <c r="F971" t="s">
        <v>21</v>
      </c>
      <c r="G971" t="s">
        <v>75</v>
      </c>
      <c r="H971" t="s">
        <v>71</v>
      </c>
      <c r="I971">
        <v>1</v>
      </c>
      <c r="J971" t="s">
        <v>228</v>
      </c>
      <c r="K971" s="1" t="s">
        <v>194</v>
      </c>
      <c r="L971" s="1" t="s">
        <v>173</v>
      </c>
      <c r="M971">
        <v>39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ユニフォーム南田大志ICONIC</v>
      </c>
    </row>
    <row r="972" spans="1:20" x14ac:dyDescent="0.35">
      <c r="A972">
        <f>VLOOKUP(Receive[[#This Row],[No用]],SetNo[[No.用]:[vlookup 用]],2,FALSE)</f>
        <v>164</v>
      </c>
      <c r="B972">
        <f>IF(ROW()=2,1,IF(A971&lt;&gt;Receive[[#This Row],[No]],1,B971+1))</f>
        <v>3</v>
      </c>
      <c r="C972" t="s">
        <v>205</v>
      </c>
      <c r="D972" t="s">
        <v>79</v>
      </c>
      <c r="E972" t="s">
        <v>23</v>
      </c>
      <c r="F972" t="s">
        <v>21</v>
      </c>
      <c r="G972" t="s">
        <v>75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ユニフォーム南田大志ICONIC</v>
      </c>
    </row>
    <row r="973" spans="1:20" x14ac:dyDescent="0.35">
      <c r="A973">
        <f>VLOOKUP(Receive[[#This Row],[No用]],SetNo[[No.用]:[vlookup 用]],2,FALSE)</f>
        <v>164</v>
      </c>
      <c r="B973">
        <f>IF(ROW()=2,1,IF(A972&lt;&gt;Receive[[#This Row],[No]],1,B972+1))</f>
        <v>4</v>
      </c>
      <c r="C973" t="s">
        <v>205</v>
      </c>
      <c r="D973" t="s">
        <v>79</v>
      </c>
      <c r="E973" t="s">
        <v>23</v>
      </c>
      <c r="F973" t="s">
        <v>21</v>
      </c>
      <c r="G973" t="s">
        <v>75</v>
      </c>
      <c r="H973" t="s">
        <v>71</v>
      </c>
      <c r="I973">
        <v>1</v>
      </c>
      <c r="J973" t="s">
        <v>228</v>
      </c>
      <c r="K973" s="1" t="s">
        <v>120</v>
      </c>
      <c r="L973" s="1" t="s">
        <v>173</v>
      </c>
      <c r="M973">
        <v>34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ユニフォーム南田大志ICONIC</v>
      </c>
    </row>
    <row r="974" spans="1:20" x14ac:dyDescent="0.35">
      <c r="A974">
        <f>VLOOKUP(Receive[[#This Row],[No用]],SetNo[[No.用]:[vlookup 用]],2,FALSE)</f>
        <v>164</v>
      </c>
      <c r="B974">
        <f>IF(ROW()=2,1,IF(A973&lt;&gt;Receive[[#This Row],[No]],1,B973+1))</f>
        <v>5</v>
      </c>
      <c r="C974" t="s">
        <v>205</v>
      </c>
      <c r="D974" t="s">
        <v>79</v>
      </c>
      <c r="E974" t="s">
        <v>23</v>
      </c>
      <c r="F974" t="s">
        <v>21</v>
      </c>
      <c r="G974" t="s">
        <v>75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34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ユニフォーム南田大志ICONIC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6</v>
      </c>
      <c r="C975" t="s">
        <v>205</v>
      </c>
      <c r="D975" t="s">
        <v>79</v>
      </c>
      <c r="E975" t="s">
        <v>23</v>
      </c>
      <c r="F975" t="s">
        <v>21</v>
      </c>
      <c r="G975" t="s">
        <v>75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34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ユニフォーム南田大志ICONIC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7</v>
      </c>
      <c r="C976" t="s">
        <v>205</v>
      </c>
      <c r="D976" t="s">
        <v>79</v>
      </c>
      <c r="E976" t="s">
        <v>23</v>
      </c>
      <c r="F976" t="s">
        <v>21</v>
      </c>
      <c r="G976" t="s">
        <v>75</v>
      </c>
      <c r="H976" t="s">
        <v>71</v>
      </c>
      <c r="I976">
        <v>1</v>
      </c>
      <c r="J976" t="s">
        <v>228</v>
      </c>
      <c r="K976" s="1" t="s">
        <v>183</v>
      </c>
      <c r="L976" s="1" t="s">
        <v>224</v>
      </c>
      <c r="M976">
        <v>44</v>
      </c>
      <c r="N976">
        <v>0</v>
      </c>
      <c r="O976">
        <v>54</v>
      </c>
      <c r="P976">
        <v>0</v>
      </c>
      <c r="T976" t="str">
        <f>Receive[[#This Row],[服装]]&amp;Receive[[#This Row],[名前]]&amp;Receive[[#This Row],[レアリティ]]</f>
        <v>ユニフォーム南田大志ICONIC</v>
      </c>
    </row>
    <row r="977" spans="1:20" x14ac:dyDescent="0.35">
      <c r="A977">
        <f>VLOOKUP(Receive[[#This Row],[No用]],SetNo[[No.用]:[vlookup 用]],2,FALSE)</f>
        <v>165</v>
      </c>
      <c r="B977">
        <f>IF(ROW()=2,1,IF(A976&lt;&gt;Receive[[#This Row],[No]],1,B976+1))</f>
        <v>1</v>
      </c>
      <c r="C977" t="s">
        <v>205</v>
      </c>
      <c r="D977" t="s">
        <v>81</v>
      </c>
      <c r="E977" t="s">
        <v>23</v>
      </c>
      <c r="F977" t="s">
        <v>26</v>
      </c>
      <c r="G977" t="s">
        <v>75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ユニフォーム湯川良明ICONIC</v>
      </c>
    </row>
    <row r="978" spans="1:20" x14ac:dyDescent="0.35">
      <c r="A978">
        <f>VLOOKUP(Receive[[#This Row],[No用]],SetNo[[No.用]:[vlookup 用]],2,FALSE)</f>
        <v>165</v>
      </c>
      <c r="B978">
        <f>IF(ROW()=2,1,IF(A977&lt;&gt;Receive[[#This Row],[No]],1,B977+1))</f>
        <v>2</v>
      </c>
      <c r="C978" t="s">
        <v>205</v>
      </c>
      <c r="D978" t="s">
        <v>81</v>
      </c>
      <c r="E978" t="s">
        <v>23</v>
      </c>
      <c r="F978" t="s">
        <v>26</v>
      </c>
      <c r="G978" t="s">
        <v>75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ユニフォーム湯川良明ICONIC</v>
      </c>
    </row>
    <row r="979" spans="1:20" x14ac:dyDescent="0.35">
      <c r="A979">
        <f>VLOOKUP(Receive[[#This Row],[No用]],SetNo[[No.用]:[vlookup 用]],2,FALSE)</f>
        <v>165</v>
      </c>
      <c r="B979">
        <f>IF(ROW()=2,1,IF(A978&lt;&gt;Receive[[#This Row],[No]],1,B978+1))</f>
        <v>3</v>
      </c>
      <c r="C979" t="s">
        <v>205</v>
      </c>
      <c r="D979" t="s">
        <v>81</v>
      </c>
      <c r="E979" t="s">
        <v>23</v>
      </c>
      <c r="F979" t="s">
        <v>26</v>
      </c>
      <c r="G979" t="s">
        <v>75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ユニフォーム湯川良明ICONIC</v>
      </c>
    </row>
    <row r="980" spans="1:20" x14ac:dyDescent="0.35">
      <c r="A980">
        <f>VLOOKUP(Receive[[#This Row],[No用]],SetNo[[No.用]:[vlookup 用]],2,FALSE)</f>
        <v>165</v>
      </c>
      <c r="B980">
        <f>IF(ROW()=2,1,IF(A979&lt;&gt;Receive[[#This Row],[No]],1,B979+1))</f>
        <v>4</v>
      </c>
      <c r="C980" t="s">
        <v>205</v>
      </c>
      <c r="D980" t="s">
        <v>81</v>
      </c>
      <c r="E980" t="s">
        <v>23</v>
      </c>
      <c r="F980" t="s">
        <v>26</v>
      </c>
      <c r="G980" t="s">
        <v>75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ユニフォーム湯川良明ICONIC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5</v>
      </c>
      <c r="C981" t="s">
        <v>205</v>
      </c>
      <c r="D981" t="s">
        <v>81</v>
      </c>
      <c r="E981" t="s">
        <v>23</v>
      </c>
      <c r="F981" t="s">
        <v>26</v>
      </c>
      <c r="G981" t="s">
        <v>75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ユニフォーム湯川良明ICONIC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1</v>
      </c>
      <c r="C982" t="s">
        <v>205</v>
      </c>
      <c r="D982" t="s">
        <v>83</v>
      </c>
      <c r="E982" t="s">
        <v>23</v>
      </c>
      <c r="F982" t="s">
        <v>25</v>
      </c>
      <c r="G982" t="s">
        <v>75</v>
      </c>
      <c r="H982" t="s">
        <v>71</v>
      </c>
      <c r="I982">
        <v>1</v>
      </c>
      <c r="J982" t="s">
        <v>228</v>
      </c>
      <c r="K982" s="1" t="s">
        <v>119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ユニフォーム稲垣功ICONIC</v>
      </c>
    </row>
    <row r="983" spans="1:20" x14ac:dyDescent="0.35">
      <c r="A983">
        <f>VLOOKUP(Receive[[#This Row],[No用]],SetNo[[No.用]:[vlookup 用]],2,FALSE)</f>
        <v>166</v>
      </c>
      <c r="B983">
        <f>IF(ROW()=2,1,IF(A982&lt;&gt;Receive[[#This Row],[No]],1,B982+1))</f>
        <v>2</v>
      </c>
      <c r="C983" t="s">
        <v>205</v>
      </c>
      <c r="D983" t="s">
        <v>83</v>
      </c>
      <c r="E983" t="s">
        <v>23</v>
      </c>
      <c r="F983" t="s">
        <v>25</v>
      </c>
      <c r="G983" t="s">
        <v>75</v>
      </c>
      <c r="H983" t="s">
        <v>71</v>
      </c>
      <c r="I983">
        <v>1</v>
      </c>
      <c r="J983" t="s">
        <v>228</v>
      </c>
      <c r="K983" s="1" t="s">
        <v>163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ユニフォーム稲垣功ICONIC</v>
      </c>
    </row>
    <row r="984" spans="1:20" x14ac:dyDescent="0.35">
      <c r="A984">
        <f>VLOOKUP(Receive[[#This Row],[No用]],SetNo[[No.用]:[vlookup 用]],2,FALSE)</f>
        <v>166</v>
      </c>
      <c r="B984">
        <f>IF(ROW()=2,1,IF(A983&lt;&gt;Receive[[#This Row],[No]],1,B983+1))</f>
        <v>3</v>
      </c>
      <c r="C984" t="s">
        <v>205</v>
      </c>
      <c r="D984" t="s">
        <v>83</v>
      </c>
      <c r="E984" t="s">
        <v>23</v>
      </c>
      <c r="F984" t="s">
        <v>25</v>
      </c>
      <c r="G984" t="s">
        <v>75</v>
      </c>
      <c r="H984" t="s">
        <v>71</v>
      </c>
      <c r="I984">
        <v>1</v>
      </c>
      <c r="J984" t="s">
        <v>228</v>
      </c>
      <c r="K984" s="1" t="s">
        <v>120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ユニフォーム稲垣功ICONIC</v>
      </c>
    </row>
    <row r="985" spans="1:20" x14ac:dyDescent="0.35">
      <c r="A985">
        <f>VLOOKUP(Receive[[#This Row],[No用]],SetNo[[No.用]:[vlookup 用]],2,FALSE)</f>
        <v>166</v>
      </c>
      <c r="B985">
        <f>IF(ROW()=2,1,IF(A984&lt;&gt;Receive[[#This Row],[No]],1,B984+1))</f>
        <v>4</v>
      </c>
      <c r="C985" t="s">
        <v>205</v>
      </c>
      <c r="D985" t="s">
        <v>83</v>
      </c>
      <c r="E985" t="s">
        <v>23</v>
      </c>
      <c r="F985" t="s">
        <v>25</v>
      </c>
      <c r="G985" t="s">
        <v>75</v>
      </c>
      <c r="H985" t="s">
        <v>71</v>
      </c>
      <c r="I985">
        <v>1</v>
      </c>
      <c r="J985" t="s">
        <v>228</v>
      </c>
      <c r="K985" s="1" t="s">
        <v>164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ユニフォーム稲垣功ICONIC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5</v>
      </c>
      <c r="C986" t="s">
        <v>205</v>
      </c>
      <c r="D986" t="s">
        <v>83</v>
      </c>
      <c r="E986" t="s">
        <v>23</v>
      </c>
      <c r="F986" t="s">
        <v>25</v>
      </c>
      <c r="G986" t="s">
        <v>75</v>
      </c>
      <c r="H986" t="s">
        <v>71</v>
      </c>
      <c r="I986">
        <v>1</v>
      </c>
      <c r="J986" t="s">
        <v>228</v>
      </c>
      <c r="K986" s="1" t="s">
        <v>165</v>
      </c>
      <c r="L986" s="1" t="s">
        <v>162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ユニフォーム稲垣功ICONIC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1</v>
      </c>
      <c r="C987" t="s">
        <v>205</v>
      </c>
      <c r="D987" t="s">
        <v>86</v>
      </c>
      <c r="E987" t="s">
        <v>23</v>
      </c>
      <c r="F987" t="s">
        <v>26</v>
      </c>
      <c r="G987" t="s">
        <v>75</v>
      </c>
      <c r="H987" t="s">
        <v>71</v>
      </c>
      <c r="I987">
        <v>1</v>
      </c>
      <c r="J987" t="s">
        <v>228</v>
      </c>
      <c r="K987" s="1" t="s">
        <v>119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ユニフォーム馬門英治ICONIC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2</v>
      </c>
      <c r="C988" t="s">
        <v>205</v>
      </c>
      <c r="D988" t="s">
        <v>86</v>
      </c>
      <c r="E988" t="s">
        <v>23</v>
      </c>
      <c r="F988" t="s">
        <v>26</v>
      </c>
      <c r="G988" t="s">
        <v>75</v>
      </c>
      <c r="H988" t="s">
        <v>71</v>
      </c>
      <c r="I988">
        <v>1</v>
      </c>
      <c r="J988" t="s">
        <v>228</v>
      </c>
      <c r="K988" s="1" t="s">
        <v>163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ユニフォーム馬門英治ICONIC</v>
      </c>
    </row>
    <row r="989" spans="1:20" x14ac:dyDescent="0.35">
      <c r="A989">
        <f>VLOOKUP(Receive[[#This Row],[No用]],SetNo[[No.用]:[vlookup 用]],2,FALSE)</f>
        <v>167</v>
      </c>
      <c r="B989">
        <f>IF(ROW()=2,1,IF(A988&lt;&gt;Receive[[#This Row],[No]],1,B988+1))</f>
        <v>3</v>
      </c>
      <c r="C989" t="s">
        <v>205</v>
      </c>
      <c r="D989" t="s">
        <v>86</v>
      </c>
      <c r="E989" t="s">
        <v>23</v>
      </c>
      <c r="F989" t="s">
        <v>26</v>
      </c>
      <c r="G989" t="s">
        <v>75</v>
      </c>
      <c r="H989" t="s">
        <v>71</v>
      </c>
      <c r="I989">
        <v>1</v>
      </c>
      <c r="J989" t="s">
        <v>228</v>
      </c>
      <c r="K989" s="1" t="s">
        <v>120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ユニフォーム馬門英治ICONIC</v>
      </c>
    </row>
    <row r="990" spans="1:20" x14ac:dyDescent="0.35">
      <c r="A990">
        <f>VLOOKUP(Receive[[#This Row],[No用]],SetNo[[No.用]:[vlookup 用]],2,FALSE)</f>
        <v>167</v>
      </c>
      <c r="B990">
        <f>IF(ROW()=2,1,IF(A989&lt;&gt;Receive[[#This Row],[No]],1,B989+1))</f>
        <v>4</v>
      </c>
      <c r="C990" t="s">
        <v>205</v>
      </c>
      <c r="D990" t="s">
        <v>86</v>
      </c>
      <c r="E990" t="s">
        <v>23</v>
      </c>
      <c r="F990" t="s">
        <v>26</v>
      </c>
      <c r="G990" t="s">
        <v>75</v>
      </c>
      <c r="H990" t="s">
        <v>71</v>
      </c>
      <c r="I990">
        <v>1</v>
      </c>
      <c r="J990" t="s">
        <v>228</v>
      </c>
      <c r="K990" s="1" t="s">
        <v>164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ユニフォーム馬門英治ICONIC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5</v>
      </c>
      <c r="C991" t="s">
        <v>205</v>
      </c>
      <c r="D991" t="s">
        <v>86</v>
      </c>
      <c r="E991" t="s">
        <v>23</v>
      </c>
      <c r="F991" t="s">
        <v>26</v>
      </c>
      <c r="G991" t="s">
        <v>75</v>
      </c>
      <c r="H991" t="s">
        <v>71</v>
      </c>
      <c r="I991">
        <v>1</v>
      </c>
      <c r="J991" t="s">
        <v>228</v>
      </c>
      <c r="K991" s="1" t="s">
        <v>165</v>
      </c>
      <c r="L991" s="1" t="s">
        <v>162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ユニフォーム馬門英治ICONIC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1</v>
      </c>
      <c r="C992" t="s">
        <v>205</v>
      </c>
      <c r="D992" t="s">
        <v>88</v>
      </c>
      <c r="E992" t="s">
        <v>23</v>
      </c>
      <c r="F992" t="s">
        <v>25</v>
      </c>
      <c r="G992" t="s">
        <v>75</v>
      </c>
      <c r="H992" t="s">
        <v>71</v>
      </c>
      <c r="I992">
        <v>1</v>
      </c>
      <c r="J992" t="s">
        <v>228</v>
      </c>
      <c r="K992" s="1" t="s">
        <v>119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ユニフォーム百沢雄大ICONIC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2</v>
      </c>
      <c r="C993" t="s">
        <v>205</v>
      </c>
      <c r="D993" t="s">
        <v>88</v>
      </c>
      <c r="E993" t="s">
        <v>23</v>
      </c>
      <c r="F993" t="s">
        <v>25</v>
      </c>
      <c r="G993" t="s">
        <v>75</v>
      </c>
      <c r="H993" t="s">
        <v>71</v>
      </c>
      <c r="I993">
        <v>1</v>
      </c>
      <c r="J993" t="s">
        <v>228</v>
      </c>
      <c r="K993" s="1" t="s">
        <v>230</v>
      </c>
      <c r="L993" s="1" t="s">
        <v>162</v>
      </c>
      <c r="M993">
        <v>25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ユニフォーム百沢雄大ICONIC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3</v>
      </c>
      <c r="C994" t="s">
        <v>205</v>
      </c>
      <c r="D994" t="s">
        <v>88</v>
      </c>
      <c r="E994" t="s">
        <v>23</v>
      </c>
      <c r="F994" t="s">
        <v>25</v>
      </c>
      <c r="G994" t="s">
        <v>75</v>
      </c>
      <c r="H994" t="s">
        <v>71</v>
      </c>
      <c r="I994">
        <v>1</v>
      </c>
      <c r="J994" t="s">
        <v>228</v>
      </c>
      <c r="K994" s="1" t="s">
        <v>120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ユニフォーム百沢雄大ICONIC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4</v>
      </c>
      <c r="C995" t="s">
        <v>205</v>
      </c>
      <c r="D995" t="s">
        <v>88</v>
      </c>
      <c r="E995" t="s">
        <v>23</v>
      </c>
      <c r="F995" t="s">
        <v>25</v>
      </c>
      <c r="G995" t="s">
        <v>75</v>
      </c>
      <c r="H995" t="s">
        <v>71</v>
      </c>
      <c r="I995">
        <v>1</v>
      </c>
      <c r="J995" t="s">
        <v>228</v>
      </c>
      <c r="K995" s="1" t="s">
        <v>164</v>
      </c>
      <c r="L995" s="1" t="s">
        <v>162</v>
      </c>
      <c r="M995">
        <v>25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ユニフォーム百沢雄大ICONIC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5</v>
      </c>
      <c r="C996" t="s">
        <v>205</v>
      </c>
      <c r="D996" t="s">
        <v>88</v>
      </c>
      <c r="E996" t="s">
        <v>23</v>
      </c>
      <c r="F996" t="s">
        <v>25</v>
      </c>
      <c r="G996" t="s">
        <v>75</v>
      </c>
      <c r="H996" t="s">
        <v>71</v>
      </c>
      <c r="I996">
        <v>1</v>
      </c>
      <c r="J996" t="s">
        <v>228</v>
      </c>
      <c r="K996" s="1" t="s">
        <v>165</v>
      </c>
      <c r="L996" s="1" t="s">
        <v>162</v>
      </c>
      <c r="M996">
        <v>12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ユニフォーム百沢雄大ICONIC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1</v>
      </c>
      <c r="C997" s="1" t="s">
        <v>692</v>
      </c>
      <c r="D997" t="s">
        <v>88</v>
      </c>
      <c r="E997" s="1" t="s">
        <v>90</v>
      </c>
      <c r="F997" t="s">
        <v>78</v>
      </c>
      <c r="G997" t="s">
        <v>75</v>
      </c>
      <c r="H997" t="s">
        <v>71</v>
      </c>
      <c r="I997">
        <v>1</v>
      </c>
      <c r="J997" t="s">
        <v>228</v>
      </c>
      <c r="K997" s="1" t="s">
        <v>119</v>
      </c>
      <c r="L997" s="1" t="s">
        <v>162</v>
      </c>
      <c r="M997">
        <v>25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職業体験百沢雄大ICONIC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2</v>
      </c>
      <c r="C998" s="1" t="s">
        <v>692</v>
      </c>
      <c r="D998" t="s">
        <v>88</v>
      </c>
      <c r="E998" s="1" t="s">
        <v>90</v>
      </c>
      <c r="F998" t="s">
        <v>78</v>
      </c>
      <c r="G998" t="s">
        <v>75</v>
      </c>
      <c r="H998" t="s">
        <v>71</v>
      </c>
      <c r="I998">
        <v>1</v>
      </c>
      <c r="J998" t="s">
        <v>228</v>
      </c>
      <c r="K998" s="1" t="s">
        <v>230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職業体験百沢雄大ICONIC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3</v>
      </c>
      <c r="C999" s="1" t="s">
        <v>692</v>
      </c>
      <c r="D999" t="s">
        <v>88</v>
      </c>
      <c r="E999" s="1" t="s">
        <v>90</v>
      </c>
      <c r="F999" t="s">
        <v>78</v>
      </c>
      <c r="G999" t="s">
        <v>75</v>
      </c>
      <c r="H999" t="s">
        <v>71</v>
      </c>
      <c r="I999">
        <v>1</v>
      </c>
      <c r="J999" t="s">
        <v>228</v>
      </c>
      <c r="K999" s="1" t="s">
        <v>120</v>
      </c>
      <c r="L999" s="1" t="s">
        <v>162</v>
      </c>
      <c r="M999">
        <v>25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職業体験百沢雄大ICONIC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4</v>
      </c>
      <c r="C1000" s="1" t="s">
        <v>692</v>
      </c>
      <c r="D1000" t="s">
        <v>88</v>
      </c>
      <c r="E1000" s="1" t="s">
        <v>90</v>
      </c>
      <c r="F1000" t="s">
        <v>78</v>
      </c>
      <c r="G1000" t="s">
        <v>75</v>
      </c>
      <c r="H1000" t="s">
        <v>71</v>
      </c>
      <c r="I1000">
        <v>1</v>
      </c>
      <c r="J1000" t="s">
        <v>228</v>
      </c>
      <c r="K1000" s="1" t="s">
        <v>164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職業体験百沢雄大ICONIC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5</v>
      </c>
      <c r="C1001" s="1" t="s">
        <v>692</v>
      </c>
      <c r="D1001" t="s">
        <v>88</v>
      </c>
      <c r="E1001" s="1" t="s">
        <v>90</v>
      </c>
      <c r="F1001" t="s">
        <v>78</v>
      </c>
      <c r="G1001" t="s">
        <v>75</v>
      </c>
      <c r="H1001" t="s">
        <v>71</v>
      </c>
      <c r="I1001">
        <v>1</v>
      </c>
      <c r="J1001" t="s">
        <v>228</v>
      </c>
      <c r="K1001" s="1" t="s">
        <v>165</v>
      </c>
      <c r="L1001" s="1" t="s">
        <v>162</v>
      </c>
      <c r="M1001">
        <v>12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職業体験百沢雄大ICONIC</v>
      </c>
    </row>
    <row r="1002" spans="1:20" x14ac:dyDescent="0.35">
      <c r="A1002">
        <f>VLOOKUP(Receive[[#This Row],[No用]],SetNo[[No.用]:[vlookup 用]],2,FALSE)</f>
        <v>170</v>
      </c>
      <c r="B1002">
        <f>IF(ROW()=2,1,IF(A1001&lt;&gt;Receive[[#This Row],[No]],1,B1001+1))</f>
        <v>1</v>
      </c>
      <c r="C1002" t="s">
        <v>108</v>
      </c>
      <c r="D1002" t="s">
        <v>89</v>
      </c>
      <c r="E1002" t="s">
        <v>90</v>
      </c>
      <c r="F1002" t="s">
        <v>78</v>
      </c>
      <c r="G1002" t="s">
        <v>91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29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ユニフォーム照島游児ICONIC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2</v>
      </c>
      <c r="C1003" t="s">
        <v>108</v>
      </c>
      <c r="D1003" t="s">
        <v>89</v>
      </c>
      <c r="E1003" t="s">
        <v>90</v>
      </c>
      <c r="F1003" t="s">
        <v>78</v>
      </c>
      <c r="G1003" t="s">
        <v>91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29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ユニフォーム照島游児ICONIC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3</v>
      </c>
      <c r="C1004" t="s">
        <v>108</v>
      </c>
      <c r="D1004" t="s">
        <v>89</v>
      </c>
      <c r="E1004" t="s">
        <v>90</v>
      </c>
      <c r="F1004" t="s">
        <v>78</v>
      </c>
      <c r="G1004" t="s">
        <v>91</v>
      </c>
      <c r="H1004" t="s">
        <v>71</v>
      </c>
      <c r="I1004">
        <v>1</v>
      </c>
      <c r="J1004" t="s">
        <v>228</v>
      </c>
      <c r="K1004" s="1" t="s">
        <v>230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ユニフォーム照島游児ICONIC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4</v>
      </c>
      <c r="C1005" t="s">
        <v>108</v>
      </c>
      <c r="D1005" t="s">
        <v>89</v>
      </c>
      <c r="E1005" t="s">
        <v>90</v>
      </c>
      <c r="F1005" t="s">
        <v>78</v>
      </c>
      <c r="G1005" t="s">
        <v>91</v>
      </c>
      <c r="H1005" t="s">
        <v>71</v>
      </c>
      <c r="I1005">
        <v>1</v>
      </c>
      <c r="J1005" t="s">
        <v>228</v>
      </c>
      <c r="K1005" s="1" t="s">
        <v>120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ユニフォーム照島游児ICONIC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5</v>
      </c>
      <c r="C1006" t="s">
        <v>108</v>
      </c>
      <c r="D1006" t="s">
        <v>89</v>
      </c>
      <c r="E1006" t="s">
        <v>90</v>
      </c>
      <c r="F1006" t="s">
        <v>78</v>
      </c>
      <c r="G1006" t="s">
        <v>91</v>
      </c>
      <c r="H1006" t="s">
        <v>71</v>
      </c>
      <c r="I1006">
        <v>1</v>
      </c>
      <c r="J1006" t="s">
        <v>228</v>
      </c>
      <c r="K1006" s="1" t="s">
        <v>164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ユニフォーム照島游児ICONIC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6</v>
      </c>
      <c r="C1007" t="s">
        <v>108</v>
      </c>
      <c r="D1007" t="s">
        <v>89</v>
      </c>
      <c r="E1007" t="s">
        <v>90</v>
      </c>
      <c r="F1007" t="s">
        <v>78</v>
      </c>
      <c r="G1007" t="s">
        <v>91</v>
      </c>
      <c r="H1007" t="s">
        <v>71</v>
      </c>
      <c r="I1007">
        <v>1</v>
      </c>
      <c r="J1007" t="s">
        <v>228</v>
      </c>
      <c r="K1007" s="1" t="s">
        <v>165</v>
      </c>
      <c r="L1007" s="1" t="s">
        <v>162</v>
      </c>
      <c r="M1007">
        <v>13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ユニフォーム照島游児ICONIC</v>
      </c>
    </row>
    <row r="1008" spans="1:20" x14ac:dyDescent="0.35">
      <c r="A1008">
        <f>VLOOKUP(Receive[[#This Row],[No用]],SetNo[[No.用]:[vlookup 用]],2,FALSE)</f>
        <v>171</v>
      </c>
      <c r="B1008">
        <f>IF(ROW()=2,1,IF(A1007&lt;&gt;Receive[[#This Row],[No]],1,B1007+1))</f>
        <v>1</v>
      </c>
      <c r="C1008" t="s">
        <v>149</v>
      </c>
      <c r="D1008" t="s">
        <v>89</v>
      </c>
      <c r="E1008" t="s">
        <v>77</v>
      </c>
      <c r="F1008" t="s">
        <v>78</v>
      </c>
      <c r="G1008" t="s">
        <v>91</v>
      </c>
      <c r="H1008" t="s">
        <v>71</v>
      </c>
      <c r="I1008">
        <v>1</v>
      </c>
      <c r="J1008" t="s">
        <v>228</v>
      </c>
      <c r="K1008" s="1" t="s">
        <v>119</v>
      </c>
      <c r="L1008" s="1" t="s">
        <v>178</v>
      </c>
      <c r="M1008">
        <v>32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制服照島游児ICONIC</v>
      </c>
    </row>
    <row r="1009" spans="1:20" x14ac:dyDescent="0.35">
      <c r="A1009">
        <f>VLOOKUP(Receive[[#This Row],[No用]],SetNo[[No.用]:[vlookup 用]],2,FALSE)</f>
        <v>171</v>
      </c>
      <c r="B1009">
        <f>IF(ROW()=2,1,IF(A1008&lt;&gt;Receive[[#This Row],[No]],1,B1008+1))</f>
        <v>2</v>
      </c>
      <c r="C1009" t="s">
        <v>149</v>
      </c>
      <c r="D1009" t="s">
        <v>89</v>
      </c>
      <c r="E1009" t="s">
        <v>77</v>
      </c>
      <c r="F1009" t="s">
        <v>78</v>
      </c>
      <c r="G1009" t="s">
        <v>91</v>
      </c>
      <c r="H1009" t="s">
        <v>71</v>
      </c>
      <c r="I1009">
        <v>1</v>
      </c>
      <c r="J1009" t="s">
        <v>228</v>
      </c>
      <c r="K1009" s="1" t="s">
        <v>163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制服照島游児ICONIC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3</v>
      </c>
      <c r="C1010" t="s">
        <v>149</v>
      </c>
      <c r="D1010" t="s">
        <v>89</v>
      </c>
      <c r="E1010" t="s">
        <v>77</v>
      </c>
      <c r="F1010" t="s">
        <v>78</v>
      </c>
      <c r="G1010" t="s">
        <v>91</v>
      </c>
      <c r="H1010" t="s">
        <v>71</v>
      </c>
      <c r="I1010">
        <v>1</v>
      </c>
      <c r="J1010" t="s">
        <v>228</v>
      </c>
      <c r="K1010" s="1" t="s">
        <v>230</v>
      </c>
      <c r="L1010" s="1" t="s">
        <v>162</v>
      </c>
      <c r="M1010">
        <v>29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制服照島游児ICONIC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4</v>
      </c>
      <c r="C1011" t="s">
        <v>149</v>
      </c>
      <c r="D1011" t="s">
        <v>89</v>
      </c>
      <c r="E1011" t="s">
        <v>77</v>
      </c>
      <c r="F1011" t="s">
        <v>78</v>
      </c>
      <c r="G1011" t="s">
        <v>91</v>
      </c>
      <c r="H1011" t="s">
        <v>71</v>
      </c>
      <c r="I1011">
        <v>1</v>
      </c>
      <c r="J1011" t="s">
        <v>228</v>
      </c>
      <c r="K1011" s="1" t="s">
        <v>120</v>
      </c>
      <c r="L1011" s="1" t="s">
        <v>178</v>
      </c>
      <c r="M1011">
        <v>32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制服照島游児ICONIC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5</v>
      </c>
      <c r="C1012" t="s">
        <v>149</v>
      </c>
      <c r="D1012" t="s">
        <v>89</v>
      </c>
      <c r="E1012" t="s">
        <v>77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164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制服照島游児ICONIC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6</v>
      </c>
      <c r="C1013" t="s">
        <v>149</v>
      </c>
      <c r="D1013" t="s">
        <v>89</v>
      </c>
      <c r="E1013" t="s">
        <v>77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165</v>
      </c>
      <c r="L1013" s="1" t="s">
        <v>162</v>
      </c>
      <c r="M1013">
        <v>13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制服照島游児ICONIC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7</v>
      </c>
      <c r="C1014" t="s">
        <v>149</v>
      </c>
      <c r="D1014" t="s">
        <v>89</v>
      </c>
      <c r="E1014" t="s">
        <v>77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183</v>
      </c>
      <c r="L1014" s="1" t="s">
        <v>224</v>
      </c>
      <c r="M1014">
        <v>51</v>
      </c>
      <c r="N1014">
        <v>0</v>
      </c>
      <c r="O1014">
        <v>61</v>
      </c>
      <c r="P1014">
        <v>0</v>
      </c>
      <c r="T1014" t="str">
        <f>Receive[[#This Row],[服装]]&amp;Receive[[#This Row],[名前]]&amp;Receive[[#This Row],[レアリティ]]</f>
        <v>制服照島游児ICONIC</v>
      </c>
    </row>
    <row r="1015" spans="1:20" x14ac:dyDescent="0.35">
      <c r="A1015">
        <f>VLOOKUP(Receive[[#This Row],[No用]],SetNo[[No.用]:[vlookup 用]],2,FALSE)</f>
        <v>172</v>
      </c>
      <c r="B1015">
        <f>IF(ROW()=2,1,IF(A1014&lt;&gt;Receive[[#This Row],[No]],1,B1014+1))</f>
        <v>1</v>
      </c>
      <c r="C1015" s="1" t="s">
        <v>798</v>
      </c>
      <c r="D1015" t="s">
        <v>89</v>
      </c>
      <c r="E1015" s="1" t="s">
        <v>799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雪遊び照島游児ICONIC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2</v>
      </c>
      <c r="C1016" s="1" t="s">
        <v>798</v>
      </c>
      <c r="D1016" t="s">
        <v>89</v>
      </c>
      <c r="E1016" s="1" t="s">
        <v>799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雪遊び照島游児ICONIC</v>
      </c>
    </row>
    <row r="1017" spans="1:20" x14ac:dyDescent="0.35">
      <c r="A1017">
        <f>VLOOKUP(Receive[[#This Row],[No用]],SetNo[[No.用]:[vlookup 用]],2,FALSE)</f>
        <v>172</v>
      </c>
      <c r="B1017">
        <f>IF(ROW()=2,1,IF(A1016&lt;&gt;Receive[[#This Row],[No]],1,B1016+1))</f>
        <v>3</v>
      </c>
      <c r="C1017" s="1" t="s">
        <v>798</v>
      </c>
      <c r="D1017" t="s">
        <v>89</v>
      </c>
      <c r="E1017" s="1" t="s">
        <v>799</v>
      </c>
      <c r="F1017" t="s">
        <v>78</v>
      </c>
      <c r="G1017" t="s">
        <v>91</v>
      </c>
      <c r="H1017" t="s">
        <v>71</v>
      </c>
      <c r="I1017">
        <v>1</v>
      </c>
      <c r="J1017" t="s">
        <v>228</v>
      </c>
      <c r="K1017" s="1" t="s">
        <v>230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雪遊び照島游児ICONIC</v>
      </c>
    </row>
    <row r="1018" spans="1:20" x14ac:dyDescent="0.35">
      <c r="A1018">
        <f>VLOOKUP(Receive[[#This Row],[No用]],SetNo[[No.用]:[vlookup 用]],2,FALSE)</f>
        <v>172</v>
      </c>
      <c r="B1018">
        <f>IF(ROW()=2,1,IF(A1017&lt;&gt;Receive[[#This Row],[No]],1,B1017+1))</f>
        <v>4</v>
      </c>
      <c r="C1018" s="1" t="s">
        <v>798</v>
      </c>
      <c r="D1018" t="s">
        <v>89</v>
      </c>
      <c r="E1018" s="1" t="s">
        <v>799</v>
      </c>
      <c r="F1018" t="s">
        <v>78</v>
      </c>
      <c r="G1018" t="s">
        <v>91</v>
      </c>
      <c r="H1018" t="s">
        <v>71</v>
      </c>
      <c r="I1018">
        <v>1</v>
      </c>
      <c r="J1018" t="s">
        <v>228</v>
      </c>
      <c r="K1018" s="1" t="s">
        <v>120</v>
      </c>
      <c r="L1018" s="1" t="s">
        <v>162</v>
      </c>
      <c r="M1018">
        <v>29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雪遊び照島游児ICONIC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5</v>
      </c>
      <c r="C1019" s="1" t="s">
        <v>798</v>
      </c>
      <c r="D1019" t="s">
        <v>89</v>
      </c>
      <c r="E1019" s="1" t="s">
        <v>799</v>
      </c>
      <c r="F1019" t="s">
        <v>78</v>
      </c>
      <c r="G1019" t="s">
        <v>91</v>
      </c>
      <c r="H1019" t="s">
        <v>71</v>
      </c>
      <c r="I1019">
        <v>1</v>
      </c>
      <c r="J1019" t="s">
        <v>228</v>
      </c>
      <c r="K1019" s="1" t="s">
        <v>164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雪遊び照島游児ICONIC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6</v>
      </c>
      <c r="C1020" s="1" t="s">
        <v>798</v>
      </c>
      <c r="D1020" t="s">
        <v>89</v>
      </c>
      <c r="E1020" s="1" t="s">
        <v>799</v>
      </c>
      <c r="F1020" t="s">
        <v>78</v>
      </c>
      <c r="G1020" t="s">
        <v>91</v>
      </c>
      <c r="H1020" t="s">
        <v>71</v>
      </c>
      <c r="I1020">
        <v>1</v>
      </c>
      <c r="J1020" t="s">
        <v>228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雪遊び照島游児ICONIC</v>
      </c>
    </row>
    <row r="1021" spans="1:20" x14ac:dyDescent="0.35">
      <c r="A1021">
        <f>VLOOKUP(Receive[[#This Row],[No用]],SetNo[[No.用]:[vlookup 用]],2,FALSE)</f>
        <v>173</v>
      </c>
      <c r="B1021">
        <f>IF(ROW()=2,1,IF(A1020&lt;&gt;Receive[[#This Row],[No]],1,B1020+1))</f>
        <v>1</v>
      </c>
      <c r="C1021" s="1" t="s">
        <v>1044</v>
      </c>
      <c r="D1021" s="1" t="s">
        <v>89</v>
      </c>
      <c r="E1021" s="1" t="s">
        <v>90</v>
      </c>
      <c r="F1021" s="1" t="s">
        <v>78</v>
      </c>
      <c r="G1021" s="1" t="s">
        <v>91</v>
      </c>
      <c r="H1021" s="1" t="s">
        <v>71</v>
      </c>
      <c r="I1021">
        <v>1</v>
      </c>
      <c r="J1021" t="s">
        <v>228</v>
      </c>
      <c r="K1021" s="1" t="s">
        <v>119</v>
      </c>
      <c r="L1021" s="1" t="s">
        <v>173</v>
      </c>
      <c r="M1021">
        <v>36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スパイ照島游児ICONIC</v>
      </c>
    </row>
    <row r="1022" spans="1:20" x14ac:dyDescent="0.35">
      <c r="A1022">
        <f>VLOOKUP(Receive[[#This Row],[No用]],SetNo[[No.用]:[vlookup 用]],2,FALSE)</f>
        <v>173</v>
      </c>
      <c r="B1022">
        <f>IF(ROW()=2,1,IF(A1021&lt;&gt;Receive[[#This Row],[No]],1,B1021+1))</f>
        <v>2</v>
      </c>
      <c r="C1022" s="1" t="s">
        <v>1044</v>
      </c>
      <c r="D1022" s="1" t="s">
        <v>89</v>
      </c>
      <c r="E1022" s="1" t="s">
        <v>90</v>
      </c>
      <c r="F1022" s="1" t="s">
        <v>78</v>
      </c>
      <c r="G1022" s="1" t="s">
        <v>91</v>
      </c>
      <c r="H1022" s="1" t="s">
        <v>71</v>
      </c>
      <c r="I1022">
        <v>1</v>
      </c>
      <c r="J1022" t="s">
        <v>228</v>
      </c>
      <c r="K1022" s="1" t="s">
        <v>163</v>
      </c>
      <c r="L1022" s="1" t="s">
        <v>162</v>
      </c>
      <c r="M1022">
        <v>29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スパイ照島游児ICONIC</v>
      </c>
    </row>
    <row r="1023" spans="1:20" x14ac:dyDescent="0.35">
      <c r="A1023">
        <f>VLOOKUP(Receive[[#This Row],[No用]],SetNo[[No.用]:[vlookup 用]],2,FALSE)</f>
        <v>173</v>
      </c>
      <c r="B1023">
        <f>IF(ROW()=2,1,IF(A1022&lt;&gt;Receive[[#This Row],[No]],1,B1022+1))</f>
        <v>3</v>
      </c>
      <c r="C1023" s="1" t="s">
        <v>1044</v>
      </c>
      <c r="D1023" s="1" t="s">
        <v>89</v>
      </c>
      <c r="E1023" s="1" t="s">
        <v>90</v>
      </c>
      <c r="F1023" s="1" t="s">
        <v>78</v>
      </c>
      <c r="G1023" s="1" t="s">
        <v>91</v>
      </c>
      <c r="H1023" s="1" t="s">
        <v>71</v>
      </c>
      <c r="I1023">
        <v>1</v>
      </c>
      <c r="J1023" t="s">
        <v>228</v>
      </c>
      <c r="K1023" s="1" t="s">
        <v>230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スパイ照島游児ICONIC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4</v>
      </c>
      <c r="C1024" s="1" t="s">
        <v>1044</v>
      </c>
      <c r="D1024" s="1" t="s">
        <v>89</v>
      </c>
      <c r="E1024" s="1" t="s">
        <v>90</v>
      </c>
      <c r="F1024" s="1" t="s">
        <v>78</v>
      </c>
      <c r="G1024" s="1" t="s">
        <v>91</v>
      </c>
      <c r="H1024" s="1" t="s">
        <v>71</v>
      </c>
      <c r="I1024">
        <v>1</v>
      </c>
      <c r="J1024" t="s">
        <v>228</v>
      </c>
      <c r="K1024" s="1" t="s">
        <v>120</v>
      </c>
      <c r="L1024" s="1" t="s">
        <v>173</v>
      </c>
      <c r="M1024">
        <v>36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スパイ照島游児ICONIC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5</v>
      </c>
      <c r="C1025" s="1" t="s">
        <v>1044</v>
      </c>
      <c r="D1025" s="1" t="s">
        <v>89</v>
      </c>
      <c r="E1025" s="1" t="s">
        <v>90</v>
      </c>
      <c r="F1025" s="1" t="s">
        <v>78</v>
      </c>
      <c r="G1025" s="1" t="s">
        <v>91</v>
      </c>
      <c r="H1025" s="1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スパイ照島游児ICONIC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6</v>
      </c>
      <c r="C1026" s="1" t="s">
        <v>1044</v>
      </c>
      <c r="D1026" s="1" t="s">
        <v>89</v>
      </c>
      <c r="E1026" s="1" t="s">
        <v>90</v>
      </c>
      <c r="F1026" s="1" t="s">
        <v>78</v>
      </c>
      <c r="G1026" s="1" t="s">
        <v>91</v>
      </c>
      <c r="H1026" s="1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スパイ照島游児ICONIC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7</v>
      </c>
      <c r="C1027" s="1" t="s">
        <v>1044</v>
      </c>
      <c r="D1027" s="1" t="s">
        <v>89</v>
      </c>
      <c r="E1027" s="1" t="s">
        <v>90</v>
      </c>
      <c r="F1027" s="1" t="s">
        <v>78</v>
      </c>
      <c r="G1027" s="1" t="s">
        <v>91</v>
      </c>
      <c r="H1027" s="1" t="s">
        <v>71</v>
      </c>
      <c r="I1027">
        <v>1</v>
      </c>
      <c r="J1027" t="s">
        <v>228</v>
      </c>
      <c r="K1027" s="1" t="s">
        <v>183</v>
      </c>
      <c r="L1027" s="1" t="s">
        <v>224</v>
      </c>
      <c r="M1027">
        <v>51</v>
      </c>
      <c r="N1027">
        <v>0</v>
      </c>
      <c r="O1027">
        <v>61</v>
      </c>
      <c r="P1027">
        <v>0</v>
      </c>
      <c r="T1027" t="str">
        <f>Receive[[#This Row],[服装]]&amp;Receive[[#This Row],[名前]]&amp;Receive[[#This Row],[レアリティ]]</f>
        <v>スパイ照島游児ICONIC</v>
      </c>
    </row>
    <row r="1028" spans="1:20" x14ac:dyDescent="0.35">
      <c r="A1028">
        <f>VLOOKUP(Receive[[#This Row],[No用]],SetNo[[No.用]:[vlookup 用]],2,FALSE)</f>
        <v>174</v>
      </c>
      <c r="B1028">
        <f>IF(ROW()=2,1,IF(A1027&lt;&gt;Receive[[#This Row],[No]],1,B1027+1))</f>
        <v>1</v>
      </c>
      <c r="C1028" t="s">
        <v>108</v>
      </c>
      <c r="D1028" t="s">
        <v>92</v>
      </c>
      <c r="E1028" t="s">
        <v>90</v>
      </c>
      <c r="F1028" t="s">
        <v>82</v>
      </c>
      <c r="G1028" t="s">
        <v>91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ユニフォーム母畑和馬ICONIC</v>
      </c>
    </row>
    <row r="1029" spans="1:20" x14ac:dyDescent="0.35">
      <c r="A1029">
        <f>VLOOKUP(Receive[[#This Row],[No用]],SetNo[[No.用]:[vlookup 用]],2,FALSE)</f>
        <v>174</v>
      </c>
      <c r="B1029">
        <f>IF(ROW()=2,1,IF(A1028&lt;&gt;Receive[[#This Row],[No]],1,B1028+1))</f>
        <v>2</v>
      </c>
      <c r="C1029" t="s">
        <v>108</v>
      </c>
      <c r="D1029" t="s">
        <v>92</v>
      </c>
      <c r="E1029" t="s">
        <v>90</v>
      </c>
      <c r="F1029" t="s">
        <v>82</v>
      </c>
      <c r="G1029" t="s">
        <v>91</v>
      </c>
      <c r="H1029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ユニフォーム母畑和馬ICONIC</v>
      </c>
    </row>
    <row r="1030" spans="1:20" x14ac:dyDescent="0.35">
      <c r="A1030">
        <f>VLOOKUP(Receive[[#This Row],[No用]],SetNo[[No.用]:[vlookup 用]],2,FALSE)</f>
        <v>174</v>
      </c>
      <c r="B1030">
        <f>IF(ROW()=2,1,IF(A1029&lt;&gt;Receive[[#This Row],[No]],1,B1029+1))</f>
        <v>3</v>
      </c>
      <c r="C1030" t="s">
        <v>108</v>
      </c>
      <c r="D1030" t="s">
        <v>92</v>
      </c>
      <c r="E1030" t="s">
        <v>90</v>
      </c>
      <c r="F1030" t="s">
        <v>82</v>
      </c>
      <c r="G1030" t="s">
        <v>91</v>
      </c>
      <c r="H1030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ユニフォーム母畑和馬ICONIC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4</v>
      </c>
      <c r="C1031" t="s">
        <v>108</v>
      </c>
      <c r="D1031" t="s">
        <v>92</v>
      </c>
      <c r="E1031" t="s">
        <v>90</v>
      </c>
      <c r="F1031" t="s">
        <v>82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162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ユニフォーム母畑和馬ICONIC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5</v>
      </c>
      <c r="C1032" t="s">
        <v>108</v>
      </c>
      <c r="D1032" t="s">
        <v>92</v>
      </c>
      <c r="E1032" t="s">
        <v>90</v>
      </c>
      <c r="F1032" t="s">
        <v>82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ユニフォーム母畑和馬ICONIC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6</v>
      </c>
      <c r="C1033" t="s">
        <v>108</v>
      </c>
      <c r="D1033" t="s">
        <v>92</v>
      </c>
      <c r="E1033" t="s">
        <v>90</v>
      </c>
      <c r="F1033" t="s">
        <v>82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ユニフォーム母畑和馬ICONIC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1</v>
      </c>
      <c r="C1034" t="s">
        <v>108</v>
      </c>
      <c r="D1034" t="s">
        <v>93</v>
      </c>
      <c r="E1034" t="s">
        <v>73</v>
      </c>
      <c r="F1034" t="s">
        <v>74</v>
      </c>
      <c r="G1034" t="s">
        <v>91</v>
      </c>
      <c r="H1034" t="s">
        <v>71</v>
      </c>
      <c r="I1034">
        <v>1</v>
      </c>
      <c r="J1034" t="s">
        <v>228</v>
      </c>
      <c r="K1034" s="1" t="s">
        <v>119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ユニフォーム二岐丈晴ICONIC</v>
      </c>
    </row>
    <row r="1035" spans="1:20" x14ac:dyDescent="0.35">
      <c r="A1035">
        <f>VLOOKUP(Receive[[#This Row],[No用]],SetNo[[No.用]:[vlookup 用]],2,FALSE)</f>
        <v>175</v>
      </c>
      <c r="B1035">
        <f>IF(ROW()=2,1,IF(A1034&lt;&gt;Receive[[#This Row],[No]],1,B1034+1))</f>
        <v>2</v>
      </c>
      <c r="C1035" t="s">
        <v>108</v>
      </c>
      <c r="D1035" t="s">
        <v>93</v>
      </c>
      <c r="E1035" t="s">
        <v>73</v>
      </c>
      <c r="F1035" t="s">
        <v>74</v>
      </c>
      <c r="G1035" t="s">
        <v>91</v>
      </c>
      <c r="H1035" t="s">
        <v>71</v>
      </c>
      <c r="I1035">
        <v>1</v>
      </c>
      <c r="J1035" t="s">
        <v>228</v>
      </c>
      <c r="K1035" s="1" t="s">
        <v>163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ユニフォーム二岐丈晴ICONIC</v>
      </c>
    </row>
    <row r="1036" spans="1:20" x14ac:dyDescent="0.35">
      <c r="A1036">
        <f>VLOOKUP(Receive[[#This Row],[No用]],SetNo[[No.用]:[vlookup 用]],2,FALSE)</f>
        <v>175</v>
      </c>
      <c r="B1036">
        <f>IF(ROW()=2,1,IF(A1035&lt;&gt;Receive[[#This Row],[No]],1,B1035+1))</f>
        <v>3</v>
      </c>
      <c r="C1036" t="s">
        <v>108</v>
      </c>
      <c r="D1036" t="s">
        <v>93</v>
      </c>
      <c r="E1036" t="s">
        <v>73</v>
      </c>
      <c r="F1036" t="s">
        <v>74</v>
      </c>
      <c r="G1036" t="s">
        <v>91</v>
      </c>
      <c r="H1036" t="s">
        <v>71</v>
      </c>
      <c r="I1036">
        <v>1</v>
      </c>
      <c r="J1036" t="s">
        <v>228</v>
      </c>
      <c r="K1036" s="1" t="s">
        <v>120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ユニフォーム二岐丈晴ICONIC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4</v>
      </c>
      <c r="C1037" t="s">
        <v>108</v>
      </c>
      <c r="D1037" t="s">
        <v>93</v>
      </c>
      <c r="E1037" t="s">
        <v>73</v>
      </c>
      <c r="F1037" t="s">
        <v>74</v>
      </c>
      <c r="G1037" t="s">
        <v>91</v>
      </c>
      <c r="H1037" t="s">
        <v>71</v>
      </c>
      <c r="I1037">
        <v>1</v>
      </c>
      <c r="J1037" t="s">
        <v>228</v>
      </c>
      <c r="K1037" s="1" t="s">
        <v>164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ユニフォーム二岐丈晴ICONIC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5</v>
      </c>
      <c r="C1038" t="s">
        <v>108</v>
      </c>
      <c r="D1038" t="s">
        <v>93</v>
      </c>
      <c r="E1038" t="s">
        <v>73</v>
      </c>
      <c r="F1038" t="s">
        <v>74</v>
      </c>
      <c r="G1038" t="s">
        <v>91</v>
      </c>
      <c r="H1038" t="s">
        <v>71</v>
      </c>
      <c r="I1038">
        <v>1</v>
      </c>
      <c r="J1038" t="s">
        <v>228</v>
      </c>
      <c r="K1038" s="1" t="s">
        <v>165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ユニフォーム二岐丈晴ICONIC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1</v>
      </c>
      <c r="C1039" t="s">
        <v>149</v>
      </c>
      <c r="D1039" t="s">
        <v>93</v>
      </c>
      <c r="E1039" t="s">
        <v>90</v>
      </c>
      <c r="F1039" t="s">
        <v>74</v>
      </c>
      <c r="G1039" t="s">
        <v>91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制服二岐丈晴ICONIC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2</v>
      </c>
      <c r="C1040" t="s">
        <v>149</v>
      </c>
      <c r="D1040" t="s">
        <v>93</v>
      </c>
      <c r="E1040" t="s">
        <v>90</v>
      </c>
      <c r="F1040" t="s">
        <v>74</v>
      </c>
      <c r="G1040" t="s">
        <v>91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制服二岐丈晴ICONIC</v>
      </c>
    </row>
    <row r="1041" spans="1:20" x14ac:dyDescent="0.35">
      <c r="A1041">
        <f>VLOOKUP(Receive[[#This Row],[No用]],SetNo[[No.用]:[vlookup 用]],2,FALSE)</f>
        <v>176</v>
      </c>
      <c r="B1041">
        <f>IF(ROW()=2,1,IF(A1040&lt;&gt;Receive[[#This Row],[No]],1,B1040+1))</f>
        <v>3</v>
      </c>
      <c r="C1041" t="s">
        <v>149</v>
      </c>
      <c r="D1041" t="s">
        <v>93</v>
      </c>
      <c r="E1041" t="s">
        <v>90</v>
      </c>
      <c r="F1041" t="s">
        <v>74</v>
      </c>
      <c r="G1041" t="s">
        <v>91</v>
      </c>
      <c r="H1041" t="s">
        <v>71</v>
      </c>
      <c r="I1041">
        <v>1</v>
      </c>
      <c r="J1041" t="s">
        <v>228</v>
      </c>
      <c r="K1041" s="1" t="s">
        <v>120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制服二岐丈晴ICONIC</v>
      </c>
    </row>
    <row r="1042" spans="1:20" x14ac:dyDescent="0.35">
      <c r="A1042">
        <f>VLOOKUP(Receive[[#This Row],[No用]],SetNo[[No.用]:[vlookup 用]],2,FALSE)</f>
        <v>176</v>
      </c>
      <c r="B1042">
        <f>IF(ROW()=2,1,IF(A1041&lt;&gt;Receive[[#This Row],[No]],1,B1041+1))</f>
        <v>4</v>
      </c>
      <c r="C1042" t="s">
        <v>149</v>
      </c>
      <c r="D1042" t="s">
        <v>93</v>
      </c>
      <c r="E1042" t="s">
        <v>90</v>
      </c>
      <c r="F1042" t="s">
        <v>74</v>
      </c>
      <c r="G1042" t="s">
        <v>91</v>
      </c>
      <c r="H1042" t="s">
        <v>71</v>
      </c>
      <c r="I1042">
        <v>1</v>
      </c>
      <c r="J1042" t="s">
        <v>228</v>
      </c>
      <c r="K1042" s="1" t="s">
        <v>164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制服二岐丈晴ICONIC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5</v>
      </c>
      <c r="C1043" t="s">
        <v>149</v>
      </c>
      <c r="D1043" t="s">
        <v>93</v>
      </c>
      <c r="E1043" t="s">
        <v>90</v>
      </c>
      <c r="F1043" t="s">
        <v>74</v>
      </c>
      <c r="G1043" t="s">
        <v>91</v>
      </c>
      <c r="H1043" t="s">
        <v>71</v>
      </c>
      <c r="I1043">
        <v>1</v>
      </c>
      <c r="J1043" t="s">
        <v>228</v>
      </c>
      <c r="K1043" s="1" t="s">
        <v>165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制服二岐丈晴ICONIC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1</v>
      </c>
      <c r="C1044" t="s">
        <v>108</v>
      </c>
      <c r="D1044" t="s">
        <v>99</v>
      </c>
      <c r="E1044" t="s">
        <v>73</v>
      </c>
      <c r="F1044" t="s">
        <v>78</v>
      </c>
      <c r="G1044" t="s">
        <v>91</v>
      </c>
      <c r="H1044" t="s">
        <v>71</v>
      </c>
      <c r="I1044">
        <v>1</v>
      </c>
      <c r="J1044" t="s">
        <v>228</v>
      </c>
      <c r="K1044" s="1" t="s">
        <v>119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ユニフォーム沼尻凛太郎ICONIC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2</v>
      </c>
      <c r="C1045" t="s">
        <v>108</v>
      </c>
      <c r="D1045" t="s">
        <v>99</v>
      </c>
      <c r="E1045" t="s">
        <v>73</v>
      </c>
      <c r="F1045" t="s">
        <v>78</v>
      </c>
      <c r="G1045" t="s">
        <v>91</v>
      </c>
      <c r="H1045" t="s">
        <v>71</v>
      </c>
      <c r="I1045">
        <v>1</v>
      </c>
      <c r="J1045" t="s">
        <v>228</v>
      </c>
      <c r="K1045" s="1" t="s">
        <v>163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ユニフォーム沼尻凛太郎ICONIC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3</v>
      </c>
      <c r="C1046" t="s">
        <v>108</v>
      </c>
      <c r="D1046" t="s">
        <v>99</v>
      </c>
      <c r="E1046" t="s">
        <v>73</v>
      </c>
      <c r="F1046" t="s">
        <v>78</v>
      </c>
      <c r="G1046" t="s">
        <v>91</v>
      </c>
      <c r="H1046" t="s">
        <v>71</v>
      </c>
      <c r="I1046">
        <v>1</v>
      </c>
      <c r="J1046" t="s">
        <v>228</v>
      </c>
      <c r="K1046" s="1" t="s">
        <v>120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ユニフォーム沼尻凛太郎ICONIC</v>
      </c>
    </row>
    <row r="1047" spans="1:20" x14ac:dyDescent="0.35">
      <c r="A1047">
        <f>VLOOKUP(Receive[[#This Row],[No用]],SetNo[[No.用]:[vlookup 用]],2,FALSE)</f>
        <v>177</v>
      </c>
      <c r="B1047">
        <f>IF(ROW()=2,1,IF(A1046&lt;&gt;Receive[[#This Row],[No]],1,B1046+1))</f>
        <v>4</v>
      </c>
      <c r="C1047" t="s">
        <v>108</v>
      </c>
      <c r="D1047" t="s">
        <v>99</v>
      </c>
      <c r="E1047" t="s">
        <v>73</v>
      </c>
      <c r="F1047" t="s">
        <v>78</v>
      </c>
      <c r="G1047" t="s">
        <v>91</v>
      </c>
      <c r="H1047" t="s">
        <v>71</v>
      </c>
      <c r="I1047">
        <v>1</v>
      </c>
      <c r="J1047" t="s">
        <v>228</v>
      </c>
      <c r="K1047" s="1" t="s">
        <v>164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ユニフォーム沼尻凛太郎ICONIC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5</v>
      </c>
      <c r="C1048" t="s">
        <v>108</v>
      </c>
      <c r="D1048" t="s">
        <v>99</v>
      </c>
      <c r="E1048" t="s">
        <v>73</v>
      </c>
      <c r="F1048" t="s">
        <v>78</v>
      </c>
      <c r="G1048" t="s">
        <v>91</v>
      </c>
      <c r="H1048" t="s">
        <v>71</v>
      </c>
      <c r="I1048">
        <v>1</v>
      </c>
      <c r="J1048" t="s">
        <v>228</v>
      </c>
      <c r="K1048" s="1" t="s">
        <v>165</v>
      </c>
      <c r="L1048" s="1" t="s">
        <v>162</v>
      </c>
      <c r="M1048">
        <v>14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ユニフォーム沼尻凛太郎ICONIC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1</v>
      </c>
      <c r="C1049" t="s">
        <v>108</v>
      </c>
      <c r="D1049" t="s">
        <v>94</v>
      </c>
      <c r="E1049" t="s">
        <v>90</v>
      </c>
      <c r="F1049" t="s">
        <v>82</v>
      </c>
      <c r="G1049" t="s">
        <v>91</v>
      </c>
      <c r="H1049" t="s">
        <v>71</v>
      </c>
      <c r="I1049">
        <v>1</v>
      </c>
      <c r="J1049" t="s">
        <v>228</v>
      </c>
      <c r="K1049" s="1" t="s">
        <v>119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ユニフォーム飯坂信義ICONIC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2</v>
      </c>
      <c r="C1050" t="s">
        <v>108</v>
      </c>
      <c r="D1050" t="s">
        <v>94</v>
      </c>
      <c r="E1050" t="s">
        <v>90</v>
      </c>
      <c r="F1050" t="s">
        <v>82</v>
      </c>
      <c r="G1050" t="s">
        <v>91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ユニフォーム飯坂信義ICONIC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3</v>
      </c>
      <c r="C1051" t="s">
        <v>108</v>
      </c>
      <c r="D1051" t="s">
        <v>94</v>
      </c>
      <c r="E1051" t="s">
        <v>90</v>
      </c>
      <c r="F1051" t="s">
        <v>82</v>
      </c>
      <c r="G1051" t="s">
        <v>91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ユニフォーム飯坂信義ICONIC</v>
      </c>
    </row>
    <row r="1052" spans="1:20" x14ac:dyDescent="0.35">
      <c r="A1052">
        <f>VLOOKUP(Receive[[#This Row],[No用]],SetNo[[No.用]:[vlookup 用]],2,FALSE)</f>
        <v>178</v>
      </c>
      <c r="B1052">
        <f>IF(ROW()=2,1,IF(A1051&lt;&gt;Receive[[#This Row],[No]],1,B1051+1))</f>
        <v>4</v>
      </c>
      <c r="C1052" t="s">
        <v>108</v>
      </c>
      <c r="D1052" t="s">
        <v>94</v>
      </c>
      <c r="E1052" t="s">
        <v>90</v>
      </c>
      <c r="F1052" t="s">
        <v>82</v>
      </c>
      <c r="G1052" t="s">
        <v>91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ユニフォーム飯坂信義ICONIC</v>
      </c>
    </row>
    <row r="1053" spans="1:20" x14ac:dyDescent="0.35">
      <c r="A1053">
        <f>VLOOKUP(Receive[[#This Row],[No用]],SetNo[[No.用]:[vlookup 用]],2,FALSE)</f>
        <v>178</v>
      </c>
      <c r="B1053">
        <f>IF(ROW()=2,1,IF(A1052&lt;&gt;Receive[[#This Row],[No]],1,B1052+1))</f>
        <v>5</v>
      </c>
      <c r="C1053" t="s">
        <v>108</v>
      </c>
      <c r="D1053" t="s">
        <v>94</v>
      </c>
      <c r="E1053" t="s">
        <v>90</v>
      </c>
      <c r="F1053" t="s">
        <v>82</v>
      </c>
      <c r="G1053" t="s">
        <v>91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14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ユニフォーム飯坂信義ICONIC</v>
      </c>
    </row>
    <row r="1054" spans="1:20" x14ac:dyDescent="0.35">
      <c r="A1054">
        <f>VLOOKUP(Receive[[#This Row],[No用]],SetNo[[No.用]:[vlookup 用]],2,FALSE)</f>
        <v>179</v>
      </c>
      <c r="B1054">
        <f>IF(ROW()=2,1,IF(A1053&lt;&gt;Receive[[#This Row],[No]],1,B1053+1))</f>
        <v>1</v>
      </c>
      <c r="C1054" t="s">
        <v>108</v>
      </c>
      <c r="D1054" t="s">
        <v>95</v>
      </c>
      <c r="E1054" t="s">
        <v>90</v>
      </c>
      <c r="F1054" t="s">
        <v>78</v>
      </c>
      <c r="G1054" t="s">
        <v>91</v>
      </c>
      <c r="H1054" t="s">
        <v>71</v>
      </c>
      <c r="I1054">
        <v>1</v>
      </c>
      <c r="J1054" t="s">
        <v>228</v>
      </c>
      <c r="K1054" s="1" t="s">
        <v>119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ユニフォーム東山勝道ICONIC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2</v>
      </c>
      <c r="C1055" t="s">
        <v>108</v>
      </c>
      <c r="D1055" t="s">
        <v>95</v>
      </c>
      <c r="E1055" t="s">
        <v>90</v>
      </c>
      <c r="F1055" t="s">
        <v>78</v>
      </c>
      <c r="G1055" t="s">
        <v>91</v>
      </c>
      <c r="H1055" t="s">
        <v>71</v>
      </c>
      <c r="I1055">
        <v>1</v>
      </c>
      <c r="J1055" t="s">
        <v>228</v>
      </c>
      <c r="K1055" s="1" t="s">
        <v>163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ユニフォーム東山勝道ICONIC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3</v>
      </c>
      <c r="C1056" t="s">
        <v>108</v>
      </c>
      <c r="D1056" t="s">
        <v>95</v>
      </c>
      <c r="E1056" t="s">
        <v>90</v>
      </c>
      <c r="F1056" t="s">
        <v>78</v>
      </c>
      <c r="G1056" t="s">
        <v>91</v>
      </c>
      <c r="H1056" t="s">
        <v>71</v>
      </c>
      <c r="I1056">
        <v>1</v>
      </c>
      <c r="J1056" t="s">
        <v>228</v>
      </c>
      <c r="K1056" s="1" t="s">
        <v>120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ユニフォーム東山勝道ICONIC</v>
      </c>
    </row>
    <row r="1057" spans="1:20" x14ac:dyDescent="0.35">
      <c r="A1057">
        <f>VLOOKUP(Receive[[#This Row],[No用]],SetNo[[No.用]:[vlookup 用]],2,FALSE)</f>
        <v>179</v>
      </c>
      <c r="B1057">
        <f>IF(ROW()=2,1,IF(A1056&lt;&gt;Receive[[#This Row],[No]],1,B1056+1))</f>
        <v>4</v>
      </c>
      <c r="C1057" t="s">
        <v>108</v>
      </c>
      <c r="D1057" t="s">
        <v>95</v>
      </c>
      <c r="E1057" t="s">
        <v>90</v>
      </c>
      <c r="F1057" t="s">
        <v>78</v>
      </c>
      <c r="G1057" t="s">
        <v>91</v>
      </c>
      <c r="H1057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ユニフォーム東山勝道ICONIC</v>
      </c>
    </row>
    <row r="1058" spans="1:20" x14ac:dyDescent="0.35">
      <c r="A1058">
        <f>VLOOKUP(Receive[[#This Row],[No用]],SetNo[[No.用]:[vlookup 用]],2,FALSE)</f>
        <v>179</v>
      </c>
      <c r="B1058">
        <f>IF(ROW()=2,1,IF(A1057&lt;&gt;Receive[[#This Row],[No]],1,B1057+1))</f>
        <v>5</v>
      </c>
      <c r="C1058" t="s">
        <v>108</v>
      </c>
      <c r="D1058" t="s">
        <v>95</v>
      </c>
      <c r="E1058" t="s">
        <v>90</v>
      </c>
      <c r="F1058" t="s">
        <v>78</v>
      </c>
      <c r="G1058" t="s">
        <v>91</v>
      </c>
      <c r="H1058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14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ユニフォーム東山勝道ICONIC</v>
      </c>
    </row>
    <row r="1059" spans="1:20" x14ac:dyDescent="0.35">
      <c r="A1059">
        <f>VLOOKUP(Receive[[#This Row],[No用]],SetNo[[No.用]:[vlookup 用]],2,FALSE)</f>
        <v>180</v>
      </c>
      <c r="B1059">
        <f>IF(ROW()=2,1,IF(A1058&lt;&gt;Receive[[#This Row],[No]],1,B1058+1))</f>
        <v>1</v>
      </c>
      <c r="C1059" t="s">
        <v>108</v>
      </c>
      <c r="D1059" t="s">
        <v>96</v>
      </c>
      <c r="E1059" t="s">
        <v>90</v>
      </c>
      <c r="F1059" t="s">
        <v>80</v>
      </c>
      <c r="G1059" t="s">
        <v>91</v>
      </c>
      <c r="H1059" t="s">
        <v>71</v>
      </c>
      <c r="I1059">
        <v>1</v>
      </c>
      <c r="J1059" t="s">
        <v>228</v>
      </c>
      <c r="K1059" s="1" t="s">
        <v>119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ユニフォーム土湯新ICONIC</v>
      </c>
    </row>
    <row r="1060" spans="1:20" x14ac:dyDescent="0.35">
      <c r="A1060">
        <f>VLOOKUP(Receive[[#This Row],[No用]],SetNo[[No.用]:[vlookup 用]],2,FALSE)</f>
        <v>180</v>
      </c>
      <c r="B1060">
        <f>IF(ROW()=2,1,IF(A1059&lt;&gt;Receive[[#This Row],[No]],1,B1059+1))</f>
        <v>2</v>
      </c>
      <c r="C1060" t="s">
        <v>108</v>
      </c>
      <c r="D1060" t="s">
        <v>96</v>
      </c>
      <c r="E1060" t="s">
        <v>90</v>
      </c>
      <c r="F1060" t="s">
        <v>80</v>
      </c>
      <c r="G1060" t="s">
        <v>91</v>
      </c>
      <c r="H1060" t="s">
        <v>71</v>
      </c>
      <c r="I1060">
        <v>1</v>
      </c>
      <c r="J1060" t="s">
        <v>228</v>
      </c>
      <c r="K1060" s="1" t="s">
        <v>194</v>
      </c>
      <c r="L1060" s="1" t="s">
        <v>173</v>
      </c>
      <c r="M1060">
        <v>42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ユニフォーム土湯新ICONIC</v>
      </c>
    </row>
    <row r="1061" spans="1:20" x14ac:dyDescent="0.35">
      <c r="A1061">
        <f>VLOOKUP(Receive[[#This Row],[No用]],SetNo[[No.用]:[vlookup 用]],2,FALSE)</f>
        <v>180</v>
      </c>
      <c r="B1061">
        <f>IF(ROW()=2,1,IF(A1060&lt;&gt;Receive[[#This Row],[No]],1,B1060+1))</f>
        <v>3</v>
      </c>
      <c r="C1061" t="s">
        <v>108</v>
      </c>
      <c r="D1061" t="s">
        <v>96</v>
      </c>
      <c r="E1061" t="s">
        <v>90</v>
      </c>
      <c r="F1061" t="s">
        <v>80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34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ユニフォーム土湯新ICONIC</v>
      </c>
    </row>
    <row r="1062" spans="1:20" x14ac:dyDescent="0.35">
      <c r="A1062">
        <f>VLOOKUP(Receive[[#This Row],[No用]],SetNo[[No.用]:[vlookup 用]],2,FALSE)</f>
        <v>180</v>
      </c>
      <c r="B1062">
        <f>IF(ROW()=2,1,IF(A1061&lt;&gt;Receive[[#This Row],[No]],1,B1061+1))</f>
        <v>4</v>
      </c>
      <c r="C1062" t="s">
        <v>108</v>
      </c>
      <c r="D1062" t="s">
        <v>96</v>
      </c>
      <c r="E1062" t="s">
        <v>90</v>
      </c>
      <c r="F1062" t="s">
        <v>80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ユニフォーム土湯新ICONIC</v>
      </c>
    </row>
    <row r="1063" spans="1:20" x14ac:dyDescent="0.35">
      <c r="A1063">
        <f>VLOOKUP(Receive[[#This Row],[No用]],SetNo[[No.用]:[vlookup 用]],2,FALSE)</f>
        <v>180</v>
      </c>
      <c r="B1063">
        <f>IF(ROW()=2,1,IF(A1062&lt;&gt;Receive[[#This Row],[No]],1,B1062+1))</f>
        <v>5</v>
      </c>
      <c r="C1063" t="s">
        <v>108</v>
      </c>
      <c r="D1063" t="s">
        <v>96</v>
      </c>
      <c r="E1063" t="s">
        <v>90</v>
      </c>
      <c r="F1063" t="s">
        <v>80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173</v>
      </c>
      <c r="M1063">
        <v>36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ユニフォーム土湯新ICONIC</v>
      </c>
    </row>
    <row r="1064" spans="1:20" x14ac:dyDescent="0.35">
      <c r="A1064">
        <f>VLOOKUP(Receive[[#This Row],[No用]],SetNo[[No.用]:[vlookup 用]],2,FALSE)</f>
        <v>180</v>
      </c>
      <c r="B1064">
        <f>IF(ROW()=2,1,IF(A1063&lt;&gt;Receive[[#This Row],[No]],1,B1063+1))</f>
        <v>6</v>
      </c>
      <c r="C1064" t="s">
        <v>108</v>
      </c>
      <c r="D1064" t="s">
        <v>96</v>
      </c>
      <c r="E1064" t="s">
        <v>90</v>
      </c>
      <c r="F1064" t="s">
        <v>80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ユニフォーム土湯新ICONIC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7</v>
      </c>
      <c r="C1065" t="s">
        <v>108</v>
      </c>
      <c r="D1065" t="s">
        <v>96</v>
      </c>
      <c r="E1065" t="s">
        <v>90</v>
      </c>
      <c r="F1065" t="s">
        <v>80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34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ユニフォーム土湯新ICONIC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8</v>
      </c>
      <c r="C1066" t="s">
        <v>108</v>
      </c>
      <c r="D1066" t="s">
        <v>96</v>
      </c>
      <c r="E1066" t="s">
        <v>90</v>
      </c>
      <c r="F1066" t="s">
        <v>80</v>
      </c>
      <c r="G1066" t="s">
        <v>91</v>
      </c>
      <c r="H1066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47</v>
      </c>
      <c r="N1066">
        <v>0</v>
      </c>
      <c r="O1066">
        <v>57</v>
      </c>
      <c r="P1066">
        <v>0</v>
      </c>
      <c r="T1066" t="str">
        <f>Receive[[#This Row],[服装]]&amp;Receive[[#This Row],[名前]]&amp;Receive[[#This Row],[レアリティ]]</f>
        <v>ユニフォーム土湯新ICONIC</v>
      </c>
    </row>
    <row r="1067" spans="1:20" x14ac:dyDescent="0.35">
      <c r="A1067">
        <f>VLOOKUP(Receive[[#This Row],[No用]],SetNo[[No.用]:[vlookup 用]],2,FALSE)</f>
        <v>181</v>
      </c>
      <c r="B1067">
        <f>IF(ROW()=2,1,IF(A1066&lt;&gt;Receive[[#This Row],[No]],1,B1066+1))</f>
        <v>1</v>
      </c>
      <c r="C1067" t="s">
        <v>205</v>
      </c>
      <c r="D1067" t="s">
        <v>559</v>
      </c>
      <c r="E1067" t="s">
        <v>28</v>
      </c>
      <c r="F1067" t="s">
        <v>25</v>
      </c>
      <c r="G1067" t="s">
        <v>156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ユニフォーム中島猛ICONIC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2</v>
      </c>
      <c r="C1068" t="s">
        <v>205</v>
      </c>
      <c r="D1068" t="s">
        <v>559</v>
      </c>
      <c r="E1068" t="s">
        <v>28</v>
      </c>
      <c r="F1068" t="s">
        <v>25</v>
      </c>
      <c r="G1068" t="s">
        <v>156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ユニフォーム中島猛ICONIC</v>
      </c>
    </row>
    <row r="1069" spans="1:20" x14ac:dyDescent="0.35">
      <c r="A1069">
        <f>VLOOKUP(Receive[[#This Row],[No用]],SetNo[[No.用]:[vlookup 用]],2,FALSE)</f>
        <v>181</v>
      </c>
      <c r="B1069">
        <f>IF(ROW()=2,1,IF(A1068&lt;&gt;Receive[[#This Row],[No]],1,B1068+1))</f>
        <v>3</v>
      </c>
      <c r="C1069" t="s">
        <v>205</v>
      </c>
      <c r="D1069" t="s">
        <v>559</v>
      </c>
      <c r="E1069" t="s">
        <v>28</v>
      </c>
      <c r="F1069" t="s">
        <v>25</v>
      </c>
      <c r="G1069" t="s">
        <v>156</v>
      </c>
      <c r="H1069" t="s">
        <v>71</v>
      </c>
      <c r="I1069">
        <v>1</v>
      </c>
      <c r="J1069" t="s">
        <v>228</v>
      </c>
      <c r="K1069" s="1" t="s">
        <v>230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ユニフォーム中島猛ICONIC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4</v>
      </c>
      <c r="C1070" t="s">
        <v>205</v>
      </c>
      <c r="D1070" t="s">
        <v>559</v>
      </c>
      <c r="E1070" t="s">
        <v>28</v>
      </c>
      <c r="F1070" t="s">
        <v>25</v>
      </c>
      <c r="G1070" t="s">
        <v>156</v>
      </c>
      <c r="H1070" t="s">
        <v>71</v>
      </c>
      <c r="I1070">
        <v>1</v>
      </c>
      <c r="J1070" t="s">
        <v>228</v>
      </c>
      <c r="K1070" s="1" t="s">
        <v>120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ユニフォーム中島猛ICONIC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5</v>
      </c>
      <c r="C1071" t="s">
        <v>205</v>
      </c>
      <c r="D1071" t="s">
        <v>559</v>
      </c>
      <c r="E1071" t="s">
        <v>28</v>
      </c>
      <c r="F1071" t="s">
        <v>25</v>
      </c>
      <c r="G1071" t="s">
        <v>156</v>
      </c>
      <c r="H1071" t="s">
        <v>71</v>
      </c>
      <c r="I1071">
        <v>1</v>
      </c>
      <c r="J1071" t="s">
        <v>228</v>
      </c>
      <c r="K1071" s="1" t="s">
        <v>164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ユニフォーム中島猛ICONIC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6</v>
      </c>
      <c r="C1072" t="s">
        <v>205</v>
      </c>
      <c r="D1072" t="s">
        <v>559</v>
      </c>
      <c r="E1072" t="s">
        <v>28</v>
      </c>
      <c r="F1072" t="s">
        <v>25</v>
      </c>
      <c r="G1072" t="s">
        <v>156</v>
      </c>
      <c r="H1072" t="s">
        <v>71</v>
      </c>
      <c r="I1072">
        <v>1</v>
      </c>
      <c r="J1072" t="s">
        <v>228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ユニフォーム中島猛ICONIC</v>
      </c>
    </row>
    <row r="1073" spans="1:20" x14ac:dyDescent="0.35">
      <c r="A1073">
        <f>VLOOKUP(Receive[[#This Row],[No用]],SetNo[[No.用]:[vlookup 用]],2,FALSE)</f>
        <v>182</v>
      </c>
      <c r="B1073">
        <f>IF(ROW()=2,1,IF(A1072&lt;&gt;Receive[[#This Row],[No]],1,B1072+1))</f>
        <v>1</v>
      </c>
      <c r="C1073" s="1" t="s">
        <v>1044</v>
      </c>
      <c r="D1073" s="1" t="s">
        <v>100</v>
      </c>
      <c r="E1073" s="1" t="s">
        <v>73</v>
      </c>
      <c r="F1073" s="1" t="s">
        <v>78</v>
      </c>
      <c r="G1073" s="1" t="s">
        <v>130</v>
      </c>
      <c r="H1073" s="1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スパイ中島猛ICONIC</v>
      </c>
    </row>
    <row r="1074" spans="1:20" x14ac:dyDescent="0.35">
      <c r="A1074">
        <f>VLOOKUP(Receive[[#This Row],[No用]],SetNo[[No.用]:[vlookup 用]],2,FALSE)</f>
        <v>182</v>
      </c>
      <c r="B1074">
        <f>IF(ROW()=2,1,IF(A1073&lt;&gt;Receive[[#This Row],[No]],1,B1073+1))</f>
        <v>2</v>
      </c>
      <c r="C1074" s="1" t="s">
        <v>1044</v>
      </c>
      <c r="D1074" s="1" t="s">
        <v>100</v>
      </c>
      <c r="E1074" s="1" t="s">
        <v>73</v>
      </c>
      <c r="F1074" s="1" t="s">
        <v>78</v>
      </c>
      <c r="G1074" s="1" t="s">
        <v>130</v>
      </c>
      <c r="H1074" s="1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スパイ中島猛ICONIC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3</v>
      </c>
      <c r="C1075" s="1" t="s">
        <v>1044</v>
      </c>
      <c r="D1075" s="1" t="s">
        <v>100</v>
      </c>
      <c r="E1075" s="1" t="s">
        <v>73</v>
      </c>
      <c r="F1075" s="1" t="s">
        <v>78</v>
      </c>
      <c r="G1075" s="1" t="s">
        <v>130</v>
      </c>
      <c r="H1075" s="1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スパイ中島猛ICONIC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4</v>
      </c>
      <c r="C1076" s="1" t="s">
        <v>1044</v>
      </c>
      <c r="D1076" s="1" t="s">
        <v>100</v>
      </c>
      <c r="E1076" s="1" t="s">
        <v>73</v>
      </c>
      <c r="F1076" s="1" t="s">
        <v>78</v>
      </c>
      <c r="G1076" s="1" t="s">
        <v>130</v>
      </c>
      <c r="H1076" s="1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スパイ中島猛ICONIC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5</v>
      </c>
      <c r="C1077" s="1" t="s">
        <v>1044</v>
      </c>
      <c r="D1077" s="1" t="s">
        <v>100</v>
      </c>
      <c r="E1077" s="1" t="s">
        <v>73</v>
      </c>
      <c r="F1077" s="1" t="s">
        <v>78</v>
      </c>
      <c r="G1077" s="1" t="s">
        <v>130</v>
      </c>
      <c r="H1077" s="1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スパイ中島猛ICONIC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6</v>
      </c>
      <c r="C1078" s="1" t="s">
        <v>1044</v>
      </c>
      <c r="D1078" s="1" t="s">
        <v>100</v>
      </c>
      <c r="E1078" s="1" t="s">
        <v>73</v>
      </c>
      <c r="F1078" s="1" t="s">
        <v>78</v>
      </c>
      <c r="G1078" s="1" t="s">
        <v>130</v>
      </c>
      <c r="H1078" s="1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スパイ中島猛ICONIC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1</v>
      </c>
      <c r="C1079" t="s">
        <v>205</v>
      </c>
      <c r="D1079" t="s">
        <v>562</v>
      </c>
      <c r="E1079" t="s">
        <v>24</v>
      </c>
      <c r="F1079" t="s">
        <v>25</v>
      </c>
      <c r="G1079" t="s">
        <v>156</v>
      </c>
      <c r="H1079" t="s">
        <v>71</v>
      </c>
      <c r="I1079">
        <v>1</v>
      </c>
      <c r="J1079" t="s">
        <v>228</v>
      </c>
      <c r="K1079" s="1" t="s">
        <v>119</v>
      </c>
      <c r="L1079" s="1" t="s">
        <v>162</v>
      </c>
      <c r="M1079">
        <v>25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ユニフォーム白石優希ICONIC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2</v>
      </c>
      <c r="C1080" t="s">
        <v>205</v>
      </c>
      <c r="D1080" t="s">
        <v>562</v>
      </c>
      <c r="E1080" t="s">
        <v>24</v>
      </c>
      <c r="F1080" t="s">
        <v>25</v>
      </c>
      <c r="G1080" t="s">
        <v>156</v>
      </c>
      <c r="H1080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ユニフォーム白石優希ICONIC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3</v>
      </c>
      <c r="C1081" t="s">
        <v>205</v>
      </c>
      <c r="D1081" t="s">
        <v>562</v>
      </c>
      <c r="E1081" t="s">
        <v>24</v>
      </c>
      <c r="F1081" t="s">
        <v>25</v>
      </c>
      <c r="G1081" t="s">
        <v>156</v>
      </c>
      <c r="H1081" t="s">
        <v>71</v>
      </c>
      <c r="I1081">
        <v>1</v>
      </c>
      <c r="J1081" t="s">
        <v>228</v>
      </c>
      <c r="K1081" s="1" t="s">
        <v>120</v>
      </c>
      <c r="L1081" s="1" t="s">
        <v>162</v>
      </c>
      <c r="M1081">
        <v>25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ユニフォーム白石優希ICONIC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4</v>
      </c>
      <c r="C1082" t="s">
        <v>205</v>
      </c>
      <c r="D1082" t="s">
        <v>562</v>
      </c>
      <c r="E1082" t="s">
        <v>24</v>
      </c>
      <c r="F1082" t="s">
        <v>25</v>
      </c>
      <c r="G1082" t="s">
        <v>156</v>
      </c>
      <c r="H1082" t="s">
        <v>71</v>
      </c>
      <c r="I1082">
        <v>1</v>
      </c>
      <c r="J1082" t="s">
        <v>228</v>
      </c>
      <c r="K1082" s="1" t="s">
        <v>164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ユニフォーム白石優希ICONIC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5</v>
      </c>
      <c r="C1083" t="s">
        <v>205</v>
      </c>
      <c r="D1083" t="s">
        <v>562</v>
      </c>
      <c r="E1083" t="s">
        <v>24</v>
      </c>
      <c r="F1083" t="s">
        <v>25</v>
      </c>
      <c r="G1083" t="s">
        <v>156</v>
      </c>
      <c r="H1083" t="s">
        <v>71</v>
      </c>
      <c r="I1083">
        <v>1</v>
      </c>
      <c r="J1083" t="s">
        <v>228</v>
      </c>
      <c r="K1083" s="1" t="s">
        <v>165</v>
      </c>
      <c r="L1083" s="1" t="s">
        <v>162</v>
      </c>
      <c r="M1083">
        <v>12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ユニフォーム白石優希ICONIC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1</v>
      </c>
      <c r="C1084" t="s">
        <v>205</v>
      </c>
      <c r="D1084" t="s">
        <v>565</v>
      </c>
      <c r="E1084" t="s">
        <v>28</v>
      </c>
      <c r="F1084" t="s">
        <v>31</v>
      </c>
      <c r="G1084" t="s">
        <v>156</v>
      </c>
      <c r="H1084" t="s">
        <v>71</v>
      </c>
      <c r="I1084">
        <v>1</v>
      </c>
      <c r="J1084" t="s">
        <v>228</v>
      </c>
      <c r="K1084" s="1" t="s">
        <v>119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ユニフォーム花山一雅ICONIC</v>
      </c>
    </row>
    <row r="1085" spans="1:20" x14ac:dyDescent="0.35">
      <c r="A1085">
        <f>VLOOKUP(Receive[[#This Row],[No用]],SetNo[[No.用]:[vlookup 用]],2,FALSE)</f>
        <v>184</v>
      </c>
      <c r="B1085">
        <f>IF(ROW()=2,1,IF(A1084&lt;&gt;Receive[[#This Row],[No]],1,B1084+1))</f>
        <v>2</v>
      </c>
      <c r="C1085" t="s">
        <v>205</v>
      </c>
      <c r="D1085" t="s">
        <v>565</v>
      </c>
      <c r="E1085" t="s">
        <v>28</v>
      </c>
      <c r="F1085" t="s">
        <v>31</v>
      </c>
      <c r="G1085" t="s">
        <v>156</v>
      </c>
      <c r="H1085" t="s">
        <v>71</v>
      </c>
      <c r="I1085">
        <v>1</v>
      </c>
      <c r="J1085" t="s">
        <v>228</v>
      </c>
      <c r="K1085" s="1" t="s">
        <v>163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ユニフォーム花山一雅ICONIC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3</v>
      </c>
      <c r="C1086" t="s">
        <v>205</v>
      </c>
      <c r="D1086" t="s">
        <v>565</v>
      </c>
      <c r="E1086" t="s">
        <v>28</v>
      </c>
      <c r="F1086" t="s">
        <v>31</v>
      </c>
      <c r="G1086" t="s">
        <v>156</v>
      </c>
      <c r="H1086" t="s">
        <v>71</v>
      </c>
      <c r="I1086">
        <v>1</v>
      </c>
      <c r="J1086" t="s">
        <v>228</v>
      </c>
      <c r="K1086" s="1" t="s">
        <v>120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ユニフォーム花山一雅ICONIC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4</v>
      </c>
      <c r="C1087" t="s">
        <v>205</v>
      </c>
      <c r="D1087" t="s">
        <v>565</v>
      </c>
      <c r="E1087" t="s">
        <v>28</v>
      </c>
      <c r="F1087" t="s">
        <v>31</v>
      </c>
      <c r="G1087" t="s">
        <v>156</v>
      </c>
      <c r="H1087" t="s">
        <v>71</v>
      </c>
      <c r="I1087">
        <v>1</v>
      </c>
      <c r="J1087" t="s">
        <v>228</v>
      </c>
      <c r="K1087" s="1" t="s">
        <v>164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ユニフォーム花山一雅ICONIC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5</v>
      </c>
      <c r="C1088" t="s">
        <v>205</v>
      </c>
      <c r="D1088" t="s">
        <v>565</v>
      </c>
      <c r="E1088" t="s">
        <v>28</v>
      </c>
      <c r="F1088" t="s">
        <v>31</v>
      </c>
      <c r="G1088" t="s">
        <v>156</v>
      </c>
      <c r="H1088" t="s">
        <v>71</v>
      </c>
      <c r="I1088">
        <v>1</v>
      </c>
      <c r="J1088" t="s">
        <v>228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ユニフォーム花山一雅ICONIC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1</v>
      </c>
      <c r="C1089" t="s">
        <v>205</v>
      </c>
      <c r="D1089" t="s">
        <v>568</v>
      </c>
      <c r="E1089" t="s">
        <v>28</v>
      </c>
      <c r="F1089" t="s">
        <v>26</v>
      </c>
      <c r="G1089" t="s">
        <v>156</v>
      </c>
      <c r="H1089" t="s">
        <v>71</v>
      </c>
      <c r="I1089">
        <v>1</v>
      </c>
      <c r="J1089" t="s">
        <v>228</v>
      </c>
      <c r="K1089" s="1" t="s">
        <v>119</v>
      </c>
      <c r="L1089" s="1" t="s">
        <v>162</v>
      </c>
      <c r="M1089">
        <v>26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ユニフォーム鳴子哲平ICONIC</v>
      </c>
    </row>
    <row r="1090" spans="1:20" x14ac:dyDescent="0.35">
      <c r="A1090">
        <f>VLOOKUP(Receive[[#This Row],[No用]],SetNo[[No.用]:[vlookup 用]],2,FALSE)</f>
        <v>185</v>
      </c>
      <c r="B1090">
        <f>IF(ROW()=2,1,IF(A1089&lt;&gt;Receive[[#This Row],[No]],1,B1089+1))</f>
        <v>2</v>
      </c>
      <c r="C1090" t="s">
        <v>205</v>
      </c>
      <c r="D1090" t="s">
        <v>568</v>
      </c>
      <c r="E1090" t="s">
        <v>28</v>
      </c>
      <c r="F1090" t="s">
        <v>26</v>
      </c>
      <c r="G1090" t="s">
        <v>156</v>
      </c>
      <c r="H1090" t="s">
        <v>71</v>
      </c>
      <c r="I1090">
        <v>1</v>
      </c>
      <c r="J1090" t="s">
        <v>228</v>
      </c>
      <c r="K1090" s="1" t="s">
        <v>163</v>
      </c>
      <c r="L1090" s="1" t="s">
        <v>162</v>
      </c>
      <c r="M1090">
        <v>26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ユニフォーム鳴子哲平ICONIC</v>
      </c>
    </row>
    <row r="1091" spans="1:20" x14ac:dyDescent="0.35">
      <c r="A1091">
        <f>VLOOKUP(Receive[[#This Row],[No用]],SetNo[[No.用]:[vlookup 用]],2,FALSE)</f>
        <v>185</v>
      </c>
      <c r="B1091">
        <f>IF(ROW()=2,1,IF(A1090&lt;&gt;Receive[[#This Row],[No]],1,B1090+1))</f>
        <v>3</v>
      </c>
      <c r="C1091" t="s">
        <v>205</v>
      </c>
      <c r="D1091" t="s">
        <v>568</v>
      </c>
      <c r="E1091" t="s">
        <v>28</v>
      </c>
      <c r="F1091" t="s">
        <v>26</v>
      </c>
      <c r="G1091" t="s">
        <v>156</v>
      </c>
      <c r="H1091" t="s">
        <v>71</v>
      </c>
      <c r="I1091">
        <v>1</v>
      </c>
      <c r="J1091" t="s">
        <v>228</v>
      </c>
      <c r="K1091" s="1" t="s">
        <v>120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ユニフォーム鳴子哲平ICONIC</v>
      </c>
    </row>
    <row r="1092" spans="1:20" x14ac:dyDescent="0.35">
      <c r="A1092">
        <f>VLOOKUP(Receive[[#This Row],[No用]],SetNo[[No.用]:[vlookup 用]],2,FALSE)</f>
        <v>185</v>
      </c>
      <c r="B1092">
        <f>IF(ROW()=2,1,IF(A1091&lt;&gt;Receive[[#This Row],[No]],1,B1091+1))</f>
        <v>4</v>
      </c>
      <c r="C1092" t="s">
        <v>205</v>
      </c>
      <c r="D1092" t="s">
        <v>568</v>
      </c>
      <c r="E1092" t="s">
        <v>28</v>
      </c>
      <c r="F1092" t="s">
        <v>26</v>
      </c>
      <c r="G1092" t="s">
        <v>156</v>
      </c>
      <c r="H1092" t="s">
        <v>71</v>
      </c>
      <c r="I1092">
        <v>1</v>
      </c>
      <c r="J1092" t="s">
        <v>228</v>
      </c>
      <c r="K1092" s="1" t="s">
        <v>164</v>
      </c>
      <c r="L1092" s="1" t="s">
        <v>162</v>
      </c>
      <c r="M1092">
        <v>26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ユニフォーム鳴子哲平ICONIC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5</v>
      </c>
      <c r="C1093" t="s">
        <v>205</v>
      </c>
      <c r="D1093" t="s">
        <v>568</v>
      </c>
      <c r="E1093" t="s">
        <v>28</v>
      </c>
      <c r="F1093" t="s">
        <v>26</v>
      </c>
      <c r="G1093" t="s">
        <v>156</v>
      </c>
      <c r="H1093" t="s">
        <v>71</v>
      </c>
      <c r="I1093">
        <v>1</v>
      </c>
      <c r="J1093" t="s">
        <v>228</v>
      </c>
      <c r="K1093" s="1" t="s">
        <v>165</v>
      </c>
      <c r="L1093" s="1" t="s">
        <v>162</v>
      </c>
      <c r="M1093">
        <v>13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ユニフォーム鳴子哲平ICONIC</v>
      </c>
    </row>
    <row r="1094" spans="1:20" x14ac:dyDescent="0.35">
      <c r="A1094">
        <f>VLOOKUP(Receive[[#This Row],[No用]],SetNo[[No.用]:[vlookup 用]],2,FALSE)</f>
        <v>186</v>
      </c>
      <c r="B1094">
        <f>IF(ROW()=2,1,IF(A1093&lt;&gt;Receive[[#This Row],[No]],1,B1093+1))</f>
        <v>1</v>
      </c>
      <c r="C1094" t="s">
        <v>205</v>
      </c>
      <c r="D1094" t="s">
        <v>571</v>
      </c>
      <c r="E1094" t="s">
        <v>28</v>
      </c>
      <c r="F1094" t="s">
        <v>21</v>
      </c>
      <c r="G1094" t="s">
        <v>156</v>
      </c>
      <c r="H1094" t="s">
        <v>71</v>
      </c>
      <c r="I1094">
        <v>1</v>
      </c>
      <c r="J1094" t="s">
        <v>228</v>
      </c>
      <c r="K1094" s="1" t="s">
        <v>119</v>
      </c>
      <c r="L1094" s="1" t="s">
        <v>173</v>
      </c>
      <c r="M1094" s="1">
        <v>37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ユニフォーム秋保和光ICONIC</v>
      </c>
    </row>
    <row r="1095" spans="1:20" x14ac:dyDescent="0.35">
      <c r="A1095">
        <f>VLOOKUP(Receive[[#This Row],[No用]],SetNo[[No.用]:[vlookup 用]],2,FALSE)</f>
        <v>186</v>
      </c>
      <c r="B1095">
        <f>IF(ROW()=2,1,IF(A1094&lt;&gt;Receive[[#This Row],[No]],1,B1094+1))</f>
        <v>2</v>
      </c>
      <c r="C1095" t="s">
        <v>205</v>
      </c>
      <c r="D1095" t="s">
        <v>571</v>
      </c>
      <c r="E1095" t="s">
        <v>28</v>
      </c>
      <c r="F1095" t="s">
        <v>21</v>
      </c>
      <c r="G1095" t="s">
        <v>156</v>
      </c>
      <c r="H1095" t="s">
        <v>71</v>
      </c>
      <c r="I1095">
        <v>1</v>
      </c>
      <c r="J1095" t="s">
        <v>228</v>
      </c>
      <c r="K1095" s="1" t="s">
        <v>194</v>
      </c>
      <c r="L1095" s="1" t="s">
        <v>173</v>
      </c>
      <c r="M1095">
        <v>42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ユニフォーム秋保和光ICONIC</v>
      </c>
    </row>
    <row r="1096" spans="1:20" x14ac:dyDescent="0.35">
      <c r="A1096">
        <f>VLOOKUP(Receive[[#This Row],[No用]],SetNo[[No.用]:[vlookup 用]],2,FALSE)</f>
        <v>186</v>
      </c>
      <c r="B1096">
        <f>IF(ROW()=2,1,IF(A1095&lt;&gt;Receive[[#This Row],[No]],1,B1095+1))</f>
        <v>3</v>
      </c>
      <c r="C1096" t="s">
        <v>205</v>
      </c>
      <c r="D1096" t="s">
        <v>571</v>
      </c>
      <c r="E1096" t="s">
        <v>28</v>
      </c>
      <c r="F1096" t="s">
        <v>21</v>
      </c>
      <c r="G1096" t="s">
        <v>156</v>
      </c>
      <c r="H1096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ユニフォーム秋保和光ICONIC</v>
      </c>
    </row>
    <row r="1097" spans="1:20" x14ac:dyDescent="0.35">
      <c r="A1097">
        <f>VLOOKUP(Receive[[#This Row],[No用]],SetNo[[No.用]:[vlookup 用]],2,FALSE)</f>
        <v>186</v>
      </c>
      <c r="B1097">
        <f>IF(ROW()=2,1,IF(A1096&lt;&gt;Receive[[#This Row],[No]],1,B1096+1))</f>
        <v>4</v>
      </c>
      <c r="C1097" t="s">
        <v>205</v>
      </c>
      <c r="D1097" t="s">
        <v>571</v>
      </c>
      <c r="E1097" t="s">
        <v>28</v>
      </c>
      <c r="F1097" t="s">
        <v>21</v>
      </c>
      <c r="G1097" t="s">
        <v>156</v>
      </c>
      <c r="H1097" t="s">
        <v>71</v>
      </c>
      <c r="I1097">
        <v>1</v>
      </c>
      <c r="J1097" t="s">
        <v>228</v>
      </c>
      <c r="K1097" s="1" t="s">
        <v>120</v>
      </c>
      <c r="L1097" s="1" t="s">
        <v>173</v>
      </c>
      <c r="M1097">
        <v>37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ユニフォーム秋保和光ICONIC</v>
      </c>
    </row>
    <row r="1098" spans="1:20" x14ac:dyDescent="0.35">
      <c r="A1098">
        <f>VLOOKUP(Receive[[#This Row],[No用]],SetNo[[No.用]:[vlookup 用]],2,FALSE)</f>
        <v>186</v>
      </c>
      <c r="B1098">
        <f>IF(ROW()=2,1,IF(A1097&lt;&gt;Receive[[#This Row],[No]],1,B1097+1))</f>
        <v>5</v>
      </c>
      <c r="C1098" t="s">
        <v>205</v>
      </c>
      <c r="D1098" t="s">
        <v>571</v>
      </c>
      <c r="E1098" t="s">
        <v>28</v>
      </c>
      <c r="F1098" t="s">
        <v>21</v>
      </c>
      <c r="G1098" t="s">
        <v>156</v>
      </c>
      <c r="H1098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34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ユニフォーム秋保和光ICONIC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6</v>
      </c>
      <c r="C1099" t="s">
        <v>205</v>
      </c>
      <c r="D1099" t="s">
        <v>571</v>
      </c>
      <c r="E1099" t="s">
        <v>28</v>
      </c>
      <c r="F1099" t="s">
        <v>21</v>
      </c>
      <c r="G1099" t="s">
        <v>156</v>
      </c>
      <c r="H1099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ユニフォーム秋保和光ICONIC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7</v>
      </c>
      <c r="C1100" t="s">
        <v>205</v>
      </c>
      <c r="D1100" t="s">
        <v>571</v>
      </c>
      <c r="E1100" t="s">
        <v>28</v>
      </c>
      <c r="F1100" t="s">
        <v>21</v>
      </c>
      <c r="G1100" t="s">
        <v>156</v>
      </c>
      <c r="H1100" t="s">
        <v>71</v>
      </c>
      <c r="I1100">
        <v>1</v>
      </c>
      <c r="J1100" t="s">
        <v>228</v>
      </c>
      <c r="K1100" s="1" t="s">
        <v>183</v>
      </c>
      <c r="L1100" s="1" t="s">
        <v>224</v>
      </c>
      <c r="M1100">
        <v>46</v>
      </c>
      <c r="N1100">
        <v>0</v>
      </c>
      <c r="O1100">
        <v>56</v>
      </c>
      <c r="P1100">
        <v>0</v>
      </c>
      <c r="T1100" t="str">
        <f>Receive[[#This Row],[服装]]&amp;Receive[[#This Row],[名前]]&amp;Receive[[#This Row],[レアリティ]]</f>
        <v>ユニフォーム秋保和光ICONIC</v>
      </c>
    </row>
    <row r="1101" spans="1:20" x14ac:dyDescent="0.35">
      <c r="A1101">
        <f>VLOOKUP(Receive[[#This Row],[No用]],SetNo[[No.用]:[vlookup 用]],2,FALSE)</f>
        <v>187</v>
      </c>
      <c r="B1101">
        <f>IF(ROW()=2,1,IF(A1100&lt;&gt;Receive[[#This Row],[No]],1,B1100+1))</f>
        <v>1</v>
      </c>
      <c r="C1101" t="s">
        <v>205</v>
      </c>
      <c r="D1101" t="s">
        <v>574</v>
      </c>
      <c r="E1101" t="s">
        <v>28</v>
      </c>
      <c r="F1101" t="s">
        <v>26</v>
      </c>
      <c r="G1101" t="s">
        <v>156</v>
      </c>
      <c r="H1101" t="s">
        <v>71</v>
      </c>
      <c r="I1101">
        <v>1</v>
      </c>
      <c r="J1101" t="s">
        <v>228</v>
      </c>
      <c r="K1101" s="1" t="s">
        <v>119</v>
      </c>
      <c r="L1101" s="1" t="s">
        <v>162</v>
      </c>
      <c r="M1101">
        <v>25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ユニフォーム松島剛ICONIC</v>
      </c>
    </row>
    <row r="1102" spans="1:20" x14ac:dyDescent="0.35">
      <c r="A1102">
        <f>VLOOKUP(Receive[[#This Row],[No用]],SetNo[[No.用]:[vlookup 用]],2,FALSE)</f>
        <v>187</v>
      </c>
      <c r="B1102">
        <f>IF(ROW()=2,1,IF(A1101&lt;&gt;Receive[[#This Row],[No]],1,B1101+1))</f>
        <v>2</v>
      </c>
      <c r="C1102" t="s">
        <v>205</v>
      </c>
      <c r="D1102" t="s">
        <v>574</v>
      </c>
      <c r="E1102" t="s">
        <v>28</v>
      </c>
      <c r="F1102" t="s">
        <v>26</v>
      </c>
      <c r="G1102" t="s">
        <v>156</v>
      </c>
      <c r="H1102" t="s">
        <v>71</v>
      </c>
      <c r="I1102">
        <v>1</v>
      </c>
      <c r="J1102" t="s">
        <v>228</v>
      </c>
      <c r="K1102" s="1" t="s">
        <v>163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ユニフォーム松島剛ICONIC</v>
      </c>
    </row>
    <row r="1103" spans="1:20" x14ac:dyDescent="0.35">
      <c r="A1103">
        <f>VLOOKUP(Receive[[#This Row],[No用]],SetNo[[No.用]:[vlookup 用]],2,FALSE)</f>
        <v>187</v>
      </c>
      <c r="B1103">
        <f>IF(ROW()=2,1,IF(A1102&lt;&gt;Receive[[#This Row],[No]],1,B1102+1))</f>
        <v>3</v>
      </c>
      <c r="C1103" t="s">
        <v>205</v>
      </c>
      <c r="D1103" t="s">
        <v>574</v>
      </c>
      <c r="E1103" t="s">
        <v>28</v>
      </c>
      <c r="F1103" t="s">
        <v>26</v>
      </c>
      <c r="G1103" t="s">
        <v>156</v>
      </c>
      <c r="H1103" t="s">
        <v>71</v>
      </c>
      <c r="I1103">
        <v>1</v>
      </c>
      <c r="J1103" t="s">
        <v>228</v>
      </c>
      <c r="K1103" s="1" t="s">
        <v>120</v>
      </c>
      <c r="L1103" s="1" t="s">
        <v>162</v>
      </c>
      <c r="M1103">
        <v>25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ユニフォーム松島剛ICONIC</v>
      </c>
    </row>
    <row r="1104" spans="1:20" x14ac:dyDescent="0.35">
      <c r="A1104">
        <f>VLOOKUP(Receive[[#This Row],[No用]],SetNo[[No.用]:[vlookup 用]],2,FALSE)</f>
        <v>187</v>
      </c>
      <c r="B1104">
        <f>IF(ROW()=2,1,IF(A1103&lt;&gt;Receive[[#This Row],[No]],1,B1103+1))</f>
        <v>4</v>
      </c>
      <c r="C1104" t="s">
        <v>205</v>
      </c>
      <c r="D1104" t="s">
        <v>574</v>
      </c>
      <c r="E1104" t="s">
        <v>28</v>
      </c>
      <c r="F1104" t="s">
        <v>26</v>
      </c>
      <c r="G1104" t="s">
        <v>156</v>
      </c>
      <c r="H1104" t="s">
        <v>71</v>
      </c>
      <c r="I1104">
        <v>1</v>
      </c>
      <c r="J1104" t="s">
        <v>228</v>
      </c>
      <c r="K1104" s="1" t="s">
        <v>164</v>
      </c>
      <c r="L1104" s="1" t="s">
        <v>162</v>
      </c>
      <c r="M1104">
        <v>25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ユニフォーム松島剛ICONIC</v>
      </c>
    </row>
    <row r="1105" spans="1:20" x14ac:dyDescent="0.35">
      <c r="A1105">
        <f>VLOOKUP(Receive[[#This Row],[No用]],SetNo[[No.用]:[vlookup 用]],2,FALSE)</f>
        <v>187</v>
      </c>
      <c r="B1105">
        <f>IF(ROW()=2,1,IF(A1104&lt;&gt;Receive[[#This Row],[No]],1,B1104+1))</f>
        <v>5</v>
      </c>
      <c r="C1105" t="s">
        <v>205</v>
      </c>
      <c r="D1105" t="s">
        <v>574</v>
      </c>
      <c r="E1105" t="s">
        <v>28</v>
      </c>
      <c r="F1105" t="s">
        <v>26</v>
      </c>
      <c r="G1105" t="s">
        <v>156</v>
      </c>
      <c r="H1105" t="s">
        <v>71</v>
      </c>
      <c r="I1105">
        <v>1</v>
      </c>
      <c r="J1105" t="s">
        <v>228</v>
      </c>
      <c r="K1105" s="1" t="s">
        <v>165</v>
      </c>
      <c r="L1105" s="1" t="s">
        <v>162</v>
      </c>
      <c r="M1105">
        <v>12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ユニフォーム松島剛ICONIC</v>
      </c>
    </row>
    <row r="1106" spans="1:20" x14ac:dyDescent="0.35">
      <c r="A1106">
        <f>VLOOKUP(Receive[[#This Row],[No用]],SetNo[[No.用]:[vlookup 用]],2,FALSE)</f>
        <v>188</v>
      </c>
      <c r="B1106">
        <f>IF(ROW()=2,1,IF(A1105&lt;&gt;Receive[[#This Row],[No]],1,B1105+1))</f>
        <v>1</v>
      </c>
      <c r="C1106" t="s">
        <v>205</v>
      </c>
      <c r="D1106" t="s">
        <v>577</v>
      </c>
      <c r="E1106" t="s">
        <v>28</v>
      </c>
      <c r="F1106" t="s">
        <v>25</v>
      </c>
      <c r="G1106" t="s">
        <v>156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ユニフォーム川渡瞬己ICONIC</v>
      </c>
    </row>
    <row r="1107" spans="1:20" x14ac:dyDescent="0.35">
      <c r="A1107">
        <f>VLOOKUP(Receive[[#This Row],[No用]],SetNo[[No.用]:[vlookup 用]],2,FALSE)</f>
        <v>188</v>
      </c>
      <c r="B1107">
        <f>IF(ROW()=2,1,IF(A1106&lt;&gt;Receive[[#This Row],[No]],1,B1106+1))</f>
        <v>2</v>
      </c>
      <c r="C1107" t="s">
        <v>205</v>
      </c>
      <c r="D1107" t="s">
        <v>577</v>
      </c>
      <c r="E1107" t="s">
        <v>28</v>
      </c>
      <c r="F1107" t="s">
        <v>25</v>
      </c>
      <c r="G1107" t="s">
        <v>156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ユニフォーム川渡瞬己ICONIC</v>
      </c>
    </row>
    <row r="1108" spans="1:20" x14ac:dyDescent="0.35">
      <c r="A1108">
        <f>VLOOKUP(Receive[[#This Row],[No用]],SetNo[[No.用]:[vlookup 用]],2,FALSE)</f>
        <v>188</v>
      </c>
      <c r="B1108">
        <f>IF(ROW()=2,1,IF(A1107&lt;&gt;Receive[[#This Row],[No]],1,B1107+1))</f>
        <v>3</v>
      </c>
      <c r="C1108" t="s">
        <v>205</v>
      </c>
      <c r="D1108" t="s">
        <v>577</v>
      </c>
      <c r="E1108" t="s">
        <v>28</v>
      </c>
      <c r="F1108" t="s">
        <v>25</v>
      </c>
      <c r="G1108" t="s">
        <v>156</v>
      </c>
      <c r="H1108" t="s">
        <v>71</v>
      </c>
      <c r="I1108">
        <v>1</v>
      </c>
      <c r="J1108" t="s">
        <v>228</v>
      </c>
      <c r="K1108" s="1" t="s">
        <v>230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ユニフォーム川渡瞬己ICONIC</v>
      </c>
    </row>
    <row r="1109" spans="1:20" x14ac:dyDescent="0.35">
      <c r="A1109">
        <f>VLOOKUP(Receive[[#This Row],[No用]],SetNo[[No.用]:[vlookup 用]],2,FALSE)</f>
        <v>188</v>
      </c>
      <c r="B1109">
        <f>IF(ROW()=2,1,IF(A1108&lt;&gt;Receive[[#This Row],[No]],1,B1108+1))</f>
        <v>4</v>
      </c>
      <c r="C1109" t="s">
        <v>205</v>
      </c>
      <c r="D1109" t="s">
        <v>577</v>
      </c>
      <c r="E1109" t="s">
        <v>28</v>
      </c>
      <c r="F1109" t="s">
        <v>25</v>
      </c>
      <c r="G1109" t="s">
        <v>156</v>
      </c>
      <c r="H1109" t="s">
        <v>71</v>
      </c>
      <c r="I1109">
        <v>1</v>
      </c>
      <c r="J1109" t="s">
        <v>228</v>
      </c>
      <c r="K1109" s="1" t="s">
        <v>120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ユニフォーム川渡瞬己ICONIC</v>
      </c>
    </row>
    <row r="1110" spans="1:20" x14ac:dyDescent="0.35">
      <c r="A1110">
        <f>VLOOKUP(Receive[[#This Row],[No用]],SetNo[[No.用]:[vlookup 用]],2,FALSE)</f>
        <v>188</v>
      </c>
      <c r="B1110">
        <f>IF(ROW()=2,1,IF(A1109&lt;&gt;Receive[[#This Row],[No]],1,B1109+1))</f>
        <v>5</v>
      </c>
      <c r="C1110" t="s">
        <v>205</v>
      </c>
      <c r="D1110" t="s">
        <v>577</v>
      </c>
      <c r="E1110" t="s">
        <v>28</v>
      </c>
      <c r="F1110" t="s">
        <v>25</v>
      </c>
      <c r="G1110" t="s">
        <v>156</v>
      </c>
      <c r="H1110" t="s">
        <v>71</v>
      </c>
      <c r="I1110">
        <v>1</v>
      </c>
      <c r="J1110" t="s">
        <v>228</v>
      </c>
      <c r="K1110" s="1" t="s">
        <v>164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ユニフォーム川渡瞬己ICONIC</v>
      </c>
    </row>
    <row r="1111" spans="1:20" x14ac:dyDescent="0.35">
      <c r="A1111">
        <f>VLOOKUP(Receive[[#This Row],[No用]],SetNo[[No.用]:[vlookup 用]],2,FALSE)</f>
        <v>188</v>
      </c>
      <c r="B1111">
        <f>IF(ROW()=2,1,IF(A1110&lt;&gt;Receive[[#This Row],[No]],1,B1110+1))</f>
        <v>6</v>
      </c>
      <c r="C1111" t="s">
        <v>205</v>
      </c>
      <c r="D1111" t="s">
        <v>577</v>
      </c>
      <c r="E1111" t="s">
        <v>28</v>
      </c>
      <c r="F1111" t="s">
        <v>25</v>
      </c>
      <c r="G1111" t="s">
        <v>156</v>
      </c>
      <c r="H1111" t="s">
        <v>71</v>
      </c>
      <c r="I1111">
        <v>1</v>
      </c>
      <c r="J1111" t="s">
        <v>228</v>
      </c>
      <c r="K1111" s="1" t="s">
        <v>165</v>
      </c>
      <c r="L1111" s="1" t="s">
        <v>162</v>
      </c>
      <c r="M1111">
        <v>14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ユニフォーム川渡瞬己ICONIC</v>
      </c>
    </row>
    <row r="1112" spans="1:20" x14ac:dyDescent="0.35">
      <c r="A1112">
        <f>VLOOKUP(Receive[[#This Row],[No用]],SetNo[[No.用]:[vlookup 用]],2,FALSE)</f>
        <v>189</v>
      </c>
      <c r="B1112">
        <f>IF(ROW()=2,1,IF(A1111&lt;&gt;Receive[[#This Row],[No]],1,B1111+1))</f>
        <v>1</v>
      </c>
      <c r="C1112" t="s">
        <v>108</v>
      </c>
      <c r="D1112" t="s">
        <v>109</v>
      </c>
      <c r="E1112" t="s">
        <v>73</v>
      </c>
      <c r="F1112" t="s">
        <v>78</v>
      </c>
      <c r="G1112" t="s">
        <v>118</v>
      </c>
      <c r="H1112" t="s">
        <v>71</v>
      </c>
      <c r="I1112">
        <v>1</v>
      </c>
      <c r="J1112" t="s">
        <v>228</v>
      </c>
      <c r="K1112" s="1" t="s">
        <v>119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ユニフォーム牛島若利ICONIC</v>
      </c>
    </row>
    <row r="1113" spans="1:20" x14ac:dyDescent="0.35">
      <c r="A1113">
        <f>VLOOKUP(Receive[[#This Row],[No用]],SetNo[[No.用]:[vlookup 用]],2,FALSE)</f>
        <v>189</v>
      </c>
      <c r="B1113">
        <f>IF(ROW()=2,1,IF(A1112&lt;&gt;Receive[[#This Row],[No]],1,B1112+1))</f>
        <v>2</v>
      </c>
      <c r="C1113" t="s">
        <v>108</v>
      </c>
      <c r="D1113" t="s">
        <v>109</v>
      </c>
      <c r="E1113" t="s">
        <v>73</v>
      </c>
      <c r="F1113" t="s">
        <v>78</v>
      </c>
      <c r="G1113" t="s">
        <v>118</v>
      </c>
      <c r="H1113" t="s">
        <v>71</v>
      </c>
      <c r="I1113">
        <v>1</v>
      </c>
      <c r="J1113" t="s">
        <v>228</v>
      </c>
      <c r="K1113" s="1" t="s">
        <v>163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ユニフォーム牛島若利ICONIC</v>
      </c>
    </row>
    <row r="1114" spans="1:20" x14ac:dyDescent="0.35">
      <c r="A1114">
        <f>VLOOKUP(Receive[[#This Row],[No用]],SetNo[[No.用]:[vlookup 用]],2,FALSE)</f>
        <v>189</v>
      </c>
      <c r="B1114">
        <f>IF(ROW()=2,1,IF(A1113&lt;&gt;Receive[[#This Row],[No]],1,B1113+1))</f>
        <v>3</v>
      </c>
      <c r="C1114" t="s">
        <v>108</v>
      </c>
      <c r="D1114" t="s">
        <v>109</v>
      </c>
      <c r="E1114" t="s">
        <v>73</v>
      </c>
      <c r="F1114" t="s">
        <v>78</v>
      </c>
      <c r="G1114" t="s">
        <v>118</v>
      </c>
      <c r="H1114" t="s">
        <v>71</v>
      </c>
      <c r="I1114">
        <v>1</v>
      </c>
      <c r="J1114" t="s">
        <v>228</v>
      </c>
      <c r="K1114" s="1" t="s">
        <v>120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ユニフォーム牛島若利ICONIC</v>
      </c>
    </row>
    <row r="1115" spans="1:20" x14ac:dyDescent="0.35">
      <c r="A1115">
        <f>VLOOKUP(Receive[[#This Row],[No用]],SetNo[[No.用]:[vlookup 用]],2,FALSE)</f>
        <v>189</v>
      </c>
      <c r="B1115">
        <f>IF(ROW()=2,1,IF(A1114&lt;&gt;Receive[[#This Row],[No]],1,B1114+1))</f>
        <v>4</v>
      </c>
      <c r="C1115" t="s">
        <v>108</v>
      </c>
      <c r="D1115" t="s">
        <v>109</v>
      </c>
      <c r="E1115" t="s">
        <v>73</v>
      </c>
      <c r="F1115" t="s">
        <v>78</v>
      </c>
      <c r="G1115" t="s">
        <v>118</v>
      </c>
      <c r="H1115" t="s">
        <v>71</v>
      </c>
      <c r="I1115">
        <v>1</v>
      </c>
      <c r="J1115" t="s">
        <v>228</v>
      </c>
      <c r="K1115" s="1" t="s">
        <v>164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ユニフォーム牛島若利ICONIC</v>
      </c>
    </row>
    <row r="1116" spans="1:20" x14ac:dyDescent="0.35">
      <c r="A1116">
        <f>VLOOKUP(Receive[[#This Row],[No用]],SetNo[[No.用]:[vlookup 用]],2,FALSE)</f>
        <v>189</v>
      </c>
      <c r="B1116">
        <f>IF(ROW()=2,1,IF(A1115&lt;&gt;Receive[[#This Row],[No]],1,B1115+1))</f>
        <v>5</v>
      </c>
      <c r="C1116" t="s">
        <v>108</v>
      </c>
      <c r="D1116" t="s">
        <v>109</v>
      </c>
      <c r="E1116" t="s">
        <v>73</v>
      </c>
      <c r="F1116" t="s">
        <v>78</v>
      </c>
      <c r="G1116" t="s">
        <v>118</v>
      </c>
      <c r="H1116" t="s">
        <v>71</v>
      </c>
      <c r="I1116">
        <v>1</v>
      </c>
      <c r="J1116" t="s">
        <v>228</v>
      </c>
      <c r="K1116" s="1" t="s">
        <v>165</v>
      </c>
      <c r="L1116" s="1" t="s">
        <v>162</v>
      </c>
      <c r="M1116">
        <v>13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ユニフォーム牛島若利ICONIC</v>
      </c>
    </row>
    <row r="1117" spans="1:20" x14ac:dyDescent="0.35">
      <c r="A1117">
        <f>VLOOKUP(Receive[[#This Row],[No用]],SetNo[[No.用]:[vlookup 用]],2,FALSE)</f>
        <v>190</v>
      </c>
      <c r="B1117">
        <f>IF(ROW()=2,1,IF(A1116&lt;&gt;Receive[[#This Row],[No]],1,B1116+1))</f>
        <v>1</v>
      </c>
      <c r="C1117" t="s">
        <v>116</v>
      </c>
      <c r="D1117" t="s">
        <v>109</v>
      </c>
      <c r="E1117" t="s">
        <v>90</v>
      </c>
      <c r="F1117" t="s">
        <v>78</v>
      </c>
      <c r="G1117" t="s">
        <v>118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水着牛島若利ICONIC</v>
      </c>
    </row>
    <row r="1118" spans="1:20" x14ac:dyDescent="0.35">
      <c r="A1118">
        <f>VLOOKUP(Receive[[#This Row],[No用]],SetNo[[No.用]:[vlookup 用]],2,FALSE)</f>
        <v>190</v>
      </c>
      <c r="B1118">
        <f>IF(ROW()=2,1,IF(A1117&lt;&gt;Receive[[#This Row],[No]],1,B1117+1))</f>
        <v>2</v>
      </c>
      <c r="C1118" t="s">
        <v>116</v>
      </c>
      <c r="D1118" t="s">
        <v>109</v>
      </c>
      <c r="E1118" t="s">
        <v>90</v>
      </c>
      <c r="F1118" t="s">
        <v>78</v>
      </c>
      <c r="G1118" t="s">
        <v>118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水着牛島若利ICONIC</v>
      </c>
    </row>
    <row r="1119" spans="1:20" x14ac:dyDescent="0.35">
      <c r="A1119">
        <f>VLOOKUP(Receive[[#This Row],[No用]],SetNo[[No.用]:[vlookup 用]],2,FALSE)</f>
        <v>190</v>
      </c>
      <c r="B1119">
        <f>IF(ROW()=2,1,IF(A1118&lt;&gt;Receive[[#This Row],[No]],1,B1118+1))</f>
        <v>3</v>
      </c>
      <c r="C1119" t="s">
        <v>116</v>
      </c>
      <c r="D1119" t="s">
        <v>109</v>
      </c>
      <c r="E1119" t="s">
        <v>90</v>
      </c>
      <c r="F1119" t="s">
        <v>78</v>
      </c>
      <c r="G1119" t="s">
        <v>118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水着牛島若利ICONIC</v>
      </c>
    </row>
    <row r="1120" spans="1:20" x14ac:dyDescent="0.35">
      <c r="A1120">
        <f>VLOOKUP(Receive[[#This Row],[No用]],SetNo[[No.用]:[vlookup 用]],2,FALSE)</f>
        <v>190</v>
      </c>
      <c r="B1120">
        <f>IF(ROW()=2,1,IF(A1119&lt;&gt;Receive[[#This Row],[No]],1,B1119+1))</f>
        <v>4</v>
      </c>
      <c r="C1120" t="s">
        <v>116</v>
      </c>
      <c r="D1120" t="s">
        <v>109</v>
      </c>
      <c r="E1120" t="s">
        <v>90</v>
      </c>
      <c r="F1120" t="s">
        <v>78</v>
      </c>
      <c r="G1120" t="s">
        <v>118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水着牛島若利ICONIC</v>
      </c>
    </row>
    <row r="1121" spans="1:20" x14ac:dyDescent="0.35">
      <c r="A1121">
        <f>VLOOKUP(Receive[[#This Row],[No用]],SetNo[[No.用]:[vlookup 用]],2,FALSE)</f>
        <v>190</v>
      </c>
      <c r="B1121">
        <f>IF(ROW()=2,1,IF(A1120&lt;&gt;Receive[[#This Row],[No]],1,B1120+1))</f>
        <v>5</v>
      </c>
      <c r="C1121" t="s">
        <v>116</v>
      </c>
      <c r="D1121" t="s">
        <v>109</v>
      </c>
      <c r="E1121" t="s">
        <v>90</v>
      </c>
      <c r="F1121" t="s">
        <v>78</v>
      </c>
      <c r="G1121" t="s">
        <v>118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水着牛島若利ICONIC</v>
      </c>
    </row>
    <row r="1122" spans="1:20" x14ac:dyDescent="0.35">
      <c r="A1122">
        <f>VLOOKUP(Receive[[#This Row],[No用]],SetNo[[No.用]:[vlookup 用]],2,FALSE)</f>
        <v>191</v>
      </c>
      <c r="B1122">
        <f>IF(ROW()=2,1,IF(A1121&lt;&gt;Receive[[#This Row],[No]],1,B1121+1))</f>
        <v>1</v>
      </c>
      <c r="C1122" s="1" t="s">
        <v>784</v>
      </c>
      <c r="D1122" t="s">
        <v>109</v>
      </c>
      <c r="E1122" s="1" t="s">
        <v>77</v>
      </c>
      <c r="F1122" t="s">
        <v>78</v>
      </c>
      <c r="G1122" t="s">
        <v>118</v>
      </c>
      <c r="H1122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新年牛島若利ICONIC</v>
      </c>
    </row>
    <row r="1123" spans="1:20" x14ac:dyDescent="0.35">
      <c r="A1123">
        <f>VLOOKUP(Receive[[#This Row],[No用]],SetNo[[No.用]:[vlookup 用]],2,FALSE)</f>
        <v>191</v>
      </c>
      <c r="B1123">
        <f>IF(ROW()=2,1,IF(A1122&lt;&gt;Receive[[#This Row],[No]],1,B1122+1))</f>
        <v>2</v>
      </c>
      <c r="C1123" s="1" t="s">
        <v>784</v>
      </c>
      <c r="D1123" t="s">
        <v>109</v>
      </c>
      <c r="E1123" s="1" t="s">
        <v>77</v>
      </c>
      <c r="F1123" t="s">
        <v>78</v>
      </c>
      <c r="G1123" t="s">
        <v>118</v>
      </c>
      <c r="H1123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新年牛島若利ICONIC</v>
      </c>
    </row>
    <row r="1124" spans="1:20" x14ac:dyDescent="0.35">
      <c r="A1124">
        <f>VLOOKUP(Receive[[#This Row],[No用]],SetNo[[No.用]:[vlookup 用]],2,FALSE)</f>
        <v>191</v>
      </c>
      <c r="B1124">
        <f>IF(ROW()=2,1,IF(A1123&lt;&gt;Receive[[#This Row],[No]],1,B1123+1))</f>
        <v>3</v>
      </c>
      <c r="C1124" s="1" t="s">
        <v>784</v>
      </c>
      <c r="D1124" t="s">
        <v>109</v>
      </c>
      <c r="E1124" s="1" t="s">
        <v>77</v>
      </c>
      <c r="F1124" t="s">
        <v>78</v>
      </c>
      <c r="G1124" t="s">
        <v>118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新年牛島若利ICONIC</v>
      </c>
    </row>
    <row r="1125" spans="1:20" x14ac:dyDescent="0.35">
      <c r="A1125">
        <f>VLOOKUP(Receive[[#This Row],[No用]],SetNo[[No.用]:[vlookup 用]],2,FALSE)</f>
        <v>191</v>
      </c>
      <c r="B1125">
        <f>IF(ROW()=2,1,IF(A1124&lt;&gt;Receive[[#This Row],[No]],1,B1124+1))</f>
        <v>4</v>
      </c>
      <c r="C1125" s="1" t="s">
        <v>784</v>
      </c>
      <c r="D1125" t="s">
        <v>109</v>
      </c>
      <c r="E1125" s="1" t="s">
        <v>77</v>
      </c>
      <c r="F1125" t="s">
        <v>78</v>
      </c>
      <c r="G1125" t="s">
        <v>118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新年牛島若利ICONIC</v>
      </c>
    </row>
    <row r="1126" spans="1:20" x14ac:dyDescent="0.35">
      <c r="A1126">
        <f>VLOOKUP(Receive[[#This Row],[No用]],SetNo[[No.用]:[vlookup 用]],2,FALSE)</f>
        <v>191</v>
      </c>
      <c r="B1126">
        <f>IF(ROW()=2,1,IF(A1125&lt;&gt;Receive[[#This Row],[No]],1,B1125+1))</f>
        <v>5</v>
      </c>
      <c r="C1126" s="1" t="s">
        <v>784</v>
      </c>
      <c r="D1126" t="s">
        <v>109</v>
      </c>
      <c r="E1126" s="1" t="s">
        <v>77</v>
      </c>
      <c r="F1126" t="s">
        <v>78</v>
      </c>
      <c r="G1126" t="s">
        <v>118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13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新年牛島若利ICONIC</v>
      </c>
    </row>
    <row r="1127" spans="1:20" x14ac:dyDescent="0.35">
      <c r="A1127">
        <f>VLOOKUP(Receive[[#This Row],[No用]],SetNo[[No.用]:[vlookup 用]],2,FALSE)</f>
        <v>192</v>
      </c>
      <c r="B1127">
        <f>IF(ROW()=2,1,IF(A1126&lt;&gt;Receive[[#This Row],[No]],1,B1126+1))</f>
        <v>1</v>
      </c>
      <c r="C1127" s="1" t="s">
        <v>149</v>
      </c>
      <c r="D1127" s="1" t="s">
        <v>109</v>
      </c>
      <c r="E1127" s="1" t="s">
        <v>73</v>
      </c>
      <c r="F1127" s="1" t="s">
        <v>78</v>
      </c>
      <c r="G1127" s="1" t="s">
        <v>118</v>
      </c>
      <c r="H1127" s="1" t="s">
        <v>71</v>
      </c>
      <c r="I1127">
        <v>1</v>
      </c>
      <c r="J1127" t="s">
        <v>228</v>
      </c>
      <c r="K1127" s="1" t="s">
        <v>119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制服牛島若利ICONIC</v>
      </c>
    </row>
    <row r="1128" spans="1:20" x14ac:dyDescent="0.35">
      <c r="A1128">
        <f>VLOOKUP(Receive[[#This Row],[No用]],SetNo[[No.用]:[vlookup 用]],2,FALSE)</f>
        <v>192</v>
      </c>
      <c r="B1128">
        <f>IF(ROW()=2,1,IF(A1127&lt;&gt;Receive[[#This Row],[No]],1,B1127+1))</f>
        <v>2</v>
      </c>
      <c r="C1128" s="1" t="s">
        <v>149</v>
      </c>
      <c r="D1128" s="1" t="s">
        <v>109</v>
      </c>
      <c r="E1128" s="1" t="s">
        <v>73</v>
      </c>
      <c r="F1128" s="1" t="s">
        <v>78</v>
      </c>
      <c r="G1128" s="1" t="s">
        <v>118</v>
      </c>
      <c r="H1128" s="1" t="s">
        <v>71</v>
      </c>
      <c r="I1128">
        <v>1</v>
      </c>
      <c r="J1128" t="s">
        <v>228</v>
      </c>
      <c r="K1128" s="1" t="s">
        <v>163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制服牛島若利ICONIC</v>
      </c>
    </row>
    <row r="1129" spans="1:20" x14ac:dyDescent="0.35">
      <c r="A1129">
        <f>VLOOKUP(Receive[[#This Row],[No用]],SetNo[[No.用]:[vlookup 用]],2,FALSE)</f>
        <v>192</v>
      </c>
      <c r="B1129">
        <f>IF(ROW()=2,1,IF(A1128&lt;&gt;Receive[[#This Row],[No]],1,B1128+1))</f>
        <v>3</v>
      </c>
      <c r="C1129" s="1" t="s">
        <v>149</v>
      </c>
      <c r="D1129" s="1" t="s">
        <v>109</v>
      </c>
      <c r="E1129" s="1" t="s">
        <v>73</v>
      </c>
      <c r="F1129" s="1" t="s">
        <v>78</v>
      </c>
      <c r="G1129" s="1" t="s">
        <v>118</v>
      </c>
      <c r="H1129" s="1" t="s">
        <v>71</v>
      </c>
      <c r="I1129">
        <v>1</v>
      </c>
      <c r="J1129" t="s">
        <v>228</v>
      </c>
      <c r="K1129" s="1" t="s">
        <v>120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制服牛島若利ICONIC</v>
      </c>
    </row>
    <row r="1130" spans="1:20" x14ac:dyDescent="0.35">
      <c r="A1130">
        <f>VLOOKUP(Receive[[#This Row],[No用]],SetNo[[No.用]:[vlookup 用]],2,FALSE)</f>
        <v>192</v>
      </c>
      <c r="B1130">
        <f>IF(ROW()=2,1,IF(A1129&lt;&gt;Receive[[#This Row],[No]],1,B1129+1))</f>
        <v>4</v>
      </c>
      <c r="C1130" s="1" t="s">
        <v>149</v>
      </c>
      <c r="D1130" s="1" t="s">
        <v>109</v>
      </c>
      <c r="E1130" s="1" t="s">
        <v>73</v>
      </c>
      <c r="F1130" s="1" t="s">
        <v>78</v>
      </c>
      <c r="G1130" s="1" t="s">
        <v>118</v>
      </c>
      <c r="H1130" s="1" t="s">
        <v>71</v>
      </c>
      <c r="I1130">
        <v>1</v>
      </c>
      <c r="J1130" t="s">
        <v>228</v>
      </c>
      <c r="K1130" s="1" t="s">
        <v>164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制服牛島若利ICONIC</v>
      </c>
    </row>
    <row r="1131" spans="1:20" x14ac:dyDescent="0.35">
      <c r="A1131">
        <f>VLOOKUP(Receive[[#This Row],[No用]],SetNo[[No.用]:[vlookup 用]],2,FALSE)</f>
        <v>192</v>
      </c>
      <c r="B1131">
        <f>IF(ROW()=2,1,IF(A1130&lt;&gt;Receive[[#This Row],[No]],1,B1130+1))</f>
        <v>5</v>
      </c>
      <c r="C1131" s="1" t="s">
        <v>149</v>
      </c>
      <c r="D1131" s="1" t="s">
        <v>109</v>
      </c>
      <c r="E1131" s="1" t="s">
        <v>73</v>
      </c>
      <c r="F1131" s="1" t="s">
        <v>78</v>
      </c>
      <c r="G1131" s="1" t="s">
        <v>118</v>
      </c>
      <c r="H1131" s="1" t="s">
        <v>71</v>
      </c>
      <c r="I1131">
        <v>1</v>
      </c>
      <c r="J1131" t="s">
        <v>228</v>
      </c>
      <c r="K1131" s="1" t="s">
        <v>165</v>
      </c>
      <c r="L1131" s="1" t="s">
        <v>162</v>
      </c>
      <c r="M1131">
        <v>13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制服牛島若利ICONIC</v>
      </c>
    </row>
    <row r="1132" spans="1:20" x14ac:dyDescent="0.35">
      <c r="A1132">
        <f>VLOOKUP(Receive[[#This Row],[No用]],SetNo[[No.用]:[vlookup 用]],2,FALSE)</f>
        <v>193</v>
      </c>
      <c r="B1132">
        <f>IF(ROW()=2,1,IF(A1131&lt;&gt;Receive[[#This Row],[No]],1,B1131+1))</f>
        <v>1</v>
      </c>
      <c r="C1132" s="1" t="s">
        <v>1118</v>
      </c>
      <c r="D1132" s="1" t="s">
        <v>109</v>
      </c>
      <c r="E1132" s="1" t="s">
        <v>90</v>
      </c>
      <c r="F1132" s="1" t="s">
        <v>78</v>
      </c>
      <c r="G1132" s="1" t="s">
        <v>118</v>
      </c>
      <c r="H1132" s="1" t="s">
        <v>71</v>
      </c>
      <c r="I1132">
        <v>1</v>
      </c>
      <c r="J1132" t="s">
        <v>228</v>
      </c>
      <c r="K1132" s="1" t="s">
        <v>119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文化祭2牛島若利ICONIC</v>
      </c>
    </row>
    <row r="1133" spans="1:20" x14ac:dyDescent="0.35">
      <c r="A1133">
        <f>VLOOKUP(Receive[[#This Row],[No用]],SetNo[[No.用]:[vlookup 用]],2,FALSE)</f>
        <v>193</v>
      </c>
      <c r="B1133">
        <f>IF(ROW()=2,1,IF(A1132&lt;&gt;Receive[[#This Row],[No]],1,B1132+1))</f>
        <v>2</v>
      </c>
      <c r="C1133" s="1" t="s">
        <v>1118</v>
      </c>
      <c r="D1133" s="1" t="s">
        <v>109</v>
      </c>
      <c r="E1133" s="1" t="s">
        <v>90</v>
      </c>
      <c r="F1133" s="1" t="s">
        <v>78</v>
      </c>
      <c r="G1133" s="1" t="s">
        <v>118</v>
      </c>
      <c r="H1133" s="1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文化祭2牛島若利ICONIC</v>
      </c>
    </row>
    <row r="1134" spans="1:20" x14ac:dyDescent="0.35">
      <c r="A1134">
        <f>VLOOKUP(Receive[[#This Row],[No用]],SetNo[[No.用]:[vlookup 用]],2,FALSE)</f>
        <v>193</v>
      </c>
      <c r="B1134">
        <f>IF(ROW()=2,1,IF(A1133&lt;&gt;Receive[[#This Row],[No]],1,B1133+1))</f>
        <v>3</v>
      </c>
      <c r="C1134" s="1" t="s">
        <v>1118</v>
      </c>
      <c r="D1134" s="1" t="s">
        <v>109</v>
      </c>
      <c r="E1134" s="1" t="s">
        <v>90</v>
      </c>
      <c r="F1134" s="1" t="s">
        <v>78</v>
      </c>
      <c r="G1134" s="1" t="s">
        <v>118</v>
      </c>
      <c r="H1134" s="1" t="s">
        <v>71</v>
      </c>
      <c r="I1134">
        <v>1</v>
      </c>
      <c r="J1134" t="s">
        <v>228</v>
      </c>
      <c r="K1134" s="1" t="s">
        <v>120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文化祭2牛島若利ICONIC</v>
      </c>
    </row>
    <row r="1135" spans="1:20" x14ac:dyDescent="0.35">
      <c r="A1135">
        <f>VLOOKUP(Receive[[#This Row],[No用]],SetNo[[No.用]:[vlookup 用]],2,FALSE)</f>
        <v>193</v>
      </c>
      <c r="B1135">
        <f>IF(ROW()=2,1,IF(A1134&lt;&gt;Receive[[#This Row],[No]],1,B1134+1))</f>
        <v>4</v>
      </c>
      <c r="C1135" s="1" t="s">
        <v>1118</v>
      </c>
      <c r="D1135" s="1" t="s">
        <v>109</v>
      </c>
      <c r="E1135" s="1" t="s">
        <v>90</v>
      </c>
      <c r="F1135" s="1" t="s">
        <v>78</v>
      </c>
      <c r="G1135" s="1" t="s">
        <v>118</v>
      </c>
      <c r="H1135" s="1" t="s">
        <v>71</v>
      </c>
      <c r="I1135">
        <v>1</v>
      </c>
      <c r="J1135" t="s">
        <v>228</v>
      </c>
      <c r="K1135" s="1" t="s">
        <v>164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文化祭2牛島若利ICONIC</v>
      </c>
    </row>
    <row r="1136" spans="1:20" x14ac:dyDescent="0.35">
      <c r="A1136">
        <f>VLOOKUP(Receive[[#This Row],[No用]],SetNo[[No.用]:[vlookup 用]],2,FALSE)</f>
        <v>193</v>
      </c>
      <c r="B1136">
        <f>IF(ROW()=2,1,IF(A1135&lt;&gt;Receive[[#This Row],[No]],1,B1135+1))</f>
        <v>5</v>
      </c>
      <c r="C1136" s="1" t="s">
        <v>1118</v>
      </c>
      <c r="D1136" s="1" t="s">
        <v>109</v>
      </c>
      <c r="E1136" s="1" t="s">
        <v>90</v>
      </c>
      <c r="F1136" s="1" t="s">
        <v>78</v>
      </c>
      <c r="G1136" s="1" t="s">
        <v>118</v>
      </c>
      <c r="H1136" s="1" t="s">
        <v>71</v>
      </c>
      <c r="I1136">
        <v>1</v>
      </c>
      <c r="J1136" t="s">
        <v>228</v>
      </c>
      <c r="K1136" s="1" t="s">
        <v>165</v>
      </c>
      <c r="L1136" s="1" t="s">
        <v>162</v>
      </c>
      <c r="M1136">
        <v>13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文化祭2牛島若利ICONIC</v>
      </c>
    </row>
    <row r="1137" spans="1:20" x14ac:dyDescent="0.35">
      <c r="A1137">
        <f>VLOOKUP(Receive[[#This Row],[No用]],SetNo[[No.用]:[vlookup 用]],2,FALSE)</f>
        <v>194</v>
      </c>
      <c r="B1137">
        <f>IF(ROW()=2,1,IF(A1136&lt;&gt;Receive[[#This Row],[No]],1,B1136+1))</f>
        <v>1</v>
      </c>
      <c r="C1137" t="s">
        <v>108</v>
      </c>
      <c r="D1137" t="s">
        <v>110</v>
      </c>
      <c r="E1137" t="s">
        <v>73</v>
      </c>
      <c r="F1137" t="s">
        <v>82</v>
      </c>
      <c r="G1137" t="s">
        <v>118</v>
      </c>
      <c r="H1137" t="s">
        <v>71</v>
      </c>
      <c r="I1137">
        <v>1</v>
      </c>
      <c r="J1137" t="s">
        <v>228</v>
      </c>
      <c r="K1137" s="1" t="s">
        <v>119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ユニフォーム天童覚ICONIC</v>
      </c>
    </row>
    <row r="1138" spans="1:20" x14ac:dyDescent="0.35">
      <c r="A1138">
        <f>VLOOKUP(Receive[[#This Row],[No用]],SetNo[[No.用]:[vlookup 用]],2,FALSE)</f>
        <v>194</v>
      </c>
      <c r="B1138">
        <f>IF(ROW()=2,1,IF(A1137&lt;&gt;Receive[[#This Row],[No]],1,B1137+1))</f>
        <v>2</v>
      </c>
      <c r="C1138" t="s">
        <v>108</v>
      </c>
      <c r="D1138" t="s">
        <v>110</v>
      </c>
      <c r="E1138" t="s">
        <v>73</v>
      </c>
      <c r="F1138" t="s">
        <v>82</v>
      </c>
      <c r="G1138" t="s">
        <v>118</v>
      </c>
      <c r="H1138" t="s">
        <v>71</v>
      </c>
      <c r="I1138">
        <v>1</v>
      </c>
      <c r="J1138" t="s">
        <v>228</v>
      </c>
      <c r="K1138" s="1" t="s">
        <v>163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ユニフォーム天童覚ICONIC</v>
      </c>
    </row>
    <row r="1139" spans="1:20" x14ac:dyDescent="0.35">
      <c r="A1139">
        <f>VLOOKUP(Receive[[#This Row],[No用]],SetNo[[No.用]:[vlookup 用]],2,FALSE)</f>
        <v>194</v>
      </c>
      <c r="B1139">
        <f>IF(ROW()=2,1,IF(A1138&lt;&gt;Receive[[#This Row],[No]],1,B1138+1))</f>
        <v>3</v>
      </c>
      <c r="C1139" t="s">
        <v>108</v>
      </c>
      <c r="D1139" t="s">
        <v>110</v>
      </c>
      <c r="E1139" t="s">
        <v>73</v>
      </c>
      <c r="F1139" t="s">
        <v>82</v>
      </c>
      <c r="G1139" t="s">
        <v>118</v>
      </c>
      <c r="H1139" t="s">
        <v>71</v>
      </c>
      <c r="I1139">
        <v>1</v>
      </c>
      <c r="J1139" t="s">
        <v>228</v>
      </c>
      <c r="K1139" s="1" t="s">
        <v>120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ユニフォーム天童覚ICONIC</v>
      </c>
    </row>
    <row r="1140" spans="1:20" x14ac:dyDescent="0.35">
      <c r="A1140">
        <f>VLOOKUP(Receive[[#This Row],[No用]],SetNo[[No.用]:[vlookup 用]],2,FALSE)</f>
        <v>194</v>
      </c>
      <c r="B1140">
        <f>IF(ROW()=2,1,IF(A1139&lt;&gt;Receive[[#This Row],[No]],1,B1139+1))</f>
        <v>4</v>
      </c>
      <c r="C1140" t="s">
        <v>108</v>
      </c>
      <c r="D1140" t="s">
        <v>110</v>
      </c>
      <c r="E1140" t="s">
        <v>73</v>
      </c>
      <c r="F1140" t="s">
        <v>82</v>
      </c>
      <c r="G1140" t="s">
        <v>118</v>
      </c>
      <c r="H1140" t="s">
        <v>71</v>
      </c>
      <c r="I1140">
        <v>1</v>
      </c>
      <c r="J1140" t="s">
        <v>228</v>
      </c>
      <c r="K1140" s="1" t="s">
        <v>164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ユニフォーム天童覚ICONIC</v>
      </c>
    </row>
    <row r="1141" spans="1:20" x14ac:dyDescent="0.35">
      <c r="A1141">
        <f>VLOOKUP(Receive[[#This Row],[No用]],SetNo[[No.用]:[vlookup 用]],2,FALSE)</f>
        <v>194</v>
      </c>
      <c r="B1141">
        <f>IF(ROW()=2,1,IF(A1140&lt;&gt;Receive[[#This Row],[No]],1,B1140+1))</f>
        <v>5</v>
      </c>
      <c r="C1141" t="s">
        <v>108</v>
      </c>
      <c r="D1141" t="s">
        <v>110</v>
      </c>
      <c r="E1141" t="s">
        <v>73</v>
      </c>
      <c r="F1141" t="s">
        <v>82</v>
      </c>
      <c r="G1141" t="s">
        <v>118</v>
      </c>
      <c r="H1141" t="s">
        <v>71</v>
      </c>
      <c r="I1141">
        <v>1</v>
      </c>
      <c r="J1141" t="s">
        <v>228</v>
      </c>
      <c r="K1141" s="1" t="s">
        <v>165</v>
      </c>
      <c r="L1141" s="1" t="s">
        <v>162</v>
      </c>
      <c r="M1141">
        <v>12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ユニフォーム天童覚ICONIC</v>
      </c>
    </row>
    <row r="1142" spans="1:20" x14ac:dyDescent="0.35">
      <c r="A1142">
        <f>VLOOKUP(Receive[[#This Row],[No用]],SetNo[[No.用]:[vlookup 用]],2,FALSE)</f>
        <v>195</v>
      </c>
      <c r="B1142">
        <f>IF(ROW()=2,1,IF(A1141&lt;&gt;Receive[[#This Row],[No]],1,B1141+1))</f>
        <v>1</v>
      </c>
      <c r="C1142" t="s">
        <v>116</v>
      </c>
      <c r="D1142" t="s">
        <v>110</v>
      </c>
      <c r="E1142" t="s">
        <v>90</v>
      </c>
      <c r="F1142" t="s">
        <v>82</v>
      </c>
      <c r="G1142" t="s">
        <v>118</v>
      </c>
      <c r="H1142" t="s">
        <v>71</v>
      </c>
      <c r="I1142">
        <v>1</v>
      </c>
      <c r="J1142" t="s">
        <v>228</v>
      </c>
      <c r="K1142" s="1" t="s">
        <v>119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水着天童覚ICONIC</v>
      </c>
    </row>
    <row r="1143" spans="1:20" x14ac:dyDescent="0.35">
      <c r="A1143">
        <f>VLOOKUP(Receive[[#This Row],[No用]],SetNo[[No.用]:[vlookup 用]],2,FALSE)</f>
        <v>195</v>
      </c>
      <c r="B1143">
        <f>IF(ROW()=2,1,IF(A1142&lt;&gt;Receive[[#This Row],[No]],1,B1142+1))</f>
        <v>2</v>
      </c>
      <c r="C1143" t="s">
        <v>116</v>
      </c>
      <c r="D1143" t="s">
        <v>110</v>
      </c>
      <c r="E1143" t="s">
        <v>90</v>
      </c>
      <c r="F1143" t="s">
        <v>82</v>
      </c>
      <c r="G1143" t="s">
        <v>118</v>
      </c>
      <c r="H1143" t="s">
        <v>71</v>
      </c>
      <c r="I1143">
        <v>1</v>
      </c>
      <c r="J1143" t="s">
        <v>228</v>
      </c>
      <c r="K1143" s="1" t="s">
        <v>163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水着天童覚ICONIC</v>
      </c>
    </row>
    <row r="1144" spans="1:20" x14ac:dyDescent="0.35">
      <c r="A1144">
        <f>VLOOKUP(Receive[[#This Row],[No用]],SetNo[[No.用]:[vlookup 用]],2,FALSE)</f>
        <v>195</v>
      </c>
      <c r="B1144">
        <f>IF(ROW()=2,1,IF(A1143&lt;&gt;Receive[[#This Row],[No]],1,B1143+1))</f>
        <v>3</v>
      </c>
      <c r="C1144" t="s">
        <v>116</v>
      </c>
      <c r="D1144" t="s">
        <v>110</v>
      </c>
      <c r="E1144" t="s">
        <v>90</v>
      </c>
      <c r="F1144" t="s">
        <v>82</v>
      </c>
      <c r="G1144" t="s">
        <v>118</v>
      </c>
      <c r="H1144" t="s">
        <v>71</v>
      </c>
      <c r="I1144">
        <v>1</v>
      </c>
      <c r="J1144" t="s">
        <v>228</v>
      </c>
      <c r="K1144" s="1" t="s">
        <v>120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水着天童覚ICONIC</v>
      </c>
    </row>
    <row r="1145" spans="1:20" x14ac:dyDescent="0.35">
      <c r="A1145">
        <f>VLOOKUP(Receive[[#This Row],[No用]],SetNo[[No.用]:[vlookup 用]],2,FALSE)</f>
        <v>195</v>
      </c>
      <c r="B1145">
        <f>IF(ROW()=2,1,IF(A1144&lt;&gt;Receive[[#This Row],[No]],1,B1144+1))</f>
        <v>4</v>
      </c>
      <c r="C1145" t="s">
        <v>116</v>
      </c>
      <c r="D1145" t="s">
        <v>110</v>
      </c>
      <c r="E1145" t="s">
        <v>90</v>
      </c>
      <c r="F1145" t="s">
        <v>82</v>
      </c>
      <c r="G1145" t="s">
        <v>118</v>
      </c>
      <c r="H1145" t="s">
        <v>71</v>
      </c>
      <c r="I1145">
        <v>1</v>
      </c>
      <c r="J1145" t="s">
        <v>228</v>
      </c>
      <c r="K1145" s="1" t="s">
        <v>164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水着天童覚ICONIC</v>
      </c>
    </row>
    <row r="1146" spans="1:20" x14ac:dyDescent="0.35">
      <c r="A1146">
        <f>VLOOKUP(Receive[[#This Row],[No用]],SetNo[[No.用]:[vlookup 用]],2,FALSE)</f>
        <v>195</v>
      </c>
      <c r="B1146">
        <f>IF(ROW()=2,1,IF(A1145&lt;&gt;Receive[[#This Row],[No]],1,B1145+1))</f>
        <v>5</v>
      </c>
      <c r="C1146" t="s">
        <v>116</v>
      </c>
      <c r="D1146" t="s">
        <v>110</v>
      </c>
      <c r="E1146" t="s">
        <v>90</v>
      </c>
      <c r="F1146" t="s">
        <v>82</v>
      </c>
      <c r="G1146" t="s">
        <v>118</v>
      </c>
      <c r="H1146" t="s">
        <v>71</v>
      </c>
      <c r="I1146">
        <v>1</v>
      </c>
      <c r="J1146" t="s">
        <v>228</v>
      </c>
      <c r="K1146" s="1" t="s">
        <v>165</v>
      </c>
      <c r="L1146" s="1" t="s">
        <v>162</v>
      </c>
      <c r="M1146">
        <v>12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水着天童覚ICONIC</v>
      </c>
    </row>
    <row r="1147" spans="1:20" x14ac:dyDescent="0.35">
      <c r="A1147">
        <f>VLOOKUP(Receive[[#This Row],[No用]],SetNo[[No.用]:[vlookup 用]],2,FALSE)</f>
        <v>196</v>
      </c>
      <c r="B1147">
        <f>IF(ROW()=2,1,IF(A1146&lt;&gt;Receive[[#This Row],[No]],1,B1146+1))</f>
        <v>1</v>
      </c>
      <c r="C1147" s="1" t="s">
        <v>760</v>
      </c>
      <c r="D1147" t="s">
        <v>110</v>
      </c>
      <c r="E1147" s="1" t="s">
        <v>77</v>
      </c>
      <c r="F1147" t="s">
        <v>82</v>
      </c>
      <c r="G1147" t="s">
        <v>118</v>
      </c>
      <c r="H1147" t="s">
        <v>71</v>
      </c>
      <c r="I1147">
        <v>1</v>
      </c>
      <c r="J1147" t="s">
        <v>228</v>
      </c>
      <c r="K1147" s="1" t="s">
        <v>119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文化祭天童覚ICONIC</v>
      </c>
    </row>
    <row r="1148" spans="1:20" x14ac:dyDescent="0.35">
      <c r="A1148">
        <f>VLOOKUP(Receive[[#This Row],[No用]],SetNo[[No.用]:[vlookup 用]],2,FALSE)</f>
        <v>196</v>
      </c>
      <c r="B1148">
        <f>IF(ROW()=2,1,IF(A1147&lt;&gt;Receive[[#This Row],[No]],1,B1147+1))</f>
        <v>2</v>
      </c>
      <c r="C1148" s="1" t="s">
        <v>760</v>
      </c>
      <c r="D1148" t="s">
        <v>110</v>
      </c>
      <c r="E1148" s="1" t="s">
        <v>77</v>
      </c>
      <c r="F1148" t="s">
        <v>82</v>
      </c>
      <c r="G1148" t="s">
        <v>118</v>
      </c>
      <c r="H1148" t="s">
        <v>71</v>
      </c>
      <c r="I1148">
        <v>1</v>
      </c>
      <c r="J1148" t="s">
        <v>228</v>
      </c>
      <c r="K1148" s="1" t="s">
        <v>163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文化祭天童覚ICONIC</v>
      </c>
    </row>
    <row r="1149" spans="1:20" x14ac:dyDescent="0.35">
      <c r="A1149">
        <f>VLOOKUP(Receive[[#This Row],[No用]],SetNo[[No.用]:[vlookup 用]],2,FALSE)</f>
        <v>196</v>
      </c>
      <c r="B1149">
        <f>IF(ROW()=2,1,IF(A1148&lt;&gt;Receive[[#This Row],[No]],1,B1148+1))</f>
        <v>3</v>
      </c>
      <c r="C1149" s="1" t="s">
        <v>760</v>
      </c>
      <c r="D1149" t="s">
        <v>110</v>
      </c>
      <c r="E1149" s="1" t="s">
        <v>77</v>
      </c>
      <c r="F1149" t="s">
        <v>82</v>
      </c>
      <c r="G1149" t="s">
        <v>118</v>
      </c>
      <c r="H1149" t="s">
        <v>71</v>
      </c>
      <c r="I1149">
        <v>1</v>
      </c>
      <c r="J1149" t="s">
        <v>228</v>
      </c>
      <c r="K1149" s="1" t="s">
        <v>120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文化祭天童覚ICONIC</v>
      </c>
    </row>
    <row r="1150" spans="1:20" x14ac:dyDescent="0.35">
      <c r="A1150">
        <f>VLOOKUP(Receive[[#This Row],[No用]],SetNo[[No.用]:[vlookup 用]],2,FALSE)</f>
        <v>196</v>
      </c>
      <c r="B1150">
        <f>IF(ROW()=2,1,IF(A1149&lt;&gt;Receive[[#This Row],[No]],1,B1149+1))</f>
        <v>4</v>
      </c>
      <c r="C1150" s="1" t="s">
        <v>760</v>
      </c>
      <c r="D1150" t="s">
        <v>110</v>
      </c>
      <c r="E1150" s="1" t="s">
        <v>77</v>
      </c>
      <c r="F1150" t="s">
        <v>82</v>
      </c>
      <c r="G1150" t="s">
        <v>118</v>
      </c>
      <c r="H1150" t="s">
        <v>71</v>
      </c>
      <c r="I1150">
        <v>1</v>
      </c>
      <c r="J1150" t="s">
        <v>228</v>
      </c>
      <c r="K1150" s="1" t="s">
        <v>164</v>
      </c>
      <c r="L1150" s="1" t="s">
        <v>162</v>
      </c>
      <c r="M1150">
        <v>27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文化祭天童覚ICONIC</v>
      </c>
    </row>
    <row r="1151" spans="1:20" x14ac:dyDescent="0.35">
      <c r="A1151">
        <f>VLOOKUP(Receive[[#This Row],[No用]],SetNo[[No.用]:[vlookup 用]],2,FALSE)</f>
        <v>196</v>
      </c>
      <c r="B1151">
        <f>IF(ROW()=2,1,IF(A1150&lt;&gt;Receive[[#This Row],[No]],1,B1150+1))</f>
        <v>5</v>
      </c>
      <c r="C1151" s="1" t="s">
        <v>760</v>
      </c>
      <c r="D1151" t="s">
        <v>110</v>
      </c>
      <c r="E1151" s="1" t="s">
        <v>77</v>
      </c>
      <c r="F1151" t="s">
        <v>82</v>
      </c>
      <c r="G1151" t="s">
        <v>118</v>
      </c>
      <c r="H1151" t="s">
        <v>71</v>
      </c>
      <c r="I1151">
        <v>1</v>
      </c>
      <c r="J1151" t="s">
        <v>228</v>
      </c>
      <c r="K1151" s="1" t="s">
        <v>165</v>
      </c>
      <c r="L1151" s="1" t="s">
        <v>162</v>
      </c>
      <c r="M1151">
        <v>12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文化祭天童覚ICONIC</v>
      </c>
    </row>
    <row r="1152" spans="1:20" x14ac:dyDescent="0.35">
      <c r="A1152">
        <f>VLOOKUP(Receive[[#This Row],[No用]],SetNo[[No.用]:[vlookup 用]],2,FALSE)</f>
        <v>197</v>
      </c>
      <c r="B1152">
        <f>IF(ROW()=2,1,IF(A1151&lt;&gt;Receive[[#This Row],[No]],1,B1151+1))</f>
        <v>1</v>
      </c>
      <c r="C1152" s="1" t="s">
        <v>149</v>
      </c>
      <c r="D1152" s="1" t="s">
        <v>110</v>
      </c>
      <c r="E1152" s="1" t="s">
        <v>73</v>
      </c>
      <c r="F1152" s="1" t="s">
        <v>82</v>
      </c>
      <c r="G1152" s="1" t="s">
        <v>118</v>
      </c>
      <c r="H1152" s="1" t="s">
        <v>71</v>
      </c>
      <c r="I1152">
        <v>1</v>
      </c>
      <c r="J1152" t="s">
        <v>228</v>
      </c>
      <c r="K1152" s="1" t="s">
        <v>119</v>
      </c>
      <c r="L1152" s="1" t="s">
        <v>162</v>
      </c>
      <c r="M1152">
        <v>26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制服天童覚ICONIC</v>
      </c>
    </row>
    <row r="1153" spans="1:20" x14ac:dyDescent="0.35">
      <c r="A1153">
        <f>VLOOKUP(Receive[[#This Row],[No用]],SetNo[[No.用]:[vlookup 用]],2,FALSE)</f>
        <v>197</v>
      </c>
      <c r="B1153">
        <f>IF(ROW()=2,1,IF(A1152&lt;&gt;Receive[[#This Row],[No]],1,B1152+1))</f>
        <v>2</v>
      </c>
      <c r="C1153" s="1" t="s">
        <v>149</v>
      </c>
      <c r="D1153" s="1" t="s">
        <v>110</v>
      </c>
      <c r="E1153" s="1" t="s">
        <v>73</v>
      </c>
      <c r="F1153" s="1" t="s">
        <v>82</v>
      </c>
      <c r="G1153" s="1" t="s">
        <v>118</v>
      </c>
      <c r="H1153" s="1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26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制服天童覚ICONIC</v>
      </c>
    </row>
    <row r="1154" spans="1:20" x14ac:dyDescent="0.35">
      <c r="A1154">
        <f>VLOOKUP(Receive[[#This Row],[No用]],SetNo[[No.用]:[vlookup 用]],2,FALSE)</f>
        <v>197</v>
      </c>
      <c r="B1154">
        <f>IF(ROW()=2,1,IF(A1153&lt;&gt;Receive[[#This Row],[No]],1,B1153+1))</f>
        <v>3</v>
      </c>
      <c r="C1154" s="1" t="s">
        <v>149</v>
      </c>
      <c r="D1154" s="1" t="s">
        <v>110</v>
      </c>
      <c r="E1154" s="1" t="s">
        <v>73</v>
      </c>
      <c r="F1154" s="1" t="s">
        <v>82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120</v>
      </c>
      <c r="L1154" s="1" t="s">
        <v>162</v>
      </c>
      <c r="M1154">
        <v>26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制服天童覚ICONIC</v>
      </c>
    </row>
    <row r="1155" spans="1:20" x14ac:dyDescent="0.35">
      <c r="A1155">
        <f>VLOOKUP(Receive[[#This Row],[No用]],SetNo[[No.用]:[vlookup 用]],2,FALSE)</f>
        <v>197</v>
      </c>
      <c r="B1155">
        <f>IF(ROW()=2,1,IF(A1154&lt;&gt;Receive[[#This Row],[No]],1,B1154+1))</f>
        <v>4</v>
      </c>
      <c r="C1155" s="1" t="s">
        <v>149</v>
      </c>
      <c r="D1155" s="1" t="s">
        <v>110</v>
      </c>
      <c r="E1155" s="1" t="s">
        <v>73</v>
      </c>
      <c r="F1155" s="1" t="s">
        <v>82</v>
      </c>
      <c r="G1155" s="1" t="s">
        <v>118</v>
      </c>
      <c r="H1155" s="1" t="s">
        <v>71</v>
      </c>
      <c r="I1155">
        <v>1</v>
      </c>
      <c r="J1155" t="s">
        <v>228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制服天童覚ICONIC</v>
      </c>
    </row>
    <row r="1156" spans="1:20" x14ac:dyDescent="0.35">
      <c r="A1156">
        <f>VLOOKUP(Receive[[#This Row],[No用]],SetNo[[No.用]:[vlookup 用]],2,FALSE)</f>
        <v>197</v>
      </c>
      <c r="B1156">
        <f>IF(ROW()=2,1,IF(A1155&lt;&gt;Receive[[#This Row],[No]],1,B1155+1))</f>
        <v>5</v>
      </c>
      <c r="C1156" s="1" t="s">
        <v>149</v>
      </c>
      <c r="D1156" s="1" t="s">
        <v>110</v>
      </c>
      <c r="E1156" s="1" t="s">
        <v>73</v>
      </c>
      <c r="F1156" s="1" t="s">
        <v>82</v>
      </c>
      <c r="G1156" s="1" t="s">
        <v>118</v>
      </c>
      <c r="H1156" s="1" t="s">
        <v>71</v>
      </c>
      <c r="I1156">
        <v>1</v>
      </c>
      <c r="J1156" t="s">
        <v>228</v>
      </c>
      <c r="K1156" s="1" t="s">
        <v>165</v>
      </c>
      <c r="L1156" s="1" t="s">
        <v>162</v>
      </c>
      <c r="M1156">
        <v>12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制服天童覚ICONIC</v>
      </c>
    </row>
    <row r="1157" spans="1:20" x14ac:dyDescent="0.35">
      <c r="A1157">
        <f>VLOOKUP(Receive[[#This Row],[No用]],SetNo[[No.用]:[vlookup 用]],2,FALSE)</f>
        <v>198</v>
      </c>
      <c r="B1157">
        <f>IF(ROW()=2,1,IF(A1156&lt;&gt;Receive[[#This Row],[No]],1,B1156+1))</f>
        <v>1</v>
      </c>
      <c r="C1157" s="1" t="s">
        <v>1073</v>
      </c>
      <c r="D1157" s="1" t="s">
        <v>110</v>
      </c>
      <c r="E1157" s="1" t="s">
        <v>90</v>
      </c>
      <c r="F1157" s="1" t="s">
        <v>82</v>
      </c>
      <c r="G1157" s="1" t="s">
        <v>118</v>
      </c>
      <c r="H1157" s="1" t="s">
        <v>71</v>
      </c>
      <c r="I1157">
        <v>1</v>
      </c>
      <c r="J1157" t="s">
        <v>228</v>
      </c>
      <c r="K1157" s="1" t="s">
        <v>119</v>
      </c>
      <c r="L1157" s="1" t="s">
        <v>162</v>
      </c>
      <c r="M1157">
        <v>26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仮装天童覚ICONIC</v>
      </c>
    </row>
    <row r="1158" spans="1:20" x14ac:dyDescent="0.35">
      <c r="A1158">
        <f>VLOOKUP(Receive[[#This Row],[No用]],SetNo[[No.用]:[vlookup 用]],2,FALSE)</f>
        <v>198</v>
      </c>
      <c r="B1158">
        <f>IF(ROW()=2,1,IF(A1157&lt;&gt;Receive[[#This Row],[No]],1,B1157+1))</f>
        <v>2</v>
      </c>
      <c r="C1158" s="1" t="s">
        <v>1073</v>
      </c>
      <c r="D1158" s="1" t="s">
        <v>110</v>
      </c>
      <c r="E1158" s="1" t="s">
        <v>90</v>
      </c>
      <c r="F1158" s="1" t="s">
        <v>82</v>
      </c>
      <c r="G1158" s="1" t="s">
        <v>118</v>
      </c>
      <c r="H1158" s="1" t="s">
        <v>71</v>
      </c>
      <c r="I1158">
        <v>1</v>
      </c>
      <c r="J1158" t="s">
        <v>228</v>
      </c>
      <c r="K1158" s="1" t="s">
        <v>163</v>
      </c>
      <c r="L1158" s="1" t="s">
        <v>162</v>
      </c>
      <c r="M1158">
        <v>26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仮装天童覚ICONIC</v>
      </c>
    </row>
    <row r="1159" spans="1:20" x14ac:dyDescent="0.35">
      <c r="A1159">
        <f>VLOOKUP(Receive[[#This Row],[No用]],SetNo[[No.用]:[vlookup 用]],2,FALSE)</f>
        <v>198</v>
      </c>
      <c r="B1159">
        <f>IF(ROW()=2,1,IF(A1158&lt;&gt;Receive[[#This Row],[No]],1,B1158+1))</f>
        <v>3</v>
      </c>
      <c r="C1159" s="1" t="s">
        <v>1073</v>
      </c>
      <c r="D1159" s="1" t="s">
        <v>110</v>
      </c>
      <c r="E1159" s="1" t="s">
        <v>90</v>
      </c>
      <c r="F1159" s="1" t="s">
        <v>82</v>
      </c>
      <c r="G1159" s="1" t="s">
        <v>118</v>
      </c>
      <c r="H1159" s="1" t="s">
        <v>71</v>
      </c>
      <c r="I1159">
        <v>1</v>
      </c>
      <c r="J1159" t="s">
        <v>228</v>
      </c>
      <c r="K1159" s="1" t="s">
        <v>120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仮装天童覚ICONIC</v>
      </c>
    </row>
    <row r="1160" spans="1:20" x14ac:dyDescent="0.35">
      <c r="A1160">
        <f>VLOOKUP(Receive[[#This Row],[No用]],SetNo[[No.用]:[vlookup 用]],2,FALSE)</f>
        <v>198</v>
      </c>
      <c r="B1160">
        <f>IF(ROW()=2,1,IF(A1159&lt;&gt;Receive[[#This Row],[No]],1,B1159+1))</f>
        <v>4</v>
      </c>
      <c r="C1160" s="1" t="s">
        <v>1073</v>
      </c>
      <c r="D1160" s="1" t="s">
        <v>110</v>
      </c>
      <c r="E1160" s="1" t="s">
        <v>90</v>
      </c>
      <c r="F1160" s="1" t="s">
        <v>82</v>
      </c>
      <c r="G1160" s="1" t="s">
        <v>118</v>
      </c>
      <c r="H1160" s="1" t="s">
        <v>71</v>
      </c>
      <c r="I1160">
        <v>1</v>
      </c>
      <c r="J1160" t="s">
        <v>228</v>
      </c>
      <c r="K1160" s="1" t="s">
        <v>164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仮装天童覚ICONIC</v>
      </c>
    </row>
    <row r="1161" spans="1:20" x14ac:dyDescent="0.35">
      <c r="A1161">
        <f>VLOOKUP(Receive[[#This Row],[No用]],SetNo[[No.用]:[vlookup 用]],2,FALSE)</f>
        <v>198</v>
      </c>
      <c r="B1161">
        <f>IF(ROW()=2,1,IF(A1160&lt;&gt;Receive[[#This Row],[No]],1,B1160+1))</f>
        <v>5</v>
      </c>
      <c r="C1161" s="1" t="s">
        <v>1073</v>
      </c>
      <c r="D1161" s="1" t="s">
        <v>110</v>
      </c>
      <c r="E1161" s="1" t="s">
        <v>90</v>
      </c>
      <c r="F1161" s="1" t="s">
        <v>82</v>
      </c>
      <c r="G1161" s="1" t="s">
        <v>118</v>
      </c>
      <c r="H1161" s="1" t="s">
        <v>71</v>
      </c>
      <c r="I1161">
        <v>1</v>
      </c>
      <c r="J1161" t="s">
        <v>228</v>
      </c>
      <c r="K1161" s="1" t="s">
        <v>165</v>
      </c>
      <c r="L1161" s="1" t="s">
        <v>162</v>
      </c>
      <c r="M1161">
        <v>12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仮装天童覚ICONIC</v>
      </c>
    </row>
    <row r="1162" spans="1:20" x14ac:dyDescent="0.35">
      <c r="A1162">
        <f>VLOOKUP(Receive[[#This Row],[No用]],SetNo[[No.用]:[vlookup 用]],2,FALSE)</f>
        <v>199</v>
      </c>
      <c r="B1162">
        <f>IF(ROW()=2,1,IF(A1161&lt;&gt;Receive[[#This Row],[No]],1,B1161+1))</f>
        <v>1</v>
      </c>
      <c r="C1162" s="1" t="s">
        <v>1341</v>
      </c>
      <c r="D1162" s="1" t="s">
        <v>110</v>
      </c>
      <c r="E1162" s="1" t="s">
        <v>77</v>
      </c>
      <c r="F1162" s="1" t="s">
        <v>82</v>
      </c>
      <c r="G1162" s="1" t="s">
        <v>118</v>
      </c>
      <c r="H1162" s="1" t="s">
        <v>71</v>
      </c>
      <c r="I1162">
        <v>1</v>
      </c>
      <c r="J1162" t="s">
        <v>228</v>
      </c>
      <c r="K1162" s="1" t="s">
        <v>119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遊園地天童覚ICONIC</v>
      </c>
    </row>
    <row r="1163" spans="1:20" x14ac:dyDescent="0.35">
      <c r="A1163">
        <f>VLOOKUP(Receive[[#This Row],[No用]],SetNo[[No.用]:[vlookup 用]],2,FALSE)</f>
        <v>199</v>
      </c>
      <c r="B1163">
        <f>IF(ROW()=2,1,IF(A1162&lt;&gt;Receive[[#This Row],[No]],1,B1162+1))</f>
        <v>2</v>
      </c>
      <c r="C1163" s="1" t="s">
        <v>1341</v>
      </c>
      <c r="D1163" s="1" t="s">
        <v>110</v>
      </c>
      <c r="E1163" s="1" t="s">
        <v>77</v>
      </c>
      <c r="F1163" s="1" t="s">
        <v>82</v>
      </c>
      <c r="G1163" s="1" t="s">
        <v>118</v>
      </c>
      <c r="H1163" s="1" t="s">
        <v>71</v>
      </c>
      <c r="I1163">
        <v>1</v>
      </c>
      <c r="J1163" t="s">
        <v>228</v>
      </c>
      <c r="K1163" s="1" t="s">
        <v>163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遊園地天童覚ICONIC</v>
      </c>
    </row>
    <row r="1164" spans="1:20" x14ac:dyDescent="0.35">
      <c r="A1164">
        <f>VLOOKUP(Receive[[#This Row],[No用]],SetNo[[No.用]:[vlookup 用]],2,FALSE)</f>
        <v>199</v>
      </c>
      <c r="B1164">
        <f>IF(ROW()=2,1,IF(A1163&lt;&gt;Receive[[#This Row],[No]],1,B1163+1))</f>
        <v>3</v>
      </c>
      <c r="C1164" s="1" t="s">
        <v>1341</v>
      </c>
      <c r="D1164" s="1" t="s">
        <v>110</v>
      </c>
      <c r="E1164" s="1" t="s">
        <v>77</v>
      </c>
      <c r="F1164" s="1" t="s">
        <v>82</v>
      </c>
      <c r="G1164" s="1" t="s">
        <v>118</v>
      </c>
      <c r="H1164" s="1" t="s">
        <v>71</v>
      </c>
      <c r="I1164">
        <v>1</v>
      </c>
      <c r="J1164" t="s">
        <v>228</v>
      </c>
      <c r="K1164" s="1" t="s">
        <v>120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遊園地天童覚ICONIC</v>
      </c>
    </row>
    <row r="1165" spans="1:20" x14ac:dyDescent="0.35">
      <c r="A1165">
        <f>VLOOKUP(Receive[[#This Row],[No用]],SetNo[[No.用]:[vlookup 用]],2,FALSE)</f>
        <v>199</v>
      </c>
      <c r="B1165">
        <f>IF(ROW()=2,1,IF(A1164&lt;&gt;Receive[[#This Row],[No]],1,B1164+1))</f>
        <v>4</v>
      </c>
      <c r="C1165" s="1" t="s">
        <v>1341</v>
      </c>
      <c r="D1165" s="1" t="s">
        <v>110</v>
      </c>
      <c r="E1165" s="1" t="s">
        <v>77</v>
      </c>
      <c r="F1165" s="1" t="s">
        <v>82</v>
      </c>
      <c r="G1165" s="1" t="s">
        <v>118</v>
      </c>
      <c r="H1165" s="1" t="s">
        <v>71</v>
      </c>
      <c r="I1165">
        <v>1</v>
      </c>
      <c r="J1165" t="s">
        <v>228</v>
      </c>
      <c r="K1165" s="1" t="s">
        <v>164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遊園地天童覚ICONIC</v>
      </c>
    </row>
    <row r="1166" spans="1:20" x14ac:dyDescent="0.35">
      <c r="A1166">
        <f>VLOOKUP(Receive[[#This Row],[No用]],SetNo[[No.用]:[vlookup 用]],2,FALSE)</f>
        <v>199</v>
      </c>
      <c r="B1166">
        <f>IF(ROW()=2,1,IF(A1165&lt;&gt;Receive[[#This Row],[No]],1,B1165+1))</f>
        <v>5</v>
      </c>
      <c r="C1166" s="1" t="s">
        <v>1341</v>
      </c>
      <c r="D1166" s="1" t="s">
        <v>110</v>
      </c>
      <c r="E1166" s="1" t="s">
        <v>77</v>
      </c>
      <c r="F1166" s="1" t="s">
        <v>82</v>
      </c>
      <c r="G1166" s="1" t="s">
        <v>118</v>
      </c>
      <c r="H1166" s="1" t="s">
        <v>71</v>
      </c>
      <c r="I1166">
        <v>1</v>
      </c>
      <c r="J1166" t="s">
        <v>228</v>
      </c>
      <c r="K1166" s="1" t="s">
        <v>165</v>
      </c>
      <c r="L1166" s="1" t="s">
        <v>162</v>
      </c>
      <c r="M1166">
        <v>12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遊園地天童覚ICONIC</v>
      </c>
    </row>
    <row r="1167" spans="1:20" x14ac:dyDescent="0.35">
      <c r="A1167">
        <f>VLOOKUP(Receive[[#This Row],[No用]],SetNo[[No.用]:[vlookup 用]],2,FALSE)</f>
        <v>200</v>
      </c>
      <c r="B1167">
        <f>IF(ROW()=2,1,IF(A1166&lt;&gt;Receive[[#This Row],[No]],1,B1166+1))</f>
        <v>1</v>
      </c>
      <c r="C1167" t="s">
        <v>108</v>
      </c>
      <c r="D1167" t="s">
        <v>111</v>
      </c>
      <c r="E1167" t="s">
        <v>77</v>
      </c>
      <c r="F1167" t="s">
        <v>78</v>
      </c>
      <c r="G1167" t="s">
        <v>118</v>
      </c>
      <c r="H1167" t="s">
        <v>71</v>
      </c>
      <c r="I1167">
        <v>1</v>
      </c>
      <c r="J1167" t="s">
        <v>228</v>
      </c>
      <c r="K1167" s="1" t="s">
        <v>119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ユニフォーム五色工ICONIC</v>
      </c>
    </row>
    <row r="1168" spans="1:20" x14ac:dyDescent="0.35">
      <c r="A1168">
        <f>VLOOKUP(Receive[[#This Row],[No用]],SetNo[[No.用]:[vlookup 用]],2,FALSE)</f>
        <v>200</v>
      </c>
      <c r="B1168">
        <f>IF(ROW()=2,1,IF(A1167&lt;&gt;Receive[[#This Row],[No]],1,B1167+1))</f>
        <v>2</v>
      </c>
      <c r="C1168" t="s">
        <v>108</v>
      </c>
      <c r="D1168" t="s">
        <v>111</v>
      </c>
      <c r="E1168" t="s">
        <v>77</v>
      </c>
      <c r="F1168" t="s">
        <v>78</v>
      </c>
      <c r="G1168" t="s">
        <v>118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ユニフォーム五色工ICONIC</v>
      </c>
    </row>
    <row r="1169" spans="1:20" x14ac:dyDescent="0.35">
      <c r="A1169">
        <f>VLOOKUP(Receive[[#This Row],[No用]],SetNo[[No.用]:[vlookup 用]],2,FALSE)</f>
        <v>200</v>
      </c>
      <c r="B1169">
        <f>IF(ROW()=2,1,IF(A1168&lt;&gt;Receive[[#This Row],[No]],1,B1168+1))</f>
        <v>3</v>
      </c>
      <c r="C1169" t="s">
        <v>108</v>
      </c>
      <c r="D1169" t="s">
        <v>111</v>
      </c>
      <c r="E1169" t="s">
        <v>77</v>
      </c>
      <c r="F1169" t="s">
        <v>78</v>
      </c>
      <c r="G1169" t="s">
        <v>118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ユニフォーム五色工ICONIC</v>
      </c>
    </row>
    <row r="1170" spans="1:20" x14ac:dyDescent="0.35">
      <c r="A1170">
        <f>VLOOKUP(Receive[[#This Row],[No用]],SetNo[[No.用]:[vlookup 用]],2,FALSE)</f>
        <v>200</v>
      </c>
      <c r="B1170">
        <f>IF(ROW()=2,1,IF(A1169&lt;&gt;Receive[[#This Row],[No]],1,B1169+1))</f>
        <v>4</v>
      </c>
      <c r="C1170" t="s">
        <v>108</v>
      </c>
      <c r="D1170" t="s">
        <v>111</v>
      </c>
      <c r="E1170" t="s">
        <v>77</v>
      </c>
      <c r="F1170" t="s">
        <v>78</v>
      </c>
      <c r="G1170" t="s">
        <v>118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ユニフォーム五色工ICONIC</v>
      </c>
    </row>
    <row r="1171" spans="1:20" x14ac:dyDescent="0.35">
      <c r="A1171">
        <f>VLOOKUP(Receive[[#This Row],[No用]],SetNo[[No.用]:[vlookup 用]],2,FALSE)</f>
        <v>200</v>
      </c>
      <c r="B1171">
        <f>IF(ROW()=2,1,IF(A1170&lt;&gt;Receive[[#This Row],[No]],1,B1170+1))</f>
        <v>5</v>
      </c>
      <c r="C1171" t="s">
        <v>108</v>
      </c>
      <c r="D1171" t="s">
        <v>111</v>
      </c>
      <c r="E1171" t="s">
        <v>77</v>
      </c>
      <c r="F1171" t="s">
        <v>78</v>
      </c>
      <c r="G1171" t="s">
        <v>118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ユニフォーム五色工ICONIC</v>
      </c>
    </row>
    <row r="1172" spans="1:20" x14ac:dyDescent="0.35">
      <c r="A1172">
        <f>VLOOKUP(Receive[[#This Row],[No用]],SetNo[[No.用]:[vlookup 用]],2,FALSE)</f>
        <v>201</v>
      </c>
      <c r="B1172">
        <f>IF(ROW()=2,1,IF(A1171&lt;&gt;Receive[[#This Row],[No]],1,B1171+1))</f>
        <v>1</v>
      </c>
      <c r="C1172" s="1" t="s">
        <v>692</v>
      </c>
      <c r="D1172" t="s">
        <v>111</v>
      </c>
      <c r="E1172" s="1" t="s">
        <v>73</v>
      </c>
      <c r="F1172" t="s">
        <v>78</v>
      </c>
      <c r="G1172" t="s">
        <v>118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職業体験五色工ICONIC</v>
      </c>
    </row>
    <row r="1173" spans="1:20" x14ac:dyDescent="0.35">
      <c r="A1173">
        <f>VLOOKUP(Receive[[#This Row],[No用]],SetNo[[No.用]:[vlookup 用]],2,FALSE)</f>
        <v>201</v>
      </c>
      <c r="B1173">
        <f>IF(ROW()=2,1,IF(A1172&lt;&gt;Receive[[#This Row],[No]],1,B1172+1))</f>
        <v>2</v>
      </c>
      <c r="C1173" s="1" t="s">
        <v>692</v>
      </c>
      <c r="D1173" t="s">
        <v>111</v>
      </c>
      <c r="E1173" s="1" t="s">
        <v>73</v>
      </c>
      <c r="F1173" t="s">
        <v>78</v>
      </c>
      <c r="G1173" t="s">
        <v>118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職業体験五色工ICONIC</v>
      </c>
    </row>
    <row r="1174" spans="1:20" x14ac:dyDescent="0.35">
      <c r="A1174">
        <f>VLOOKUP(Receive[[#This Row],[No用]],SetNo[[No.用]:[vlookup 用]],2,FALSE)</f>
        <v>201</v>
      </c>
      <c r="B1174">
        <f>IF(ROW()=2,1,IF(A1173&lt;&gt;Receive[[#This Row],[No]],1,B1173+1))</f>
        <v>3</v>
      </c>
      <c r="C1174" s="1" t="s">
        <v>692</v>
      </c>
      <c r="D1174" t="s">
        <v>111</v>
      </c>
      <c r="E1174" s="1" t="s">
        <v>73</v>
      </c>
      <c r="F1174" t="s">
        <v>78</v>
      </c>
      <c r="G1174" t="s">
        <v>118</v>
      </c>
      <c r="H1174" t="s">
        <v>71</v>
      </c>
      <c r="I1174">
        <v>1</v>
      </c>
      <c r="J1174" t="s">
        <v>228</v>
      </c>
      <c r="K1174" s="1" t="s">
        <v>120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職業体験五色工ICONIC</v>
      </c>
    </row>
    <row r="1175" spans="1:20" x14ac:dyDescent="0.35">
      <c r="A1175">
        <f>VLOOKUP(Receive[[#This Row],[No用]],SetNo[[No.用]:[vlookup 用]],2,FALSE)</f>
        <v>201</v>
      </c>
      <c r="B1175">
        <f>IF(ROW()=2,1,IF(A1174&lt;&gt;Receive[[#This Row],[No]],1,B1174+1))</f>
        <v>4</v>
      </c>
      <c r="C1175" s="1" t="s">
        <v>692</v>
      </c>
      <c r="D1175" t="s">
        <v>111</v>
      </c>
      <c r="E1175" s="1" t="s">
        <v>73</v>
      </c>
      <c r="F1175" t="s">
        <v>78</v>
      </c>
      <c r="G1175" t="s">
        <v>118</v>
      </c>
      <c r="H1175" t="s">
        <v>71</v>
      </c>
      <c r="I1175">
        <v>1</v>
      </c>
      <c r="J1175" t="s">
        <v>228</v>
      </c>
      <c r="K1175" s="1" t="s">
        <v>164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職業体験五色工ICONIC</v>
      </c>
    </row>
    <row r="1176" spans="1:20" x14ac:dyDescent="0.35">
      <c r="A1176">
        <f>VLOOKUP(Receive[[#This Row],[No用]],SetNo[[No.用]:[vlookup 用]],2,FALSE)</f>
        <v>201</v>
      </c>
      <c r="B1176">
        <f>IF(ROW()=2,1,IF(A1175&lt;&gt;Receive[[#This Row],[No]],1,B1175+1))</f>
        <v>5</v>
      </c>
      <c r="C1176" s="1" t="s">
        <v>692</v>
      </c>
      <c r="D1176" t="s">
        <v>111</v>
      </c>
      <c r="E1176" s="1" t="s">
        <v>73</v>
      </c>
      <c r="F1176" t="s">
        <v>78</v>
      </c>
      <c r="G1176" t="s">
        <v>118</v>
      </c>
      <c r="H1176" t="s">
        <v>71</v>
      </c>
      <c r="I1176">
        <v>1</v>
      </c>
      <c r="J1176" t="s">
        <v>228</v>
      </c>
      <c r="K1176" s="1" t="s">
        <v>165</v>
      </c>
      <c r="L1176" s="1" t="s">
        <v>162</v>
      </c>
      <c r="M1176">
        <v>14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職業体験五色工ICONIC</v>
      </c>
    </row>
    <row r="1177" spans="1:20" x14ac:dyDescent="0.35">
      <c r="A1177">
        <f>VLOOKUP(Receive[[#This Row],[No用]],SetNo[[No.用]:[vlookup 用]],2,FALSE)</f>
        <v>202</v>
      </c>
      <c r="B1177">
        <f>IF(ROW()=2,1,IF(A1176&lt;&gt;Receive[[#This Row],[No]],1,B1176+1))</f>
        <v>1</v>
      </c>
      <c r="C1177" s="1" t="s">
        <v>149</v>
      </c>
      <c r="D1177" s="1" t="s">
        <v>111</v>
      </c>
      <c r="E1177" s="1" t="s">
        <v>90</v>
      </c>
      <c r="F1177" s="1" t="s">
        <v>78</v>
      </c>
      <c r="G1177" s="1" t="s">
        <v>118</v>
      </c>
      <c r="H1177" s="1" t="s">
        <v>71</v>
      </c>
      <c r="I1177">
        <v>1</v>
      </c>
      <c r="J1177" t="s">
        <v>228</v>
      </c>
      <c r="K1177" s="1" t="s">
        <v>119</v>
      </c>
      <c r="L1177" s="1" t="s">
        <v>178</v>
      </c>
      <c r="M1177">
        <v>32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制服五色工ICONIC</v>
      </c>
    </row>
    <row r="1178" spans="1:20" x14ac:dyDescent="0.35">
      <c r="A1178">
        <f>VLOOKUP(Receive[[#This Row],[No用]],SetNo[[No.用]:[vlookup 用]],2,FALSE)</f>
        <v>202</v>
      </c>
      <c r="B1178">
        <f>IF(ROW()=2,1,IF(A1177&lt;&gt;Receive[[#This Row],[No]],1,B1177+1))</f>
        <v>2</v>
      </c>
      <c r="C1178" s="1" t="s">
        <v>149</v>
      </c>
      <c r="D1178" s="1" t="s">
        <v>111</v>
      </c>
      <c r="E1178" s="1" t="s">
        <v>90</v>
      </c>
      <c r="F1178" s="1" t="s">
        <v>78</v>
      </c>
      <c r="G1178" s="1" t="s">
        <v>118</v>
      </c>
      <c r="H1178" s="1" t="s">
        <v>71</v>
      </c>
      <c r="I1178">
        <v>1</v>
      </c>
      <c r="J1178" t="s">
        <v>228</v>
      </c>
      <c r="K1178" s="1" t="s">
        <v>163</v>
      </c>
      <c r="L1178" s="1" t="s">
        <v>162</v>
      </c>
      <c r="M1178">
        <v>29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制服五色工ICONIC</v>
      </c>
    </row>
    <row r="1179" spans="1:20" x14ac:dyDescent="0.35">
      <c r="A1179">
        <f>VLOOKUP(Receive[[#This Row],[No用]],SetNo[[No.用]:[vlookup 用]],2,FALSE)</f>
        <v>202</v>
      </c>
      <c r="B1179">
        <f>IF(ROW()=2,1,IF(A1178&lt;&gt;Receive[[#This Row],[No]],1,B1178+1))</f>
        <v>3</v>
      </c>
      <c r="C1179" s="1" t="s">
        <v>149</v>
      </c>
      <c r="D1179" s="1" t="s">
        <v>111</v>
      </c>
      <c r="E1179" s="1" t="s">
        <v>90</v>
      </c>
      <c r="F1179" s="1" t="s">
        <v>78</v>
      </c>
      <c r="G1179" s="1" t="s">
        <v>118</v>
      </c>
      <c r="H1179" s="1" t="s">
        <v>71</v>
      </c>
      <c r="I1179">
        <v>1</v>
      </c>
      <c r="J1179" t="s">
        <v>228</v>
      </c>
      <c r="K1179" s="1" t="s">
        <v>120</v>
      </c>
      <c r="L1179" s="1" t="s">
        <v>178</v>
      </c>
      <c r="M1179">
        <v>32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制服五色工ICONIC</v>
      </c>
    </row>
    <row r="1180" spans="1:20" x14ac:dyDescent="0.35">
      <c r="A1180">
        <f>VLOOKUP(Receive[[#This Row],[No用]],SetNo[[No.用]:[vlookup 用]],2,FALSE)</f>
        <v>202</v>
      </c>
      <c r="B1180">
        <f>IF(ROW()=2,1,IF(A1179&lt;&gt;Receive[[#This Row],[No]],1,B1179+1))</f>
        <v>4</v>
      </c>
      <c r="C1180" s="1" t="s">
        <v>149</v>
      </c>
      <c r="D1180" s="1" t="s">
        <v>111</v>
      </c>
      <c r="E1180" s="1" t="s">
        <v>90</v>
      </c>
      <c r="F1180" s="1" t="s">
        <v>78</v>
      </c>
      <c r="G1180" s="1" t="s">
        <v>118</v>
      </c>
      <c r="H1180" s="1" t="s">
        <v>71</v>
      </c>
      <c r="I1180">
        <v>1</v>
      </c>
      <c r="J1180" t="s">
        <v>228</v>
      </c>
      <c r="K1180" s="1" t="s">
        <v>164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制服五色工ICONIC</v>
      </c>
    </row>
    <row r="1181" spans="1:20" x14ac:dyDescent="0.35">
      <c r="A1181">
        <f>VLOOKUP(Receive[[#This Row],[No用]],SetNo[[No.用]:[vlookup 用]],2,FALSE)</f>
        <v>202</v>
      </c>
      <c r="B1181">
        <f>IF(ROW()=2,1,IF(A1180&lt;&gt;Receive[[#This Row],[No]],1,B1180+1))</f>
        <v>5</v>
      </c>
      <c r="C1181" s="1" t="s">
        <v>149</v>
      </c>
      <c r="D1181" s="1" t="s">
        <v>111</v>
      </c>
      <c r="E1181" s="1" t="s">
        <v>90</v>
      </c>
      <c r="F1181" s="1" t="s">
        <v>78</v>
      </c>
      <c r="G1181" s="1" t="s">
        <v>118</v>
      </c>
      <c r="H1181" s="1" t="s">
        <v>71</v>
      </c>
      <c r="I1181">
        <v>1</v>
      </c>
      <c r="J1181" t="s">
        <v>228</v>
      </c>
      <c r="K1181" s="1" t="s">
        <v>165</v>
      </c>
      <c r="L1181" s="1" t="s">
        <v>162</v>
      </c>
      <c r="M1181">
        <v>14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制服五色工ICONIC</v>
      </c>
    </row>
    <row r="1182" spans="1:20" x14ac:dyDescent="0.35">
      <c r="A1182">
        <f>VLOOKUP(Receive[[#This Row],[No用]],SetNo[[No.用]:[vlookup 用]],2,FALSE)</f>
        <v>203</v>
      </c>
      <c r="B1182">
        <f>IF(ROW()=2,1,IF(A1181&lt;&gt;Receive[[#This Row],[No]],1,B1181+1))</f>
        <v>1</v>
      </c>
      <c r="C1182" s="1" t="s">
        <v>999</v>
      </c>
      <c r="D1182" s="1" t="s">
        <v>111</v>
      </c>
      <c r="E1182" s="11" t="s">
        <v>77</v>
      </c>
      <c r="F1182" s="1" t="s">
        <v>78</v>
      </c>
      <c r="G1182" s="1" t="s">
        <v>118</v>
      </c>
      <c r="H1182" s="1" t="s">
        <v>71</v>
      </c>
      <c r="I1182">
        <v>1</v>
      </c>
      <c r="J1182" t="s">
        <v>228</v>
      </c>
      <c r="K1182" s="1" t="s">
        <v>119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バカンス五色工ICONIC</v>
      </c>
    </row>
    <row r="1183" spans="1:20" x14ac:dyDescent="0.35">
      <c r="A1183">
        <f>VLOOKUP(Receive[[#This Row],[No用]],SetNo[[No.用]:[vlookup 用]],2,FALSE)</f>
        <v>203</v>
      </c>
      <c r="B1183">
        <f>IF(ROW()=2,1,IF(A1182&lt;&gt;Receive[[#This Row],[No]],1,B1182+1))</f>
        <v>2</v>
      </c>
      <c r="C1183" s="1" t="s">
        <v>999</v>
      </c>
      <c r="D1183" s="1" t="s">
        <v>111</v>
      </c>
      <c r="E1183" s="11" t="s">
        <v>77</v>
      </c>
      <c r="F1183" s="1" t="s">
        <v>78</v>
      </c>
      <c r="G1183" s="1" t="s">
        <v>118</v>
      </c>
      <c r="H1183" s="1" t="s">
        <v>71</v>
      </c>
      <c r="I1183">
        <v>1</v>
      </c>
      <c r="J1183" t="s">
        <v>228</v>
      </c>
      <c r="K1183" s="1" t="s">
        <v>163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バカンス五色工ICONIC</v>
      </c>
    </row>
    <row r="1184" spans="1:20" x14ac:dyDescent="0.35">
      <c r="A1184">
        <f>VLOOKUP(Receive[[#This Row],[No用]],SetNo[[No.用]:[vlookup 用]],2,FALSE)</f>
        <v>203</v>
      </c>
      <c r="B1184">
        <f>IF(ROW()=2,1,IF(A1183&lt;&gt;Receive[[#This Row],[No]],1,B1183+1))</f>
        <v>3</v>
      </c>
      <c r="C1184" s="1" t="s">
        <v>999</v>
      </c>
      <c r="D1184" s="1" t="s">
        <v>111</v>
      </c>
      <c r="E1184" s="11" t="s">
        <v>77</v>
      </c>
      <c r="F1184" s="1" t="s">
        <v>78</v>
      </c>
      <c r="G1184" s="1" t="s">
        <v>118</v>
      </c>
      <c r="H1184" s="1" t="s">
        <v>71</v>
      </c>
      <c r="I1184">
        <v>1</v>
      </c>
      <c r="J1184" t="s">
        <v>228</v>
      </c>
      <c r="K1184" s="1" t="s">
        <v>120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バカンス五色工ICONIC</v>
      </c>
    </row>
    <row r="1185" spans="1:20" x14ac:dyDescent="0.35">
      <c r="A1185">
        <f>VLOOKUP(Receive[[#This Row],[No用]],SetNo[[No.用]:[vlookup 用]],2,FALSE)</f>
        <v>203</v>
      </c>
      <c r="B1185">
        <f>IF(ROW()=2,1,IF(A1184&lt;&gt;Receive[[#This Row],[No]],1,B1184+1))</f>
        <v>4</v>
      </c>
      <c r="C1185" s="1" t="s">
        <v>999</v>
      </c>
      <c r="D1185" s="1" t="s">
        <v>111</v>
      </c>
      <c r="E1185" s="11" t="s">
        <v>77</v>
      </c>
      <c r="F1185" s="1" t="s">
        <v>78</v>
      </c>
      <c r="G1185" s="1" t="s">
        <v>118</v>
      </c>
      <c r="H1185" s="1" t="s">
        <v>71</v>
      </c>
      <c r="I1185">
        <v>1</v>
      </c>
      <c r="J1185" t="s">
        <v>228</v>
      </c>
      <c r="K1185" s="1" t="s">
        <v>164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バカンス五色工ICONIC</v>
      </c>
    </row>
    <row r="1186" spans="1:20" x14ac:dyDescent="0.35">
      <c r="A1186">
        <f>VLOOKUP(Receive[[#This Row],[No用]],SetNo[[No.用]:[vlookup 用]],2,FALSE)</f>
        <v>203</v>
      </c>
      <c r="B1186">
        <f>IF(ROW()=2,1,IF(A1185&lt;&gt;Receive[[#This Row],[No]],1,B1185+1))</f>
        <v>5</v>
      </c>
      <c r="C1186" s="1" t="s">
        <v>999</v>
      </c>
      <c r="D1186" s="1" t="s">
        <v>111</v>
      </c>
      <c r="E1186" s="11" t="s">
        <v>77</v>
      </c>
      <c r="F1186" s="1" t="s">
        <v>78</v>
      </c>
      <c r="G1186" s="1" t="s">
        <v>118</v>
      </c>
      <c r="H1186" s="1" t="s">
        <v>71</v>
      </c>
      <c r="I1186">
        <v>1</v>
      </c>
      <c r="J1186" t="s">
        <v>228</v>
      </c>
      <c r="K1186" s="1" t="s">
        <v>165</v>
      </c>
      <c r="L1186" s="1" t="s">
        <v>162</v>
      </c>
      <c r="M1186">
        <v>14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バカンス五色工ICONIC</v>
      </c>
    </row>
    <row r="1187" spans="1:20" x14ac:dyDescent="0.35">
      <c r="A1187">
        <f>VLOOKUP(Receive[[#This Row],[No用]],SetNo[[No.用]:[vlookup 用]],2,FALSE)</f>
        <v>204</v>
      </c>
      <c r="B1187">
        <f>IF(ROW()=2,1,IF(A1186&lt;&gt;Receive[[#This Row],[No]],1,B1186+1))</f>
        <v>1</v>
      </c>
      <c r="C1187" s="1" t="s">
        <v>1167</v>
      </c>
      <c r="D1187" s="1" t="s">
        <v>111</v>
      </c>
      <c r="E1187" s="11" t="s">
        <v>73</v>
      </c>
      <c r="F1187" s="1" t="s">
        <v>78</v>
      </c>
      <c r="G1187" s="1" t="s">
        <v>118</v>
      </c>
      <c r="H1187" s="1" t="s">
        <v>71</v>
      </c>
      <c r="I1187">
        <v>1</v>
      </c>
      <c r="J1187" t="s">
        <v>228</v>
      </c>
      <c r="K1187" s="1" t="s">
        <v>119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Xmas2五色工ICONIC</v>
      </c>
    </row>
    <row r="1188" spans="1:20" x14ac:dyDescent="0.35">
      <c r="A1188">
        <f>VLOOKUP(Receive[[#This Row],[No用]],SetNo[[No.用]:[vlookup 用]],2,FALSE)</f>
        <v>204</v>
      </c>
      <c r="B1188">
        <f>IF(ROW()=2,1,IF(A1187&lt;&gt;Receive[[#This Row],[No]],1,B1187+1))</f>
        <v>2</v>
      </c>
      <c r="C1188" s="1" t="s">
        <v>1167</v>
      </c>
      <c r="D1188" s="1" t="s">
        <v>111</v>
      </c>
      <c r="E1188" s="11" t="s">
        <v>73</v>
      </c>
      <c r="F1188" s="1" t="s">
        <v>78</v>
      </c>
      <c r="G1188" s="1" t="s">
        <v>118</v>
      </c>
      <c r="H1188" s="1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Xmas2五色工ICONIC</v>
      </c>
    </row>
    <row r="1189" spans="1:20" x14ac:dyDescent="0.35">
      <c r="A1189">
        <f>VLOOKUP(Receive[[#This Row],[No用]],SetNo[[No.用]:[vlookup 用]],2,FALSE)</f>
        <v>204</v>
      </c>
      <c r="B1189">
        <f>IF(ROW()=2,1,IF(A1188&lt;&gt;Receive[[#This Row],[No]],1,B1188+1))</f>
        <v>3</v>
      </c>
      <c r="C1189" s="1" t="s">
        <v>1167</v>
      </c>
      <c r="D1189" s="1" t="s">
        <v>111</v>
      </c>
      <c r="E1189" s="11" t="s">
        <v>73</v>
      </c>
      <c r="F1189" s="1" t="s">
        <v>78</v>
      </c>
      <c r="G1189" s="1" t="s">
        <v>118</v>
      </c>
      <c r="H1189" s="1" t="s">
        <v>71</v>
      </c>
      <c r="I1189">
        <v>1</v>
      </c>
      <c r="J1189" t="s">
        <v>228</v>
      </c>
      <c r="K1189" s="1" t="s">
        <v>120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Xmas2五色工ICONIC</v>
      </c>
    </row>
    <row r="1190" spans="1:20" x14ac:dyDescent="0.35">
      <c r="A1190">
        <f>VLOOKUP(Receive[[#This Row],[No用]],SetNo[[No.用]:[vlookup 用]],2,FALSE)</f>
        <v>204</v>
      </c>
      <c r="B1190">
        <f>IF(ROW()=2,1,IF(A1189&lt;&gt;Receive[[#This Row],[No]],1,B1189+1))</f>
        <v>4</v>
      </c>
      <c r="C1190" s="1" t="s">
        <v>1167</v>
      </c>
      <c r="D1190" s="1" t="s">
        <v>111</v>
      </c>
      <c r="E1190" s="11" t="s">
        <v>73</v>
      </c>
      <c r="F1190" s="1" t="s">
        <v>78</v>
      </c>
      <c r="G1190" s="1" t="s">
        <v>118</v>
      </c>
      <c r="H1190" s="1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Xmas2五色工ICONIC</v>
      </c>
    </row>
    <row r="1191" spans="1:20" x14ac:dyDescent="0.35">
      <c r="A1191">
        <f>VLOOKUP(Receive[[#This Row],[No用]],SetNo[[No.用]:[vlookup 用]],2,FALSE)</f>
        <v>204</v>
      </c>
      <c r="B1191">
        <f>IF(ROW()=2,1,IF(A1190&lt;&gt;Receive[[#This Row],[No]],1,B1190+1))</f>
        <v>5</v>
      </c>
      <c r="C1191" s="1" t="s">
        <v>1167</v>
      </c>
      <c r="D1191" s="1" t="s">
        <v>111</v>
      </c>
      <c r="E1191" s="11" t="s">
        <v>73</v>
      </c>
      <c r="F1191" s="1" t="s">
        <v>78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14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Xmas2五色工ICONIC</v>
      </c>
    </row>
    <row r="1192" spans="1:20" x14ac:dyDescent="0.35">
      <c r="A1192">
        <f>VLOOKUP(Receive[[#This Row],[No用]],SetNo[[No.用]:[vlookup 用]],2,FALSE)</f>
        <v>205</v>
      </c>
      <c r="B1192">
        <f>IF(ROW()=2,1,IF(A1191&lt;&gt;Receive[[#This Row],[No]],1,B1191+1))</f>
        <v>1</v>
      </c>
      <c r="C1192" t="s">
        <v>108</v>
      </c>
      <c r="D1192" t="s">
        <v>112</v>
      </c>
      <c r="E1192" t="s">
        <v>73</v>
      </c>
      <c r="F1192" t="s">
        <v>74</v>
      </c>
      <c r="G1192" t="s">
        <v>118</v>
      </c>
      <c r="H1192" t="s">
        <v>71</v>
      </c>
      <c r="I1192">
        <v>1</v>
      </c>
      <c r="J1192" t="s">
        <v>228</v>
      </c>
      <c r="K1192" t="s">
        <v>262</v>
      </c>
      <c r="L1192" t="s">
        <v>263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ユニフォーム白布賢二郎ICONIC</v>
      </c>
    </row>
    <row r="1193" spans="1:20" x14ac:dyDescent="0.35">
      <c r="A1193">
        <f>VLOOKUP(Receive[[#This Row],[No用]],SetNo[[No.用]:[vlookup 用]],2,FALSE)</f>
        <v>205</v>
      </c>
      <c r="B1193">
        <f>IF(ROW()=2,1,IF(A1192&lt;&gt;Receive[[#This Row],[No]],1,B1192+1))</f>
        <v>2</v>
      </c>
      <c r="C1193" t="s">
        <v>108</v>
      </c>
      <c r="D1193" t="s">
        <v>112</v>
      </c>
      <c r="E1193" t="s">
        <v>73</v>
      </c>
      <c r="F1193" t="s">
        <v>74</v>
      </c>
      <c r="G1193" t="s">
        <v>118</v>
      </c>
      <c r="H1193" t="s">
        <v>71</v>
      </c>
      <c r="I1193">
        <v>1</v>
      </c>
      <c r="J1193" t="s">
        <v>228</v>
      </c>
      <c r="K1193" t="s">
        <v>264</v>
      </c>
      <c r="L1193" t="s">
        <v>263</v>
      </c>
      <c r="M1193">
        <v>28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ユニフォーム白布賢二郎ICONIC</v>
      </c>
    </row>
    <row r="1194" spans="1:20" x14ac:dyDescent="0.35">
      <c r="A1194">
        <f>VLOOKUP(Receive[[#This Row],[No用]],SetNo[[No.用]:[vlookup 用]],2,FALSE)</f>
        <v>205</v>
      </c>
      <c r="B1194">
        <f>IF(ROW()=2,1,IF(A1193&lt;&gt;Receive[[#This Row],[No]],1,B1193+1))</f>
        <v>3</v>
      </c>
      <c r="C1194" t="s">
        <v>108</v>
      </c>
      <c r="D1194" t="s">
        <v>112</v>
      </c>
      <c r="E1194" t="s">
        <v>73</v>
      </c>
      <c r="F1194" t="s">
        <v>74</v>
      </c>
      <c r="G1194" t="s">
        <v>118</v>
      </c>
      <c r="H1194" t="s">
        <v>71</v>
      </c>
      <c r="I1194">
        <v>1</v>
      </c>
      <c r="J1194" t="s">
        <v>228</v>
      </c>
      <c r="K1194" t="s">
        <v>265</v>
      </c>
      <c r="L1194" t="s">
        <v>263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ユニフォーム白布賢二郎ICONIC</v>
      </c>
    </row>
    <row r="1195" spans="1:20" x14ac:dyDescent="0.35">
      <c r="A1195">
        <f>VLOOKUP(Receive[[#This Row],[No用]],SetNo[[No.用]:[vlookup 用]],2,FALSE)</f>
        <v>205</v>
      </c>
      <c r="B1195">
        <f>IF(ROW()=2,1,IF(A1194&lt;&gt;Receive[[#This Row],[No]],1,B1194+1))</f>
        <v>4</v>
      </c>
      <c r="C1195" t="s">
        <v>108</v>
      </c>
      <c r="D1195" t="s">
        <v>112</v>
      </c>
      <c r="E1195" t="s">
        <v>73</v>
      </c>
      <c r="F1195" t="s">
        <v>74</v>
      </c>
      <c r="G1195" t="s">
        <v>118</v>
      </c>
      <c r="H1195" t="s">
        <v>71</v>
      </c>
      <c r="I1195">
        <v>1</v>
      </c>
      <c r="J1195" t="s">
        <v>228</v>
      </c>
      <c r="K1195" t="s">
        <v>266</v>
      </c>
      <c r="L1195" t="s">
        <v>263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ユニフォーム白布賢二郎ICONIC</v>
      </c>
    </row>
    <row r="1196" spans="1:20" x14ac:dyDescent="0.35">
      <c r="A1196">
        <f>VLOOKUP(Receive[[#This Row],[No用]],SetNo[[No.用]:[vlookup 用]],2,FALSE)</f>
        <v>205</v>
      </c>
      <c r="B1196">
        <f>IF(ROW()=2,1,IF(A1195&lt;&gt;Receive[[#This Row],[No]],1,B1195+1))</f>
        <v>5</v>
      </c>
      <c r="C1196" t="s">
        <v>108</v>
      </c>
      <c r="D1196" t="s">
        <v>112</v>
      </c>
      <c r="E1196" t="s">
        <v>73</v>
      </c>
      <c r="F1196" t="s">
        <v>74</v>
      </c>
      <c r="G1196" t="s">
        <v>118</v>
      </c>
      <c r="H1196" t="s">
        <v>71</v>
      </c>
      <c r="I1196">
        <v>1</v>
      </c>
      <c r="J1196" t="s">
        <v>228</v>
      </c>
      <c r="K1196" t="s">
        <v>267</v>
      </c>
      <c r="L1196" t="s">
        <v>263</v>
      </c>
      <c r="M1196">
        <v>14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ユニフォーム白布賢二郎ICONIC</v>
      </c>
    </row>
    <row r="1197" spans="1:20" x14ac:dyDescent="0.35">
      <c r="A1197">
        <f>VLOOKUP(Receive[[#This Row],[No用]],SetNo[[No.用]:[vlookup 用]],2,FALSE)</f>
        <v>206</v>
      </c>
      <c r="B1197">
        <f>IF(ROW()=2,1,IF(A1196&lt;&gt;Receive[[#This Row],[No]],1,B1196+1))</f>
        <v>1</v>
      </c>
      <c r="C1197" t="s">
        <v>382</v>
      </c>
      <c r="D1197" t="s">
        <v>383</v>
      </c>
      <c r="E1197" t="s">
        <v>24</v>
      </c>
      <c r="F1197" t="s">
        <v>31</v>
      </c>
      <c r="G1197" t="s">
        <v>157</v>
      </c>
      <c r="H1197" t="s">
        <v>71</v>
      </c>
      <c r="I1197">
        <v>1</v>
      </c>
      <c r="J1197" t="s">
        <v>228</v>
      </c>
      <c r="K1197" t="s">
        <v>262</v>
      </c>
      <c r="L1197" t="s">
        <v>263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探偵白布賢二郎ICONIC</v>
      </c>
    </row>
    <row r="1198" spans="1:20" x14ac:dyDescent="0.35">
      <c r="A1198">
        <f>VLOOKUP(Receive[[#This Row],[No用]],SetNo[[No.用]:[vlookup 用]],2,FALSE)</f>
        <v>206</v>
      </c>
      <c r="B1198">
        <f>IF(ROW()=2,1,IF(A1197&lt;&gt;Receive[[#This Row],[No]],1,B1197+1))</f>
        <v>2</v>
      </c>
      <c r="C1198" t="s">
        <v>382</v>
      </c>
      <c r="D1198" t="s">
        <v>383</v>
      </c>
      <c r="E1198" t="s">
        <v>24</v>
      </c>
      <c r="F1198" t="s">
        <v>31</v>
      </c>
      <c r="G1198" t="s">
        <v>157</v>
      </c>
      <c r="H1198" t="s">
        <v>71</v>
      </c>
      <c r="I1198">
        <v>1</v>
      </c>
      <c r="J1198" t="s">
        <v>228</v>
      </c>
      <c r="K1198" t="s">
        <v>264</v>
      </c>
      <c r="L1198" t="s">
        <v>263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探偵白布賢二郎ICONIC</v>
      </c>
    </row>
    <row r="1199" spans="1:20" x14ac:dyDescent="0.35">
      <c r="A1199">
        <f>VLOOKUP(Receive[[#This Row],[No用]],SetNo[[No.用]:[vlookup 用]],2,FALSE)</f>
        <v>206</v>
      </c>
      <c r="B1199">
        <f>IF(ROW()=2,1,IF(A1198&lt;&gt;Receive[[#This Row],[No]],1,B1198+1))</f>
        <v>3</v>
      </c>
      <c r="C1199" t="s">
        <v>382</v>
      </c>
      <c r="D1199" t="s">
        <v>383</v>
      </c>
      <c r="E1199" t="s">
        <v>24</v>
      </c>
      <c r="F1199" t="s">
        <v>31</v>
      </c>
      <c r="G1199" t="s">
        <v>157</v>
      </c>
      <c r="H1199" t="s">
        <v>71</v>
      </c>
      <c r="I1199">
        <v>1</v>
      </c>
      <c r="J1199" t="s">
        <v>228</v>
      </c>
      <c r="K1199" t="s">
        <v>265</v>
      </c>
      <c r="L1199" t="s">
        <v>263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探偵白布賢二郎ICONIC</v>
      </c>
    </row>
    <row r="1200" spans="1:20" x14ac:dyDescent="0.35">
      <c r="A1200">
        <f>VLOOKUP(Receive[[#This Row],[No用]],SetNo[[No.用]:[vlookup 用]],2,FALSE)</f>
        <v>206</v>
      </c>
      <c r="B1200">
        <f>IF(ROW()=2,1,IF(A1199&lt;&gt;Receive[[#This Row],[No]],1,B1199+1))</f>
        <v>4</v>
      </c>
      <c r="C1200" t="s">
        <v>382</v>
      </c>
      <c r="D1200" t="s">
        <v>383</v>
      </c>
      <c r="E1200" t="s">
        <v>24</v>
      </c>
      <c r="F1200" t="s">
        <v>31</v>
      </c>
      <c r="G1200" t="s">
        <v>157</v>
      </c>
      <c r="H1200" t="s">
        <v>71</v>
      </c>
      <c r="I1200">
        <v>1</v>
      </c>
      <c r="J1200" t="s">
        <v>16</v>
      </c>
      <c r="K1200" t="s">
        <v>266</v>
      </c>
      <c r="L1200" t="s">
        <v>263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探偵白布賢二郎ICONIC</v>
      </c>
    </row>
    <row r="1201" spans="1:20" x14ac:dyDescent="0.35">
      <c r="A1201">
        <f>VLOOKUP(Receive[[#This Row],[No用]],SetNo[[No.用]:[vlookup 用]],2,FALSE)</f>
        <v>206</v>
      </c>
      <c r="B1201">
        <f>IF(ROW()=2,1,IF(A1200&lt;&gt;Receive[[#This Row],[No]],1,B1200+1))</f>
        <v>5</v>
      </c>
      <c r="C1201" t="s">
        <v>382</v>
      </c>
      <c r="D1201" t="s">
        <v>383</v>
      </c>
      <c r="E1201" t="s">
        <v>24</v>
      </c>
      <c r="F1201" t="s">
        <v>31</v>
      </c>
      <c r="G1201" t="s">
        <v>157</v>
      </c>
      <c r="H1201" t="s">
        <v>71</v>
      </c>
      <c r="I1201">
        <v>1</v>
      </c>
      <c r="J1201" t="s">
        <v>16</v>
      </c>
      <c r="K1201" t="s">
        <v>267</v>
      </c>
      <c r="L1201" t="s">
        <v>263</v>
      </c>
      <c r="M1201">
        <v>14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探偵白布賢二郎ICONIC</v>
      </c>
    </row>
    <row r="1202" spans="1:20" x14ac:dyDescent="0.35">
      <c r="A1202">
        <f>VLOOKUP(Receive[[#This Row],[No用]],SetNo[[No.用]:[vlookup 用]],2,FALSE)</f>
        <v>207</v>
      </c>
      <c r="B1202">
        <f>IF(ROW()=2,1,IF(A1201&lt;&gt;Receive[[#This Row],[No]],1,B1201+1))</f>
        <v>1</v>
      </c>
      <c r="C1202" s="1" t="s">
        <v>149</v>
      </c>
      <c r="D1202" s="1" t="s">
        <v>383</v>
      </c>
      <c r="E1202" s="1" t="s">
        <v>77</v>
      </c>
      <c r="F1202" s="1" t="s">
        <v>31</v>
      </c>
      <c r="G1202" s="1" t="s">
        <v>157</v>
      </c>
      <c r="H1202" s="1" t="s">
        <v>71</v>
      </c>
      <c r="I1202">
        <v>1</v>
      </c>
      <c r="J1202" t="s">
        <v>228</v>
      </c>
      <c r="K1202" s="1" t="s">
        <v>119</v>
      </c>
      <c r="L1202" s="1" t="s">
        <v>178</v>
      </c>
      <c r="M1202">
        <v>32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制服白布賢二郎ICONIC</v>
      </c>
    </row>
    <row r="1203" spans="1:20" x14ac:dyDescent="0.35">
      <c r="A1203">
        <f>VLOOKUP(Receive[[#This Row],[No用]],SetNo[[No.用]:[vlookup 用]],2,FALSE)</f>
        <v>207</v>
      </c>
      <c r="B1203">
        <f>IF(ROW()=2,1,IF(A1202&lt;&gt;Receive[[#This Row],[No]],1,B1202+1))</f>
        <v>2</v>
      </c>
      <c r="C1203" s="1" t="s">
        <v>149</v>
      </c>
      <c r="D1203" s="1" t="s">
        <v>383</v>
      </c>
      <c r="E1203" s="1" t="s">
        <v>77</v>
      </c>
      <c r="F1203" s="1" t="s">
        <v>31</v>
      </c>
      <c r="G1203" s="1" t="s">
        <v>157</v>
      </c>
      <c r="H1203" s="1" t="s">
        <v>71</v>
      </c>
      <c r="I1203">
        <v>1</v>
      </c>
      <c r="J1203" t="s">
        <v>16</v>
      </c>
      <c r="K1203" s="1" t="s">
        <v>163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制服白布賢二郎ICONIC</v>
      </c>
    </row>
    <row r="1204" spans="1:20" x14ac:dyDescent="0.35">
      <c r="A1204">
        <f>VLOOKUP(Receive[[#This Row],[No用]],SetNo[[No.用]:[vlookup 用]],2,FALSE)</f>
        <v>207</v>
      </c>
      <c r="B1204">
        <f>IF(ROW()=2,1,IF(A1203&lt;&gt;Receive[[#This Row],[No]],1,B1203+1))</f>
        <v>3</v>
      </c>
      <c r="C1204" s="1" t="s">
        <v>149</v>
      </c>
      <c r="D1204" s="1" t="s">
        <v>383</v>
      </c>
      <c r="E1204" s="1" t="s">
        <v>77</v>
      </c>
      <c r="F1204" s="1" t="s">
        <v>31</v>
      </c>
      <c r="G1204" s="1" t="s">
        <v>157</v>
      </c>
      <c r="H1204" s="1" t="s">
        <v>71</v>
      </c>
      <c r="I1204">
        <v>1</v>
      </c>
      <c r="J1204" t="s">
        <v>16</v>
      </c>
      <c r="K1204" s="1" t="s">
        <v>120</v>
      </c>
      <c r="L1204" s="1" t="s">
        <v>178</v>
      </c>
      <c r="M1204">
        <v>32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制服白布賢二郎ICONIC</v>
      </c>
    </row>
    <row r="1205" spans="1:20" x14ac:dyDescent="0.35">
      <c r="A1205">
        <f>VLOOKUP(Receive[[#This Row],[No用]],SetNo[[No.用]:[vlookup 用]],2,FALSE)</f>
        <v>207</v>
      </c>
      <c r="B1205">
        <f>IF(ROW()=2,1,IF(A1204&lt;&gt;Receive[[#This Row],[No]],1,B1204+1))</f>
        <v>4</v>
      </c>
      <c r="C1205" s="1" t="s">
        <v>149</v>
      </c>
      <c r="D1205" s="1" t="s">
        <v>383</v>
      </c>
      <c r="E1205" s="1" t="s">
        <v>77</v>
      </c>
      <c r="F1205" s="1" t="s">
        <v>31</v>
      </c>
      <c r="G1205" s="1" t="s">
        <v>157</v>
      </c>
      <c r="H1205" s="1" t="s">
        <v>71</v>
      </c>
      <c r="I1205">
        <v>1</v>
      </c>
      <c r="J1205" t="s">
        <v>228</v>
      </c>
      <c r="K1205" s="1" t="s">
        <v>164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制服白布賢二郎ICONIC</v>
      </c>
    </row>
    <row r="1206" spans="1:20" x14ac:dyDescent="0.35">
      <c r="A1206">
        <f>VLOOKUP(Receive[[#This Row],[No用]],SetNo[[No.用]:[vlookup 用]],2,FALSE)</f>
        <v>207</v>
      </c>
      <c r="B1206">
        <f>IF(ROW()=2,1,IF(A1205&lt;&gt;Receive[[#This Row],[No]],1,B1205+1))</f>
        <v>5</v>
      </c>
      <c r="C1206" s="1" t="s">
        <v>149</v>
      </c>
      <c r="D1206" s="1" t="s">
        <v>383</v>
      </c>
      <c r="E1206" s="1" t="s">
        <v>77</v>
      </c>
      <c r="F1206" s="1" t="s">
        <v>31</v>
      </c>
      <c r="G1206" s="1" t="s">
        <v>157</v>
      </c>
      <c r="H1206" s="1" t="s">
        <v>71</v>
      </c>
      <c r="I1206">
        <v>1</v>
      </c>
      <c r="J1206" t="s">
        <v>16</v>
      </c>
      <c r="K1206" s="1" t="s">
        <v>165</v>
      </c>
      <c r="L1206" s="1" t="s">
        <v>162</v>
      </c>
      <c r="M1206">
        <v>14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制服白布賢二郎ICONIC</v>
      </c>
    </row>
    <row r="1207" spans="1:20" x14ac:dyDescent="0.35">
      <c r="A1207">
        <f>VLOOKUP(Receive[[#This Row],[No用]],SetNo[[No.用]:[vlookup 用]],2,FALSE)</f>
        <v>208</v>
      </c>
      <c r="B1207">
        <f>IF(ROW()=2,1,IF(A1206&lt;&gt;Receive[[#This Row],[No]],1,B1206+1))</f>
        <v>1</v>
      </c>
      <c r="C1207" s="1" t="s">
        <v>999</v>
      </c>
      <c r="D1207" s="1" t="s">
        <v>383</v>
      </c>
      <c r="E1207" s="1" t="s">
        <v>73</v>
      </c>
      <c r="F1207" s="1" t="s">
        <v>31</v>
      </c>
      <c r="G1207" s="1" t="s">
        <v>157</v>
      </c>
      <c r="H1207" s="1" t="s">
        <v>71</v>
      </c>
      <c r="I1207">
        <v>1</v>
      </c>
      <c r="J1207" t="s">
        <v>16</v>
      </c>
      <c r="K1207" s="1" t="s">
        <v>119</v>
      </c>
      <c r="L1207" s="1" t="s">
        <v>178</v>
      </c>
      <c r="M1207">
        <v>31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バカンス白布賢二郎ICONIC</v>
      </c>
    </row>
    <row r="1208" spans="1:20" x14ac:dyDescent="0.35">
      <c r="A1208">
        <f>VLOOKUP(Receive[[#This Row],[No用]],SetNo[[No.用]:[vlookup 用]],2,FALSE)</f>
        <v>208</v>
      </c>
      <c r="B1208">
        <f>IF(ROW()=2,1,IF(A1207&lt;&gt;Receive[[#This Row],[No]],1,B1207+1))</f>
        <v>2</v>
      </c>
      <c r="C1208" s="1" t="s">
        <v>999</v>
      </c>
      <c r="D1208" s="1" t="s">
        <v>383</v>
      </c>
      <c r="E1208" s="1" t="s">
        <v>73</v>
      </c>
      <c r="F1208" s="1" t="s">
        <v>31</v>
      </c>
      <c r="G1208" s="1" t="s">
        <v>157</v>
      </c>
      <c r="H1208" s="1" t="s">
        <v>71</v>
      </c>
      <c r="I1208">
        <v>1</v>
      </c>
      <c r="J1208" t="s">
        <v>228</v>
      </c>
      <c r="K1208" s="1" t="s">
        <v>163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バカンス白布賢二郎ICONIC</v>
      </c>
    </row>
    <row r="1209" spans="1:20" x14ac:dyDescent="0.35">
      <c r="A1209">
        <f>VLOOKUP(Receive[[#This Row],[No用]],SetNo[[No.用]:[vlookup 用]],2,FALSE)</f>
        <v>208</v>
      </c>
      <c r="B1209">
        <f>IF(ROW()=2,1,IF(A1208&lt;&gt;Receive[[#This Row],[No]],1,B1208+1))</f>
        <v>3</v>
      </c>
      <c r="C1209" s="1" t="s">
        <v>999</v>
      </c>
      <c r="D1209" s="1" t="s">
        <v>383</v>
      </c>
      <c r="E1209" s="1" t="s">
        <v>73</v>
      </c>
      <c r="F1209" s="1" t="s">
        <v>31</v>
      </c>
      <c r="G1209" s="1" t="s">
        <v>157</v>
      </c>
      <c r="H1209" s="1" t="s">
        <v>71</v>
      </c>
      <c r="I1209">
        <v>1</v>
      </c>
      <c r="J1209" t="s">
        <v>16</v>
      </c>
      <c r="K1209" s="1" t="s">
        <v>120</v>
      </c>
      <c r="L1209" s="1" t="s">
        <v>178</v>
      </c>
      <c r="M1209">
        <v>31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バカンス白布賢二郎ICONIC</v>
      </c>
    </row>
    <row r="1210" spans="1:20" x14ac:dyDescent="0.35">
      <c r="A1210">
        <f>VLOOKUP(Receive[[#This Row],[No用]],SetNo[[No.用]:[vlookup 用]],2,FALSE)</f>
        <v>208</v>
      </c>
      <c r="B1210">
        <f>IF(ROW()=2,1,IF(A1209&lt;&gt;Receive[[#This Row],[No]],1,B1209+1))</f>
        <v>4</v>
      </c>
      <c r="C1210" s="1" t="s">
        <v>999</v>
      </c>
      <c r="D1210" s="1" t="s">
        <v>383</v>
      </c>
      <c r="E1210" s="1" t="s">
        <v>73</v>
      </c>
      <c r="F1210" s="1" t="s">
        <v>31</v>
      </c>
      <c r="G1210" s="1" t="s">
        <v>157</v>
      </c>
      <c r="H1210" s="1" t="s">
        <v>71</v>
      </c>
      <c r="I1210">
        <v>1</v>
      </c>
      <c r="J1210" t="s">
        <v>16</v>
      </c>
      <c r="K1210" s="1" t="s">
        <v>164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バカンス白布賢二郎ICONIC</v>
      </c>
    </row>
    <row r="1211" spans="1:20" x14ac:dyDescent="0.35">
      <c r="A1211">
        <f>VLOOKUP(Receive[[#This Row],[No用]],SetNo[[No.用]:[vlookup 用]],2,FALSE)</f>
        <v>208</v>
      </c>
      <c r="B1211">
        <f>IF(ROW()=2,1,IF(A1210&lt;&gt;Receive[[#This Row],[No]],1,B1210+1))</f>
        <v>5</v>
      </c>
      <c r="C1211" s="1" t="s">
        <v>999</v>
      </c>
      <c r="D1211" s="1" t="s">
        <v>383</v>
      </c>
      <c r="E1211" s="1" t="s">
        <v>73</v>
      </c>
      <c r="F1211" s="1" t="s">
        <v>31</v>
      </c>
      <c r="G1211" s="1" t="s">
        <v>157</v>
      </c>
      <c r="H1211" s="1" t="s">
        <v>71</v>
      </c>
      <c r="I1211">
        <v>1</v>
      </c>
      <c r="J1211" t="s">
        <v>228</v>
      </c>
      <c r="K1211" s="1" t="s">
        <v>165</v>
      </c>
      <c r="L1211" s="1" t="s">
        <v>162</v>
      </c>
      <c r="M1211">
        <v>14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バカンス白布賢二郎ICONIC</v>
      </c>
    </row>
    <row r="1212" spans="1:20" x14ac:dyDescent="0.35">
      <c r="A1212">
        <f>VLOOKUP(Receive[[#This Row],[No用]],SetNo[[No.用]:[vlookup 用]],2,FALSE)</f>
        <v>209</v>
      </c>
      <c r="B1212">
        <f>IF(ROW()=2,1,IF(A1211&lt;&gt;Receive[[#This Row],[No]],1,B1211+1))</f>
        <v>1</v>
      </c>
      <c r="C1212" s="1" t="s">
        <v>1228</v>
      </c>
      <c r="D1212" s="1" t="s">
        <v>383</v>
      </c>
      <c r="E1212" s="1" t="s">
        <v>90</v>
      </c>
      <c r="F1212" s="1" t="s">
        <v>31</v>
      </c>
      <c r="G1212" s="1" t="s">
        <v>157</v>
      </c>
      <c r="H1212" s="1" t="s">
        <v>71</v>
      </c>
      <c r="I1212">
        <v>1</v>
      </c>
      <c r="J1212" t="s">
        <v>16</v>
      </c>
      <c r="K1212" s="1" t="s">
        <v>119</v>
      </c>
      <c r="L1212" s="1" t="s">
        <v>178</v>
      </c>
      <c r="M1212">
        <v>31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路地裏2白布賢二郎ICONIC</v>
      </c>
    </row>
    <row r="1213" spans="1:20" x14ac:dyDescent="0.35">
      <c r="A1213">
        <f>VLOOKUP(Receive[[#This Row],[No用]],SetNo[[No.用]:[vlookup 用]],2,FALSE)</f>
        <v>209</v>
      </c>
      <c r="B1213">
        <f>IF(ROW()=2,1,IF(A1212&lt;&gt;Receive[[#This Row],[No]],1,B1212+1))</f>
        <v>2</v>
      </c>
      <c r="C1213" s="1" t="s">
        <v>1228</v>
      </c>
      <c r="D1213" s="1" t="s">
        <v>383</v>
      </c>
      <c r="E1213" s="1" t="s">
        <v>90</v>
      </c>
      <c r="F1213" s="1" t="s">
        <v>31</v>
      </c>
      <c r="G1213" s="1" t="s">
        <v>157</v>
      </c>
      <c r="H1213" s="1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路地裏2白布賢二郎ICONIC</v>
      </c>
    </row>
    <row r="1214" spans="1:20" x14ac:dyDescent="0.35">
      <c r="A1214">
        <f>VLOOKUP(Receive[[#This Row],[No用]],SetNo[[No.用]:[vlookup 用]],2,FALSE)</f>
        <v>209</v>
      </c>
      <c r="B1214">
        <f>IF(ROW()=2,1,IF(A1213&lt;&gt;Receive[[#This Row],[No]],1,B1213+1))</f>
        <v>3</v>
      </c>
      <c r="C1214" s="1" t="s">
        <v>1228</v>
      </c>
      <c r="D1214" s="1" t="s">
        <v>383</v>
      </c>
      <c r="E1214" s="1" t="s">
        <v>90</v>
      </c>
      <c r="F1214" s="1" t="s">
        <v>31</v>
      </c>
      <c r="G1214" s="1" t="s">
        <v>157</v>
      </c>
      <c r="H1214" s="1" t="s">
        <v>71</v>
      </c>
      <c r="I1214">
        <v>1</v>
      </c>
      <c r="J1214" t="s">
        <v>16</v>
      </c>
      <c r="K1214" s="1" t="s">
        <v>120</v>
      </c>
      <c r="L1214" s="1" t="s">
        <v>178</v>
      </c>
      <c r="M1214">
        <v>31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路地裏2白布賢二郎ICONIC</v>
      </c>
    </row>
    <row r="1215" spans="1:20" x14ac:dyDescent="0.35">
      <c r="A1215">
        <f>VLOOKUP(Receive[[#This Row],[No用]],SetNo[[No.用]:[vlookup 用]],2,FALSE)</f>
        <v>209</v>
      </c>
      <c r="B1215">
        <f>IF(ROW()=2,1,IF(A1214&lt;&gt;Receive[[#This Row],[No]],1,B1214+1))</f>
        <v>4</v>
      </c>
      <c r="C1215" s="1" t="s">
        <v>1228</v>
      </c>
      <c r="D1215" s="1" t="s">
        <v>383</v>
      </c>
      <c r="E1215" s="1" t="s">
        <v>90</v>
      </c>
      <c r="F1215" s="1" t="s">
        <v>31</v>
      </c>
      <c r="G1215" s="1" t="s">
        <v>157</v>
      </c>
      <c r="H1215" s="1" t="s">
        <v>71</v>
      </c>
      <c r="I1215">
        <v>1</v>
      </c>
      <c r="J1215" t="s">
        <v>16</v>
      </c>
      <c r="K1215" s="1" t="s">
        <v>164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路地裏2白布賢二郎ICONIC</v>
      </c>
    </row>
    <row r="1216" spans="1:20" x14ac:dyDescent="0.35">
      <c r="A1216">
        <f>VLOOKUP(Receive[[#This Row],[No用]],SetNo[[No.用]:[vlookup 用]],2,FALSE)</f>
        <v>209</v>
      </c>
      <c r="B1216">
        <f>IF(ROW()=2,1,IF(A1215&lt;&gt;Receive[[#This Row],[No]],1,B1215+1))</f>
        <v>5</v>
      </c>
      <c r="C1216" s="1" t="s">
        <v>1228</v>
      </c>
      <c r="D1216" s="1" t="s">
        <v>383</v>
      </c>
      <c r="E1216" s="1" t="s">
        <v>90</v>
      </c>
      <c r="F1216" s="1" t="s">
        <v>31</v>
      </c>
      <c r="G1216" s="1" t="s">
        <v>157</v>
      </c>
      <c r="H1216" s="1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14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路地裏2白布賢二郎ICONIC</v>
      </c>
    </row>
    <row r="1217" spans="1:20" x14ac:dyDescent="0.35">
      <c r="A1217">
        <f>VLOOKUP(Receive[[#This Row],[No用]],SetNo[[No.用]:[vlookup 用]],2,FALSE)</f>
        <v>210</v>
      </c>
      <c r="B1217">
        <f>IF(ROW()=2,1,IF(A1216&lt;&gt;Receive[[#This Row],[No]],1,B1216+1))</f>
        <v>1</v>
      </c>
      <c r="C1217" t="s">
        <v>108</v>
      </c>
      <c r="D1217" t="s">
        <v>113</v>
      </c>
      <c r="E1217" t="s">
        <v>73</v>
      </c>
      <c r="F1217" t="s">
        <v>78</v>
      </c>
      <c r="G1217" t="s">
        <v>118</v>
      </c>
      <c r="H1217" t="s">
        <v>71</v>
      </c>
      <c r="I1217">
        <v>1</v>
      </c>
      <c r="J1217" t="s">
        <v>16</v>
      </c>
      <c r="K1217" s="1" t="s">
        <v>119</v>
      </c>
      <c r="L1217" t="s">
        <v>263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ユニフォーム大平獅音ICONIC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2</v>
      </c>
      <c r="C1218" t="s">
        <v>108</v>
      </c>
      <c r="D1218" t="s">
        <v>113</v>
      </c>
      <c r="E1218" t="s">
        <v>73</v>
      </c>
      <c r="F1218" t="s">
        <v>78</v>
      </c>
      <c r="G1218" t="s">
        <v>118</v>
      </c>
      <c r="H1218" t="s">
        <v>71</v>
      </c>
      <c r="I1218">
        <v>1</v>
      </c>
      <c r="J1218" t="s">
        <v>16</v>
      </c>
      <c r="K1218" s="1" t="s">
        <v>163</v>
      </c>
      <c r="L1218" t="s">
        <v>263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ユニフォーム大平獅音ICONIC</v>
      </c>
    </row>
    <row r="1219" spans="1:20" x14ac:dyDescent="0.35">
      <c r="A1219">
        <f>VLOOKUP(Receive[[#This Row],[No用]],SetNo[[No.用]:[vlookup 用]],2,FALSE)</f>
        <v>210</v>
      </c>
      <c r="B1219">
        <f>IF(ROW()=2,1,IF(A1218&lt;&gt;Receive[[#This Row],[No]],1,B1218+1))</f>
        <v>3</v>
      </c>
      <c r="C1219" t="s">
        <v>108</v>
      </c>
      <c r="D1219" t="s">
        <v>113</v>
      </c>
      <c r="E1219" t="s">
        <v>73</v>
      </c>
      <c r="F1219" t="s">
        <v>78</v>
      </c>
      <c r="G1219" t="s">
        <v>118</v>
      </c>
      <c r="H1219" t="s">
        <v>71</v>
      </c>
      <c r="I1219">
        <v>1</v>
      </c>
      <c r="J1219" t="s">
        <v>16</v>
      </c>
      <c r="K1219" s="1" t="s">
        <v>230</v>
      </c>
      <c r="L1219" t="s">
        <v>263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ユニフォーム大平獅音ICONIC</v>
      </c>
    </row>
    <row r="1220" spans="1:20" x14ac:dyDescent="0.35">
      <c r="A1220">
        <f>VLOOKUP(Receive[[#This Row],[No用]],SetNo[[No.用]:[vlookup 用]],2,FALSE)</f>
        <v>210</v>
      </c>
      <c r="B1220">
        <f>IF(ROW()=2,1,IF(A1219&lt;&gt;Receive[[#This Row],[No]],1,B1219+1))</f>
        <v>4</v>
      </c>
      <c r="C1220" t="s">
        <v>108</v>
      </c>
      <c r="D1220" t="s">
        <v>113</v>
      </c>
      <c r="E1220" t="s">
        <v>73</v>
      </c>
      <c r="F1220" t="s">
        <v>78</v>
      </c>
      <c r="G1220" t="s">
        <v>118</v>
      </c>
      <c r="H1220" t="s">
        <v>71</v>
      </c>
      <c r="I1220">
        <v>1</v>
      </c>
      <c r="J1220" t="s">
        <v>228</v>
      </c>
      <c r="K1220" s="1" t="s">
        <v>120</v>
      </c>
      <c r="L1220" t="s">
        <v>263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ユニフォーム大平獅音ICONIC</v>
      </c>
    </row>
    <row r="1221" spans="1:20" x14ac:dyDescent="0.35">
      <c r="A1221">
        <f>VLOOKUP(Receive[[#This Row],[No用]],SetNo[[No.用]:[vlookup 用]],2,FALSE)</f>
        <v>210</v>
      </c>
      <c r="B1221">
        <f>IF(ROW()=2,1,IF(A1220&lt;&gt;Receive[[#This Row],[No]],1,B1220+1))</f>
        <v>5</v>
      </c>
      <c r="C1221" t="s">
        <v>108</v>
      </c>
      <c r="D1221" t="s">
        <v>113</v>
      </c>
      <c r="E1221" t="s">
        <v>73</v>
      </c>
      <c r="F1221" t="s">
        <v>78</v>
      </c>
      <c r="G1221" t="s">
        <v>118</v>
      </c>
      <c r="H1221" t="s">
        <v>71</v>
      </c>
      <c r="I1221">
        <v>1</v>
      </c>
      <c r="J1221" t="s">
        <v>228</v>
      </c>
      <c r="K1221" s="1" t="s">
        <v>164</v>
      </c>
      <c r="L1221" t="s">
        <v>263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ユニフォーム大平獅音ICONIC</v>
      </c>
    </row>
    <row r="1222" spans="1:20" x14ac:dyDescent="0.35">
      <c r="A1222">
        <f>VLOOKUP(Receive[[#This Row],[No用]],SetNo[[No.用]:[vlookup 用]],2,FALSE)</f>
        <v>210</v>
      </c>
      <c r="B1222">
        <f>IF(ROW()=2,1,IF(A1221&lt;&gt;Receive[[#This Row],[No]],1,B1221+1))</f>
        <v>6</v>
      </c>
      <c r="C1222" t="s">
        <v>108</v>
      </c>
      <c r="D1222" t="s">
        <v>113</v>
      </c>
      <c r="E1222" t="s">
        <v>73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165</v>
      </c>
      <c r="L1222" t="s">
        <v>263</v>
      </c>
      <c r="M1222">
        <v>14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ユニフォーム大平獅音ICONIC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1</v>
      </c>
      <c r="C1223" t="s">
        <v>108</v>
      </c>
      <c r="D1223" t="s">
        <v>114</v>
      </c>
      <c r="E1223" t="s">
        <v>73</v>
      </c>
      <c r="F1223" t="s">
        <v>82</v>
      </c>
      <c r="G1223" t="s">
        <v>118</v>
      </c>
      <c r="H1223" t="s">
        <v>71</v>
      </c>
      <c r="I1223">
        <v>1</v>
      </c>
      <c r="J1223" t="s">
        <v>228</v>
      </c>
      <c r="K1223" s="1" t="s">
        <v>119</v>
      </c>
      <c r="L1223" t="s">
        <v>263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ユニフォーム川西太一ICONIC</v>
      </c>
    </row>
    <row r="1224" spans="1:20" x14ac:dyDescent="0.35">
      <c r="A1224">
        <f>VLOOKUP(Receive[[#This Row],[No用]],SetNo[[No.用]:[vlookup 用]],2,FALSE)</f>
        <v>211</v>
      </c>
      <c r="B1224">
        <f>IF(ROW()=2,1,IF(A1223&lt;&gt;Receive[[#This Row],[No]],1,B1223+1))</f>
        <v>2</v>
      </c>
      <c r="C1224" t="s">
        <v>108</v>
      </c>
      <c r="D1224" t="s">
        <v>114</v>
      </c>
      <c r="E1224" t="s">
        <v>73</v>
      </c>
      <c r="F1224" t="s">
        <v>82</v>
      </c>
      <c r="G1224" t="s">
        <v>118</v>
      </c>
      <c r="H1224" t="s">
        <v>71</v>
      </c>
      <c r="I1224">
        <v>1</v>
      </c>
      <c r="J1224" t="s">
        <v>228</v>
      </c>
      <c r="K1224" s="1" t="s">
        <v>163</v>
      </c>
      <c r="L1224" t="s">
        <v>263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ユニフォーム川西太一ICONIC</v>
      </c>
    </row>
    <row r="1225" spans="1:20" x14ac:dyDescent="0.35">
      <c r="A1225">
        <f>VLOOKUP(Receive[[#This Row],[No用]],SetNo[[No.用]:[vlookup 用]],2,FALSE)</f>
        <v>211</v>
      </c>
      <c r="B1225">
        <f>IF(ROW()=2,1,IF(A1224&lt;&gt;Receive[[#This Row],[No]],1,B1224+1))</f>
        <v>3</v>
      </c>
      <c r="C1225" t="s">
        <v>108</v>
      </c>
      <c r="D1225" t="s">
        <v>114</v>
      </c>
      <c r="E1225" t="s">
        <v>73</v>
      </c>
      <c r="F1225" t="s">
        <v>82</v>
      </c>
      <c r="G1225" t="s">
        <v>118</v>
      </c>
      <c r="H1225" t="s">
        <v>71</v>
      </c>
      <c r="I1225">
        <v>1</v>
      </c>
      <c r="J1225" t="s">
        <v>228</v>
      </c>
      <c r="K1225" s="1" t="s">
        <v>120</v>
      </c>
      <c r="L1225" t="s">
        <v>263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ユニフォーム川西太一ICONIC</v>
      </c>
    </row>
    <row r="1226" spans="1:20" x14ac:dyDescent="0.35">
      <c r="A1226">
        <f>VLOOKUP(Receive[[#This Row],[No用]],SetNo[[No.用]:[vlookup 用]],2,FALSE)</f>
        <v>211</v>
      </c>
      <c r="B1226">
        <f>IF(ROW()=2,1,IF(A1225&lt;&gt;Receive[[#This Row],[No]],1,B1225+1))</f>
        <v>4</v>
      </c>
      <c r="C1226" t="s">
        <v>108</v>
      </c>
      <c r="D1226" t="s">
        <v>114</v>
      </c>
      <c r="E1226" t="s">
        <v>73</v>
      </c>
      <c r="F1226" t="s">
        <v>82</v>
      </c>
      <c r="G1226" t="s">
        <v>118</v>
      </c>
      <c r="H1226" t="s">
        <v>71</v>
      </c>
      <c r="I1226">
        <v>1</v>
      </c>
      <c r="J1226" t="s">
        <v>228</v>
      </c>
      <c r="K1226" s="1" t="s">
        <v>164</v>
      </c>
      <c r="L1226" t="s">
        <v>263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ユニフォーム川西太一ICONIC</v>
      </c>
    </row>
    <row r="1227" spans="1:20" x14ac:dyDescent="0.35">
      <c r="A1227">
        <f>VLOOKUP(Receive[[#This Row],[No用]],SetNo[[No.用]:[vlookup 用]],2,FALSE)</f>
        <v>211</v>
      </c>
      <c r="B1227">
        <f>IF(ROW()=2,1,IF(A1226&lt;&gt;Receive[[#This Row],[No]],1,B1226+1))</f>
        <v>5</v>
      </c>
      <c r="C1227" t="s">
        <v>108</v>
      </c>
      <c r="D1227" t="s">
        <v>114</v>
      </c>
      <c r="E1227" t="s">
        <v>73</v>
      </c>
      <c r="F1227" t="s">
        <v>82</v>
      </c>
      <c r="G1227" t="s">
        <v>118</v>
      </c>
      <c r="H1227" t="s">
        <v>71</v>
      </c>
      <c r="I1227">
        <v>1</v>
      </c>
      <c r="J1227" t="s">
        <v>228</v>
      </c>
      <c r="K1227" s="1" t="s">
        <v>165</v>
      </c>
      <c r="L1227" t="s">
        <v>263</v>
      </c>
      <c r="M1227">
        <v>14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ユニフォーム川西太一ICONIC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1</v>
      </c>
      <c r="C1228" s="1" t="s">
        <v>893</v>
      </c>
      <c r="D1228" s="1" t="s">
        <v>114</v>
      </c>
      <c r="E1228" s="1" t="s">
        <v>90</v>
      </c>
      <c r="F1228" s="1" t="s">
        <v>82</v>
      </c>
      <c r="G1228" s="1" t="s">
        <v>118</v>
      </c>
      <c r="H1228" s="1" t="s">
        <v>71</v>
      </c>
      <c r="I1228">
        <v>1</v>
      </c>
      <c r="J1228" t="s">
        <v>228</v>
      </c>
      <c r="K1228" s="1" t="s">
        <v>119</v>
      </c>
      <c r="L1228" t="s">
        <v>263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路地裏川西太一ICONIC</v>
      </c>
    </row>
    <row r="1229" spans="1:20" x14ac:dyDescent="0.35">
      <c r="A1229">
        <f>VLOOKUP(Receive[[#This Row],[No用]],SetNo[[No.用]:[vlookup 用]],2,FALSE)</f>
        <v>212</v>
      </c>
      <c r="B1229">
        <f>IF(ROW()=2,1,IF(A1228&lt;&gt;Receive[[#This Row],[No]],1,B1228+1))</f>
        <v>2</v>
      </c>
      <c r="C1229" s="1" t="s">
        <v>893</v>
      </c>
      <c r="D1229" s="1" t="s">
        <v>114</v>
      </c>
      <c r="E1229" s="1" t="s">
        <v>90</v>
      </c>
      <c r="F1229" s="1" t="s">
        <v>82</v>
      </c>
      <c r="G1229" s="1" t="s">
        <v>118</v>
      </c>
      <c r="H1229" s="1" t="s">
        <v>71</v>
      </c>
      <c r="I1229">
        <v>1</v>
      </c>
      <c r="J1229" t="s">
        <v>228</v>
      </c>
      <c r="K1229" s="1" t="s">
        <v>163</v>
      </c>
      <c r="L1229" t="s">
        <v>263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路地裏川西太一ICONIC</v>
      </c>
    </row>
    <row r="1230" spans="1:20" x14ac:dyDescent="0.35">
      <c r="A1230">
        <f>VLOOKUP(Receive[[#This Row],[No用]],SetNo[[No.用]:[vlookup 用]],2,FALSE)</f>
        <v>212</v>
      </c>
      <c r="B1230">
        <f>IF(ROW()=2,1,IF(A1229&lt;&gt;Receive[[#This Row],[No]],1,B1229+1))</f>
        <v>3</v>
      </c>
      <c r="C1230" s="1" t="s">
        <v>893</v>
      </c>
      <c r="D1230" s="1" t="s">
        <v>114</v>
      </c>
      <c r="E1230" s="1" t="s">
        <v>90</v>
      </c>
      <c r="F1230" s="1" t="s">
        <v>82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120</v>
      </c>
      <c r="L1230" t="s">
        <v>263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路地裏川西太一ICONIC</v>
      </c>
    </row>
    <row r="1231" spans="1:20" x14ac:dyDescent="0.35">
      <c r="A1231">
        <f>VLOOKUP(Receive[[#This Row],[No用]],SetNo[[No.用]:[vlookup 用]],2,FALSE)</f>
        <v>212</v>
      </c>
      <c r="B1231">
        <f>IF(ROW()=2,1,IF(A1230&lt;&gt;Receive[[#This Row],[No]],1,B1230+1))</f>
        <v>4</v>
      </c>
      <c r="C1231" s="1" t="s">
        <v>893</v>
      </c>
      <c r="D1231" s="1" t="s">
        <v>114</v>
      </c>
      <c r="E1231" s="1" t="s">
        <v>90</v>
      </c>
      <c r="F1231" s="1" t="s">
        <v>82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164</v>
      </c>
      <c r="L1231" t="s">
        <v>263</v>
      </c>
      <c r="M1231">
        <v>27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路地裏川西太一ICONIC</v>
      </c>
    </row>
    <row r="1232" spans="1:20" x14ac:dyDescent="0.35">
      <c r="A1232">
        <f>VLOOKUP(Receive[[#This Row],[No用]],SetNo[[No.用]:[vlookup 用]],2,FALSE)</f>
        <v>212</v>
      </c>
      <c r="B1232">
        <f>IF(ROW()=2,1,IF(A1231&lt;&gt;Receive[[#This Row],[No]],1,B1231+1))</f>
        <v>5</v>
      </c>
      <c r="C1232" s="1" t="s">
        <v>893</v>
      </c>
      <c r="D1232" s="1" t="s">
        <v>114</v>
      </c>
      <c r="E1232" s="1" t="s">
        <v>90</v>
      </c>
      <c r="F1232" s="1" t="s">
        <v>82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165</v>
      </c>
      <c r="L1232" t="s">
        <v>263</v>
      </c>
      <c r="M1232">
        <v>14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路地裏川西太一ICONIC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1</v>
      </c>
      <c r="C1233" t="s">
        <v>108</v>
      </c>
      <c r="D1233" s="1" t="s">
        <v>652</v>
      </c>
      <c r="E1233" t="s">
        <v>73</v>
      </c>
      <c r="F1233" t="s">
        <v>74</v>
      </c>
      <c r="G1233" t="s">
        <v>118</v>
      </c>
      <c r="H1233" t="s">
        <v>71</v>
      </c>
      <c r="I1233">
        <v>1</v>
      </c>
      <c r="J1233" t="s">
        <v>228</v>
      </c>
      <c r="K1233" s="1" t="s">
        <v>119</v>
      </c>
      <c r="L1233" t="s">
        <v>263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ユニフォーム瀬見英太ICONIC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2</v>
      </c>
      <c r="C1234" t="s">
        <v>108</v>
      </c>
      <c r="D1234" s="1" t="s">
        <v>652</v>
      </c>
      <c r="E1234" t="s">
        <v>73</v>
      </c>
      <c r="F1234" t="s">
        <v>74</v>
      </c>
      <c r="G1234" t="s">
        <v>118</v>
      </c>
      <c r="H1234" t="s">
        <v>71</v>
      </c>
      <c r="I1234">
        <v>1</v>
      </c>
      <c r="J1234" t="s">
        <v>228</v>
      </c>
      <c r="K1234" s="1" t="s">
        <v>163</v>
      </c>
      <c r="L1234" t="s">
        <v>263</v>
      </c>
      <c r="M1234">
        <v>28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ユニフォーム瀬見英太ICONIC</v>
      </c>
    </row>
    <row r="1235" spans="1:20" x14ac:dyDescent="0.35">
      <c r="A1235">
        <f>VLOOKUP(Receive[[#This Row],[No用]],SetNo[[No.用]:[vlookup 用]],2,FALSE)</f>
        <v>213</v>
      </c>
      <c r="B1235">
        <f>IF(ROW()=2,1,IF(A1234&lt;&gt;Receive[[#This Row],[No]],1,B1234+1))</f>
        <v>3</v>
      </c>
      <c r="C1235" t="s">
        <v>108</v>
      </c>
      <c r="D1235" s="1" t="s">
        <v>652</v>
      </c>
      <c r="E1235" t="s">
        <v>73</v>
      </c>
      <c r="F1235" t="s">
        <v>74</v>
      </c>
      <c r="G1235" t="s">
        <v>118</v>
      </c>
      <c r="H1235" t="s">
        <v>71</v>
      </c>
      <c r="I1235">
        <v>1</v>
      </c>
      <c r="J1235" t="s">
        <v>228</v>
      </c>
      <c r="K1235" s="1" t="s">
        <v>120</v>
      </c>
      <c r="L1235" t="s">
        <v>263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ユニフォーム瀬見英太ICONIC</v>
      </c>
    </row>
    <row r="1236" spans="1:20" x14ac:dyDescent="0.35">
      <c r="A1236">
        <f>VLOOKUP(Receive[[#This Row],[No用]],SetNo[[No.用]:[vlookup 用]],2,FALSE)</f>
        <v>213</v>
      </c>
      <c r="B1236">
        <f>IF(ROW()=2,1,IF(A1235&lt;&gt;Receive[[#This Row],[No]],1,B1235+1))</f>
        <v>4</v>
      </c>
      <c r="C1236" t="s">
        <v>108</v>
      </c>
      <c r="D1236" s="1" t="s">
        <v>652</v>
      </c>
      <c r="E1236" t="s">
        <v>73</v>
      </c>
      <c r="F1236" t="s">
        <v>74</v>
      </c>
      <c r="G1236" t="s">
        <v>118</v>
      </c>
      <c r="H1236" t="s">
        <v>71</v>
      </c>
      <c r="I1236">
        <v>1</v>
      </c>
      <c r="J1236" t="s">
        <v>228</v>
      </c>
      <c r="K1236" s="1" t="s">
        <v>164</v>
      </c>
      <c r="L1236" t="s">
        <v>263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ユニフォーム瀬見英太ICONIC</v>
      </c>
    </row>
    <row r="1237" spans="1:20" x14ac:dyDescent="0.35">
      <c r="A1237">
        <f>VLOOKUP(Receive[[#This Row],[No用]],SetNo[[No.用]:[vlookup 用]],2,FALSE)</f>
        <v>213</v>
      </c>
      <c r="B1237">
        <f>IF(ROW()=2,1,IF(A1236&lt;&gt;Receive[[#This Row],[No]],1,B1236+1))</f>
        <v>5</v>
      </c>
      <c r="C1237" t="s">
        <v>108</v>
      </c>
      <c r="D1237" s="1" t="s">
        <v>652</v>
      </c>
      <c r="E1237" t="s">
        <v>73</v>
      </c>
      <c r="F1237" t="s">
        <v>74</v>
      </c>
      <c r="G1237" t="s">
        <v>118</v>
      </c>
      <c r="H1237" t="s">
        <v>71</v>
      </c>
      <c r="I1237">
        <v>1</v>
      </c>
      <c r="J1237" t="s">
        <v>228</v>
      </c>
      <c r="K1237" s="1" t="s">
        <v>165</v>
      </c>
      <c r="L1237" t="s">
        <v>263</v>
      </c>
      <c r="M1237">
        <v>13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ユニフォーム瀬見英太ICONIC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1</v>
      </c>
      <c r="C1238" s="1" t="s">
        <v>815</v>
      </c>
      <c r="D1238" s="1" t="s">
        <v>652</v>
      </c>
      <c r="E1238" s="1" t="s">
        <v>90</v>
      </c>
      <c r="F1238" t="s">
        <v>74</v>
      </c>
      <c r="G1238" t="s">
        <v>118</v>
      </c>
      <c r="H1238" t="s">
        <v>71</v>
      </c>
      <c r="I1238">
        <v>1</v>
      </c>
      <c r="J1238" t="s">
        <v>228</v>
      </c>
      <c r="K1238" s="1" t="s">
        <v>119</v>
      </c>
      <c r="L1238" t="s">
        <v>263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雪遊び瀬見英太ICONIC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2</v>
      </c>
      <c r="C1239" s="1" t="s">
        <v>815</v>
      </c>
      <c r="D1239" s="1" t="s">
        <v>652</v>
      </c>
      <c r="E1239" s="1" t="s">
        <v>90</v>
      </c>
      <c r="F1239" t="s">
        <v>74</v>
      </c>
      <c r="G1239" t="s">
        <v>118</v>
      </c>
      <c r="H1239" t="s">
        <v>71</v>
      </c>
      <c r="I1239">
        <v>1</v>
      </c>
      <c r="J1239" t="s">
        <v>228</v>
      </c>
      <c r="K1239" s="1" t="s">
        <v>163</v>
      </c>
      <c r="L1239" t="s">
        <v>263</v>
      </c>
      <c r="M1239">
        <v>28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雪遊び瀬見英太ICONIC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3</v>
      </c>
      <c r="C1240" s="1" t="s">
        <v>815</v>
      </c>
      <c r="D1240" s="1" t="s">
        <v>652</v>
      </c>
      <c r="E1240" s="1" t="s">
        <v>90</v>
      </c>
      <c r="F1240" t="s">
        <v>74</v>
      </c>
      <c r="G1240" t="s">
        <v>118</v>
      </c>
      <c r="H1240" t="s">
        <v>71</v>
      </c>
      <c r="I1240">
        <v>1</v>
      </c>
      <c r="J1240" t="s">
        <v>228</v>
      </c>
      <c r="K1240" s="1" t="s">
        <v>120</v>
      </c>
      <c r="L1240" t="s">
        <v>263</v>
      </c>
      <c r="M1240">
        <v>28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雪遊び瀬見英太ICONIC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4</v>
      </c>
      <c r="C1241" s="1" t="s">
        <v>815</v>
      </c>
      <c r="D1241" s="1" t="s">
        <v>652</v>
      </c>
      <c r="E1241" s="1" t="s">
        <v>90</v>
      </c>
      <c r="F1241" t="s">
        <v>74</v>
      </c>
      <c r="G1241" t="s">
        <v>118</v>
      </c>
      <c r="H1241" t="s">
        <v>71</v>
      </c>
      <c r="I1241">
        <v>1</v>
      </c>
      <c r="J1241" t="s">
        <v>228</v>
      </c>
      <c r="K1241" s="1" t="s">
        <v>164</v>
      </c>
      <c r="L1241" t="s">
        <v>263</v>
      </c>
      <c r="M1241">
        <v>28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雪遊び瀬見英太ICONIC</v>
      </c>
    </row>
    <row r="1242" spans="1:20" x14ac:dyDescent="0.35">
      <c r="A1242">
        <f>VLOOKUP(Receive[[#This Row],[No用]],SetNo[[No.用]:[vlookup 用]],2,FALSE)</f>
        <v>214</v>
      </c>
      <c r="B1242">
        <f>IF(ROW()=2,1,IF(A1241&lt;&gt;Receive[[#This Row],[No]],1,B1241+1))</f>
        <v>5</v>
      </c>
      <c r="C1242" s="1" t="s">
        <v>815</v>
      </c>
      <c r="D1242" s="1" t="s">
        <v>652</v>
      </c>
      <c r="E1242" s="1" t="s">
        <v>90</v>
      </c>
      <c r="F1242" t="s">
        <v>74</v>
      </c>
      <c r="G1242" t="s">
        <v>118</v>
      </c>
      <c r="H1242" t="s">
        <v>71</v>
      </c>
      <c r="I1242">
        <v>1</v>
      </c>
      <c r="J1242" t="s">
        <v>228</v>
      </c>
      <c r="K1242" s="1" t="s">
        <v>165</v>
      </c>
      <c r="L1242" t="s">
        <v>263</v>
      </c>
      <c r="M1242">
        <v>13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雪遊び瀬見英太ICONIC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1</v>
      </c>
      <c r="C1243" s="1" t="s">
        <v>999</v>
      </c>
      <c r="D1243" s="1" t="s">
        <v>652</v>
      </c>
      <c r="E1243" s="11" t="s">
        <v>77</v>
      </c>
      <c r="F1243" s="1" t="s">
        <v>74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119</v>
      </c>
      <c r="L1243" s="1" t="s">
        <v>173</v>
      </c>
      <c r="M1243">
        <v>34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バカンス瀬見英太ICONIC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2</v>
      </c>
      <c r="C1244" s="1" t="s">
        <v>999</v>
      </c>
      <c r="D1244" s="1" t="s">
        <v>652</v>
      </c>
      <c r="E1244" s="11" t="s">
        <v>77</v>
      </c>
      <c r="F1244" s="1" t="s">
        <v>74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163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バカンス瀬見英太ICONIC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3</v>
      </c>
      <c r="C1245" s="1" t="s">
        <v>999</v>
      </c>
      <c r="D1245" s="1" t="s">
        <v>652</v>
      </c>
      <c r="E1245" s="11" t="s">
        <v>77</v>
      </c>
      <c r="F1245" s="1" t="s">
        <v>74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120</v>
      </c>
      <c r="L1245" s="1" t="s">
        <v>173</v>
      </c>
      <c r="M1245">
        <v>34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バカンス瀬見英太ICONIC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4</v>
      </c>
      <c r="C1246" s="1" t="s">
        <v>999</v>
      </c>
      <c r="D1246" s="1" t="s">
        <v>652</v>
      </c>
      <c r="E1246" s="11" t="s">
        <v>77</v>
      </c>
      <c r="F1246" s="1" t="s">
        <v>74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164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バカンス瀬見英太ICONIC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5</v>
      </c>
      <c r="C1247" s="1" t="s">
        <v>999</v>
      </c>
      <c r="D1247" s="1" t="s">
        <v>652</v>
      </c>
      <c r="E1247" s="11" t="s">
        <v>77</v>
      </c>
      <c r="F1247" s="1" t="s">
        <v>74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165</v>
      </c>
      <c r="L1247" s="1" t="s">
        <v>162</v>
      </c>
      <c r="M1247">
        <v>13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バカンス瀬見英太ICONIC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6</v>
      </c>
      <c r="C1248" s="1" t="s">
        <v>999</v>
      </c>
      <c r="D1248" s="1" t="s">
        <v>652</v>
      </c>
      <c r="E1248" s="11" t="s">
        <v>77</v>
      </c>
      <c r="F1248" s="1" t="s">
        <v>74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183</v>
      </c>
      <c r="L1248" s="1" t="s">
        <v>224</v>
      </c>
      <c r="M1248">
        <v>49</v>
      </c>
      <c r="N1248">
        <v>0</v>
      </c>
      <c r="O1248">
        <v>59</v>
      </c>
      <c r="P1248">
        <v>0</v>
      </c>
      <c r="T1248" t="str">
        <f>Receive[[#This Row],[服装]]&amp;Receive[[#This Row],[名前]]&amp;Receive[[#This Row],[レアリティ]]</f>
        <v>バカンス瀬見英太ICONIC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1</v>
      </c>
      <c r="C1249" t="s">
        <v>108</v>
      </c>
      <c r="D1249" t="s">
        <v>115</v>
      </c>
      <c r="E1249" t="s">
        <v>73</v>
      </c>
      <c r="F1249" t="s">
        <v>80</v>
      </c>
      <c r="G1249" t="s">
        <v>118</v>
      </c>
      <c r="H1249" t="s">
        <v>71</v>
      </c>
      <c r="I1249">
        <v>1</v>
      </c>
      <c r="J1249" t="s">
        <v>228</v>
      </c>
      <c r="K1249" s="1" t="s">
        <v>119</v>
      </c>
      <c r="L1249" s="1" t="s">
        <v>173</v>
      </c>
      <c r="M1249">
        <v>34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ユニフォーム山形隼人ICONIC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2</v>
      </c>
      <c r="C1250" t="s">
        <v>108</v>
      </c>
      <c r="D1250" t="s">
        <v>115</v>
      </c>
      <c r="E1250" t="s">
        <v>73</v>
      </c>
      <c r="F1250" t="s">
        <v>80</v>
      </c>
      <c r="G1250" t="s">
        <v>118</v>
      </c>
      <c r="H1250" t="s">
        <v>71</v>
      </c>
      <c r="I1250">
        <v>1</v>
      </c>
      <c r="J1250" t="s">
        <v>228</v>
      </c>
      <c r="K1250" s="1" t="s">
        <v>194</v>
      </c>
      <c r="L1250" s="1" t="s">
        <v>178</v>
      </c>
      <c r="M1250">
        <v>39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ユニフォーム山形隼人ICONIC</v>
      </c>
    </row>
    <row r="1251" spans="1:20" x14ac:dyDescent="0.35">
      <c r="A1251">
        <f>VLOOKUP(Receive[[#This Row],[No用]],SetNo[[No.用]:[vlookup 用]],2,FALSE)</f>
        <v>216</v>
      </c>
      <c r="B1251">
        <f>IF(ROW()=2,1,IF(A1250&lt;&gt;Receive[[#This Row],[No]],1,B1250+1))</f>
        <v>3</v>
      </c>
      <c r="C1251" t="s">
        <v>108</v>
      </c>
      <c r="D1251" t="s">
        <v>115</v>
      </c>
      <c r="E1251" t="s">
        <v>73</v>
      </c>
      <c r="F1251" t="s">
        <v>80</v>
      </c>
      <c r="G1251" t="s">
        <v>118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34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ユニフォーム山形隼人ICONIC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4</v>
      </c>
      <c r="C1252" t="s">
        <v>108</v>
      </c>
      <c r="D1252" t="s">
        <v>115</v>
      </c>
      <c r="E1252" t="s">
        <v>73</v>
      </c>
      <c r="F1252" t="s">
        <v>80</v>
      </c>
      <c r="G1252" t="s">
        <v>118</v>
      </c>
      <c r="H1252" t="s">
        <v>71</v>
      </c>
      <c r="I1252">
        <v>1</v>
      </c>
      <c r="J1252" t="s">
        <v>228</v>
      </c>
      <c r="K1252" s="1" t="s">
        <v>230</v>
      </c>
      <c r="L1252" s="1" t="s">
        <v>162</v>
      </c>
      <c r="M1252">
        <v>34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ユニフォーム山形隼人ICONIC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5</v>
      </c>
      <c r="C1253" t="s">
        <v>108</v>
      </c>
      <c r="D1253" t="s">
        <v>115</v>
      </c>
      <c r="E1253" t="s">
        <v>73</v>
      </c>
      <c r="F1253" t="s">
        <v>80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s="1" t="s">
        <v>173</v>
      </c>
      <c r="M1253">
        <v>34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ユニフォーム山形隼人ICONIC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6</v>
      </c>
      <c r="C1254" t="s">
        <v>108</v>
      </c>
      <c r="D1254" t="s">
        <v>115</v>
      </c>
      <c r="E1254" t="s">
        <v>73</v>
      </c>
      <c r="F1254" t="s">
        <v>80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34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ユニフォーム山形隼人ICONIC</v>
      </c>
    </row>
    <row r="1255" spans="1:20" x14ac:dyDescent="0.35">
      <c r="A1255">
        <f>VLOOKUP(Receive[[#This Row],[No用]],SetNo[[No.用]:[vlookup 用]],2,FALSE)</f>
        <v>216</v>
      </c>
      <c r="B1255">
        <f>IF(ROW()=2,1,IF(A1254&lt;&gt;Receive[[#This Row],[No]],1,B1254+1))</f>
        <v>7</v>
      </c>
      <c r="C1255" t="s">
        <v>108</v>
      </c>
      <c r="D1255" t="s">
        <v>115</v>
      </c>
      <c r="E1255" t="s">
        <v>73</v>
      </c>
      <c r="F1255" t="s">
        <v>80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34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ユニフォーム山形隼人ICONIC</v>
      </c>
    </row>
    <row r="1256" spans="1:20" x14ac:dyDescent="0.35">
      <c r="A1256">
        <f>VLOOKUP(Receive[[#This Row],[No用]],SetNo[[No.用]:[vlookup 用]],2,FALSE)</f>
        <v>216</v>
      </c>
      <c r="B1256">
        <f>IF(ROW()=2,1,IF(A1255&lt;&gt;Receive[[#This Row],[No]],1,B1255+1))</f>
        <v>8</v>
      </c>
      <c r="C1256" t="s">
        <v>108</v>
      </c>
      <c r="D1256" t="s">
        <v>115</v>
      </c>
      <c r="E1256" t="s">
        <v>73</v>
      </c>
      <c r="F1256" t="s">
        <v>80</v>
      </c>
      <c r="G1256" t="s">
        <v>118</v>
      </c>
      <c r="H1256" t="s">
        <v>71</v>
      </c>
      <c r="I1256">
        <v>1</v>
      </c>
      <c r="J1256" t="s">
        <v>228</v>
      </c>
      <c r="K1256" s="1" t="s">
        <v>183</v>
      </c>
      <c r="L1256" s="1" t="s">
        <v>224</v>
      </c>
      <c r="M1256">
        <v>51</v>
      </c>
      <c r="N1256">
        <v>0</v>
      </c>
      <c r="O1256">
        <v>62</v>
      </c>
      <c r="P1256">
        <v>0</v>
      </c>
      <c r="T1256" t="str">
        <f>Receive[[#This Row],[服装]]&amp;Receive[[#This Row],[名前]]&amp;Receive[[#This Row],[レアリティ]]</f>
        <v>ユニフォーム山形隼人ICONIC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1</v>
      </c>
      <c r="C1257" s="1" t="s">
        <v>108</v>
      </c>
      <c r="D1257" s="1" t="s">
        <v>1018</v>
      </c>
      <c r="E1257" s="1" t="s">
        <v>73</v>
      </c>
      <c r="F1257" s="1" t="s">
        <v>78</v>
      </c>
      <c r="G1257" s="1" t="s">
        <v>1019</v>
      </c>
      <c r="H1257" s="1" t="s">
        <v>71</v>
      </c>
      <c r="I1257">
        <v>1</v>
      </c>
      <c r="J1257" t="s">
        <v>228</v>
      </c>
      <c r="K1257" s="1" t="s">
        <v>1021</v>
      </c>
      <c r="L1257" s="1" t="s">
        <v>162</v>
      </c>
      <c r="M1257">
        <v>28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ユニフォーム強羅昌己ICONIC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2</v>
      </c>
      <c r="C1258" s="1" t="s">
        <v>108</v>
      </c>
      <c r="D1258" s="1" t="s">
        <v>1018</v>
      </c>
      <c r="E1258" s="1" t="s">
        <v>73</v>
      </c>
      <c r="F1258" s="1" t="s">
        <v>78</v>
      </c>
      <c r="G1258" s="1" t="s">
        <v>1019</v>
      </c>
      <c r="H1258" s="1" t="s">
        <v>71</v>
      </c>
      <c r="I1258">
        <v>1</v>
      </c>
      <c r="J1258" t="s">
        <v>228</v>
      </c>
      <c r="K1258" s="1" t="s">
        <v>1022</v>
      </c>
      <c r="L1258" s="1" t="s">
        <v>162</v>
      </c>
      <c r="M1258">
        <v>28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ユニフォーム強羅昌己ICONIC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3</v>
      </c>
      <c r="C1259" s="1" t="s">
        <v>108</v>
      </c>
      <c r="D1259" s="1" t="s">
        <v>1018</v>
      </c>
      <c r="E1259" s="1" t="s">
        <v>73</v>
      </c>
      <c r="F1259" s="1" t="s">
        <v>78</v>
      </c>
      <c r="G1259" s="1" t="s">
        <v>1019</v>
      </c>
      <c r="H1259" s="1" t="s">
        <v>71</v>
      </c>
      <c r="I1259">
        <v>1</v>
      </c>
      <c r="J1259" t="s">
        <v>228</v>
      </c>
      <c r="K1259" s="1" t="s">
        <v>1023</v>
      </c>
      <c r="L1259" s="1" t="s">
        <v>162</v>
      </c>
      <c r="M1259">
        <v>28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ユニフォーム強羅昌己ICONIC</v>
      </c>
    </row>
    <row r="1260" spans="1:20" x14ac:dyDescent="0.35">
      <c r="A1260">
        <f>VLOOKUP(Receive[[#This Row],[No用]],SetNo[[No.用]:[vlookup 用]],2,FALSE)</f>
        <v>217</v>
      </c>
      <c r="B1260">
        <f>IF(ROW()=2,1,IF(A1259&lt;&gt;Receive[[#This Row],[No]],1,B1259+1))</f>
        <v>4</v>
      </c>
      <c r="C1260" s="1" t="s">
        <v>108</v>
      </c>
      <c r="D1260" s="1" t="s">
        <v>1018</v>
      </c>
      <c r="E1260" s="1" t="s">
        <v>73</v>
      </c>
      <c r="F1260" s="1" t="s">
        <v>78</v>
      </c>
      <c r="G1260" s="1" t="s">
        <v>1019</v>
      </c>
      <c r="H1260" s="1" t="s">
        <v>71</v>
      </c>
      <c r="I1260">
        <v>1</v>
      </c>
      <c r="J1260" t="s">
        <v>228</v>
      </c>
      <c r="K1260" s="1" t="s">
        <v>1024</v>
      </c>
      <c r="L1260" s="1" t="s">
        <v>162</v>
      </c>
      <c r="M1260">
        <v>28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ユニフォーム強羅昌己ICONIC</v>
      </c>
    </row>
    <row r="1261" spans="1:20" x14ac:dyDescent="0.35">
      <c r="A1261">
        <f>VLOOKUP(Receive[[#This Row],[No用]],SetNo[[No.用]:[vlookup 用]],2,FALSE)</f>
        <v>217</v>
      </c>
      <c r="B1261">
        <f>IF(ROW()=2,1,IF(A1260&lt;&gt;Receive[[#This Row],[No]],1,B1260+1))</f>
        <v>5</v>
      </c>
      <c r="C1261" s="1" t="s">
        <v>108</v>
      </c>
      <c r="D1261" s="1" t="s">
        <v>1018</v>
      </c>
      <c r="E1261" s="1" t="s">
        <v>73</v>
      </c>
      <c r="F1261" s="1" t="s">
        <v>78</v>
      </c>
      <c r="G1261" s="1" t="s">
        <v>1019</v>
      </c>
      <c r="H1261" s="1" t="s">
        <v>71</v>
      </c>
      <c r="I1261">
        <v>1</v>
      </c>
      <c r="J1261" t="s">
        <v>228</v>
      </c>
      <c r="K1261" s="1" t="s">
        <v>1025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ユニフォーム強羅昌己ICONIC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1</v>
      </c>
      <c r="C1262" s="1" t="s">
        <v>108</v>
      </c>
      <c r="D1262" s="1" t="s">
        <v>1031</v>
      </c>
      <c r="E1262" s="1" t="s">
        <v>77</v>
      </c>
      <c r="F1262" s="1" t="s">
        <v>78</v>
      </c>
      <c r="G1262" s="1" t="s">
        <v>1019</v>
      </c>
      <c r="H1262" s="1" t="s">
        <v>71</v>
      </c>
      <c r="I1262">
        <v>1</v>
      </c>
      <c r="J1262" t="s">
        <v>228</v>
      </c>
      <c r="K1262" s="1" t="s">
        <v>119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ユニフォーム芦谷洋平ICONIC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2</v>
      </c>
      <c r="C1263" s="1" t="s">
        <v>108</v>
      </c>
      <c r="D1263" s="1" t="s">
        <v>1031</v>
      </c>
      <c r="E1263" s="1" t="s">
        <v>77</v>
      </c>
      <c r="F1263" s="1" t="s">
        <v>78</v>
      </c>
      <c r="G1263" s="1" t="s">
        <v>1019</v>
      </c>
      <c r="H1263" s="1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ユニフォーム芦谷洋平ICONIC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3</v>
      </c>
      <c r="C1264" s="1" t="s">
        <v>108</v>
      </c>
      <c r="D1264" s="1" t="s">
        <v>1031</v>
      </c>
      <c r="E1264" s="1" t="s">
        <v>77</v>
      </c>
      <c r="F1264" s="1" t="s">
        <v>78</v>
      </c>
      <c r="G1264" s="1" t="s">
        <v>1019</v>
      </c>
      <c r="H1264" s="1" t="s">
        <v>71</v>
      </c>
      <c r="I1264">
        <v>1</v>
      </c>
      <c r="J1264" t="s">
        <v>228</v>
      </c>
      <c r="K1264" s="1" t="s">
        <v>120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ユニフォーム芦谷洋平ICONIC</v>
      </c>
    </row>
    <row r="1265" spans="1:20" x14ac:dyDescent="0.35">
      <c r="A1265">
        <f>VLOOKUP(Receive[[#This Row],[No用]],SetNo[[No.用]:[vlookup 用]],2,FALSE)</f>
        <v>218</v>
      </c>
      <c r="B1265">
        <f>IF(ROW()=2,1,IF(A1264&lt;&gt;Receive[[#This Row],[No]],1,B1264+1))</f>
        <v>4</v>
      </c>
      <c r="C1265" s="1" t="s">
        <v>108</v>
      </c>
      <c r="D1265" s="1" t="s">
        <v>1031</v>
      </c>
      <c r="E1265" s="1" t="s">
        <v>77</v>
      </c>
      <c r="F1265" s="1" t="s">
        <v>78</v>
      </c>
      <c r="G1265" s="1" t="s">
        <v>1019</v>
      </c>
      <c r="H1265" s="1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26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ユニフォーム芦谷洋平ICONIC</v>
      </c>
    </row>
    <row r="1266" spans="1:20" x14ac:dyDescent="0.35">
      <c r="A1266">
        <f>VLOOKUP(Receive[[#This Row],[No用]],SetNo[[No.用]:[vlookup 用]],2,FALSE)</f>
        <v>218</v>
      </c>
      <c r="B1266">
        <f>IF(ROW()=2,1,IF(A1265&lt;&gt;Receive[[#This Row],[No]],1,B1265+1))</f>
        <v>5</v>
      </c>
      <c r="C1266" s="1" t="s">
        <v>108</v>
      </c>
      <c r="D1266" s="1" t="s">
        <v>1031</v>
      </c>
      <c r="E1266" s="1" t="s">
        <v>77</v>
      </c>
      <c r="F1266" s="1" t="s">
        <v>78</v>
      </c>
      <c r="G1266" s="1" t="s">
        <v>1019</v>
      </c>
      <c r="H1266" s="1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ユニフォーム芦谷洋平ICONIC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1</v>
      </c>
      <c r="C1267" s="1" t="s">
        <v>108</v>
      </c>
      <c r="D1267" s="1" t="s">
        <v>1039</v>
      </c>
      <c r="E1267" s="1" t="s">
        <v>73</v>
      </c>
      <c r="F1267" s="1" t="s">
        <v>82</v>
      </c>
      <c r="G1267" s="1" t="s">
        <v>1019</v>
      </c>
      <c r="H1267" s="1" t="s">
        <v>71</v>
      </c>
      <c r="I1267">
        <v>1</v>
      </c>
      <c r="J1267" t="s">
        <v>228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ユニフォーム仙石伸吾ICONIC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2</v>
      </c>
      <c r="C1268" s="1" t="s">
        <v>108</v>
      </c>
      <c r="D1268" s="1" t="s">
        <v>1039</v>
      </c>
      <c r="E1268" s="1" t="s">
        <v>73</v>
      </c>
      <c r="F1268" s="1" t="s">
        <v>82</v>
      </c>
      <c r="G1268" s="1" t="s">
        <v>1019</v>
      </c>
      <c r="H1268" s="1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ユニフォーム仙石伸吾ICONIC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3</v>
      </c>
      <c r="C1269" s="1" t="s">
        <v>108</v>
      </c>
      <c r="D1269" s="1" t="s">
        <v>1039</v>
      </c>
      <c r="E1269" s="1" t="s">
        <v>73</v>
      </c>
      <c r="F1269" s="1" t="s">
        <v>82</v>
      </c>
      <c r="G1269" s="1" t="s">
        <v>1019</v>
      </c>
      <c r="H1269" s="1" t="s">
        <v>71</v>
      </c>
      <c r="I1269">
        <v>1</v>
      </c>
      <c r="J1269" t="s">
        <v>228</v>
      </c>
      <c r="K1269" s="1" t="s">
        <v>120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ユニフォーム仙石伸吾ICONIC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4</v>
      </c>
      <c r="C1270" s="1" t="s">
        <v>108</v>
      </c>
      <c r="D1270" s="1" t="s">
        <v>1039</v>
      </c>
      <c r="E1270" s="1" t="s">
        <v>73</v>
      </c>
      <c r="F1270" s="1" t="s">
        <v>82</v>
      </c>
      <c r="G1270" s="1" t="s">
        <v>1019</v>
      </c>
      <c r="H1270" s="1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ユニフォーム仙石伸吾ICONIC</v>
      </c>
    </row>
    <row r="1271" spans="1:20" x14ac:dyDescent="0.35">
      <c r="A1271">
        <f>VLOOKUP(Receive[[#This Row],[No用]],SetNo[[No.用]:[vlookup 用]],2,FALSE)</f>
        <v>219</v>
      </c>
      <c r="B1271">
        <f>IF(ROW()=2,1,IF(A1270&lt;&gt;Receive[[#This Row],[No]],1,B1270+1))</f>
        <v>5</v>
      </c>
      <c r="C1271" s="1" t="s">
        <v>108</v>
      </c>
      <c r="D1271" s="1" t="s">
        <v>1039</v>
      </c>
      <c r="E1271" s="1" t="s">
        <v>73</v>
      </c>
      <c r="F1271" s="1" t="s">
        <v>82</v>
      </c>
      <c r="G1271" s="1" t="s">
        <v>1019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ユニフォーム仙石伸吾ICONIC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1</v>
      </c>
      <c r="C1272" s="1" t="s">
        <v>108</v>
      </c>
      <c r="D1272" s="1" t="s">
        <v>1077</v>
      </c>
      <c r="E1272" s="1" t="s">
        <v>73</v>
      </c>
      <c r="F1272" s="1" t="s">
        <v>80</v>
      </c>
      <c r="G1272" s="1" t="s">
        <v>1019</v>
      </c>
      <c r="H1272" s="1" t="s">
        <v>71</v>
      </c>
      <c r="I1272">
        <v>1</v>
      </c>
      <c r="J1272" t="s">
        <v>228</v>
      </c>
      <c r="K1272" s="1" t="s">
        <v>194</v>
      </c>
      <c r="L1272" s="1" t="s">
        <v>178</v>
      </c>
      <c r="M1272">
        <v>42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ユニフォーム中川俊美ICONIC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2</v>
      </c>
      <c r="C1273" s="1" t="s">
        <v>108</v>
      </c>
      <c r="D1273" s="1" t="s">
        <v>1077</v>
      </c>
      <c r="E1273" s="1" t="s">
        <v>73</v>
      </c>
      <c r="F1273" s="1" t="s">
        <v>80</v>
      </c>
      <c r="G1273" s="1" t="s">
        <v>1019</v>
      </c>
      <c r="H1273" s="1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34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ユニフォーム中川俊美ICONIC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3</v>
      </c>
      <c r="C1274" s="1" t="s">
        <v>108</v>
      </c>
      <c r="D1274" s="1" t="s">
        <v>1077</v>
      </c>
      <c r="E1274" s="1" t="s">
        <v>73</v>
      </c>
      <c r="F1274" s="1" t="s">
        <v>80</v>
      </c>
      <c r="G1274" s="1" t="s">
        <v>1019</v>
      </c>
      <c r="H1274" s="1" t="s">
        <v>71</v>
      </c>
      <c r="I1274">
        <v>1</v>
      </c>
      <c r="J1274" t="s">
        <v>228</v>
      </c>
      <c r="K1274" s="1" t="s">
        <v>230</v>
      </c>
      <c r="L1274" s="1" t="s">
        <v>162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ユニフォーム中川俊美ICONIC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4</v>
      </c>
      <c r="C1275" s="1" t="s">
        <v>108</v>
      </c>
      <c r="D1275" s="1" t="s">
        <v>1077</v>
      </c>
      <c r="E1275" s="1" t="s">
        <v>73</v>
      </c>
      <c r="F1275" s="1" t="s">
        <v>80</v>
      </c>
      <c r="G1275" s="1" t="s">
        <v>1019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173</v>
      </c>
      <c r="M1275">
        <v>37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ユニフォーム中川俊美ICONIC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5</v>
      </c>
      <c r="C1276" s="1" t="s">
        <v>108</v>
      </c>
      <c r="D1276" s="1" t="s">
        <v>1077</v>
      </c>
      <c r="E1276" s="1" t="s">
        <v>73</v>
      </c>
      <c r="F1276" s="1" t="s">
        <v>80</v>
      </c>
      <c r="G1276" s="1" t="s">
        <v>1019</v>
      </c>
      <c r="H1276" s="1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34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ユニフォーム中川俊美ICONIC</v>
      </c>
    </row>
    <row r="1277" spans="1:20" x14ac:dyDescent="0.35">
      <c r="A1277">
        <f>VLOOKUP(Receive[[#This Row],[No用]],SetNo[[No.用]:[vlookup 用]],2,FALSE)</f>
        <v>220</v>
      </c>
      <c r="B1277">
        <f>IF(ROW()=2,1,IF(A1276&lt;&gt;Receive[[#This Row],[No]],1,B1276+1))</f>
        <v>6</v>
      </c>
      <c r="C1277" s="1" t="s">
        <v>108</v>
      </c>
      <c r="D1277" s="1" t="s">
        <v>1077</v>
      </c>
      <c r="E1277" s="1" t="s">
        <v>73</v>
      </c>
      <c r="F1277" s="1" t="s">
        <v>80</v>
      </c>
      <c r="G1277" s="1" t="s">
        <v>1019</v>
      </c>
      <c r="H1277" s="1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34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ユニフォーム中川俊美ICONIC</v>
      </c>
    </row>
    <row r="1278" spans="1:20" x14ac:dyDescent="0.35">
      <c r="A1278">
        <f>VLOOKUP(Receive[[#This Row],[No用]],SetNo[[No.用]:[vlookup 用]],2,FALSE)</f>
        <v>220</v>
      </c>
      <c r="B1278">
        <f>IF(ROW()=2,1,IF(A1277&lt;&gt;Receive[[#This Row],[No]],1,B1277+1))</f>
        <v>7</v>
      </c>
      <c r="C1278" s="1" t="s">
        <v>108</v>
      </c>
      <c r="D1278" s="1" t="s">
        <v>1077</v>
      </c>
      <c r="E1278" s="1" t="s">
        <v>73</v>
      </c>
      <c r="F1278" s="1" t="s">
        <v>80</v>
      </c>
      <c r="G1278" s="1" t="s">
        <v>1019</v>
      </c>
      <c r="H1278" s="1" t="s">
        <v>71</v>
      </c>
      <c r="I1278">
        <v>1</v>
      </c>
      <c r="J1278" t="s">
        <v>228</v>
      </c>
      <c r="K1278" s="1" t="s">
        <v>183</v>
      </c>
      <c r="L1278" s="1" t="s">
        <v>224</v>
      </c>
      <c r="M1278">
        <v>46</v>
      </c>
      <c r="N1278">
        <v>0</v>
      </c>
      <c r="O1278">
        <v>56</v>
      </c>
      <c r="P1278">
        <v>0</v>
      </c>
      <c r="T1278" t="str">
        <f>Receive[[#This Row],[服装]]&amp;Receive[[#This Row],[名前]]&amp;Receive[[#This Row],[レアリティ]]</f>
        <v>ユニフォーム中川俊美ICONIC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1</v>
      </c>
      <c r="C1279" s="1" t="s">
        <v>108</v>
      </c>
      <c r="D1279" s="1" t="s">
        <v>1081</v>
      </c>
      <c r="E1279" s="1" t="s">
        <v>73</v>
      </c>
      <c r="F1279" s="1" t="s">
        <v>74</v>
      </c>
      <c r="G1279" s="1" t="s">
        <v>1019</v>
      </c>
      <c r="H1279" s="1" t="s">
        <v>71</v>
      </c>
      <c r="I1279">
        <v>1</v>
      </c>
      <c r="J1279" t="s">
        <v>228</v>
      </c>
      <c r="K1279" s="1" t="s">
        <v>119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ユニフォーム七沢健吾ICONIC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2</v>
      </c>
      <c r="C1280" s="1" t="s">
        <v>108</v>
      </c>
      <c r="D1280" s="1" t="s">
        <v>1081</v>
      </c>
      <c r="E1280" s="1" t="s">
        <v>73</v>
      </c>
      <c r="F1280" s="1" t="s">
        <v>74</v>
      </c>
      <c r="G1280" s="1" t="s">
        <v>1019</v>
      </c>
      <c r="H1280" s="1" t="s">
        <v>71</v>
      </c>
      <c r="I1280">
        <v>1</v>
      </c>
      <c r="J1280" t="s">
        <v>228</v>
      </c>
      <c r="K1280" s="1" t="s">
        <v>120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ユニフォーム七沢健吾ICONIC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3</v>
      </c>
      <c r="C1281" s="1" t="s">
        <v>108</v>
      </c>
      <c r="D1281" s="1" t="s">
        <v>1081</v>
      </c>
      <c r="E1281" s="1" t="s">
        <v>73</v>
      </c>
      <c r="F1281" s="1" t="s">
        <v>74</v>
      </c>
      <c r="G1281" s="1" t="s">
        <v>1019</v>
      </c>
      <c r="H1281" s="1" t="s">
        <v>71</v>
      </c>
      <c r="I1281">
        <v>1</v>
      </c>
      <c r="J1281" t="s">
        <v>228</v>
      </c>
      <c r="K1281" s="1" t="s">
        <v>164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ユニフォーム七沢健吾ICONIC</v>
      </c>
    </row>
    <row r="1282" spans="1:20" x14ac:dyDescent="0.35">
      <c r="A1282">
        <f>VLOOKUP(Receive[[#This Row],[No用]],SetNo[[No.用]:[vlookup 用]],2,FALSE)</f>
        <v>221</v>
      </c>
      <c r="B1282">
        <f>IF(ROW()=2,1,IF(A1281&lt;&gt;Receive[[#This Row],[No]],1,B1281+1))</f>
        <v>4</v>
      </c>
      <c r="C1282" s="1" t="s">
        <v>108</v>
      </c>
      <c r="D1282" s="1" t="s">
        <v>1081</v>
      </c>
      <c r="E1282" s="1" t="s">
        <v>73</v>
      </c>
      <c r="F1282" s="1" t="s">
        <v>74</v>
      </c>
      <c r="G1282" s="1" t="s">
        <v>1019</v>
      </c>
      <c r="H1282" s="1" t="s">
        <v>71</v>
      </c>
      <c r="I1282">
        <v>1</v>
      </c>
      <c r="J1282" t="s">
        <v>228</v>
      </c>
      <c r="K1282" s="1" t="s">
        <v>165</v>
      </c>
      <c r="L1282" s="1" t="s">
        <v>162</v>
      </c>
      <c r="M1282">
        <v>13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ユニフォーム七沢健吾ICONIC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1</v>
      </c>
      <c r="C1283" s="1" t="s">
        <v>108</v>
      </c>
      <c r="D1283" s="1" t="s">
        <v>1089</v>
      </c>
      <c r="E1283" s="1" t="s">
        <v>73</v>
      </c>
      <c r="F1283" s="1" t="s">
        <v>82</v>
      </c>
      <c r="G1283" s="1" t="s">
        <v>1019</v>
      </c>
      <c r="H1283" s="1" t="s">
        <v>71</v>
      </c>
      <c r="I1283">
        <v>1</v>
      </c>
      <c r="J1283" t="s">
        <v>228</v>
      </c>
      <c r="K1283" s="1" t="s">
        <v>119</v>
      </c>
      <c r="L1283" s="1" t="s">
        <v>162</v>
      </c>
      <c r="M1283">
        <v>26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ユニフォーム伊勢原裕次ICONIC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2</v>
      </c>
      <c r="C1284" s="1" t="s">
        <v>108</v>
      </c>
      <c r="D1284" s="1" t="s">
        <v>1089</v>
      </c>
      <c r="E1284" s="1" t="s">
        <v>73</v>
      </c>
      <c r="F1284" s="1" t="s">
        <v>82</v>
      </c>
      <c r="G1284" s="1" t="s">
        <v>1019</v>
      </c>
      <c r="H1284" s="1" t="s">
        <v>71</v>
      </c>
      <c r="I1284">
        <v>1</v>
      </c>
      <c r="J1284" t="s">
        <v>228</v>
      </c>
      <c r="K1284" s="1" t="s">
        <v>163</v>
      </c>
      <c r="L1284" s="1" t="s">
        <v>162</v>
      </c>
      <c r="M1284">
        <v>26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ユニフォーム伊勢原裕次ICONIC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3</v>
      </c>
      <c r="C1285" s="1" t="s">
        <v>108</v>
      </c>
      <c r="D1285" s="1" t="s">
        <v>1089</v>
      </c>
      <c r="E1285" s="1" t="s">
        <v>73</v>
      </c>
      <c r="F1285" s="1" t="s">
        <v>82</v>
      </c>
      <c r="G1285" s="1" t="s">
        <v>1019</v>
      </c>
      <c r="H1285" s="1" t="s">
        <v>71</v>
      </c>
      <c r="I1285">
        <v>1</v>
      </c>
      <c r="J1285" t="s">
        <v>228</v>
      </c>
      <c r="K1285" s="1" t="s">
        <v>120</v>
      </c>
      <c r="L1285" s="1" t="s">
        <v>178</v>
      </c>
      <c r="M1285">
        <v>29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ユニフォーム伊勢原裕次ICONIC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4</v>
      </c>
      <c r="C1286" s="1" t="s">
        <v>108</v>
      </c>
      <c r="D1286" s="1" t="s">
        <v>1089</v>
      </c>
      <c r="E1286" s="1" t="s">
        <v>73</v>
      </c>
      <c r="F1286" s="1" t="s">
        <v>82</v>
      </c>
      <c r="G1286" s="1" t="s">
        <v>1019</v>
      </c>
      <c r="H1286" s="1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ユニフォーム伊勢原裕次ICONIC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5</v>
      </c>
      <c r="C1287" s="1" t="s">
        <v>108</v>
      </c>
      <c r="D1287" s="1" t="s">
        <v>1089</v>
      </c>
      <c r="E1287" s="1" t="s">
        <v>73</v>
      </c>
      <c r="F1287" s="1" t="s">
        <v>82</v>
      </c>
      <c r="G1287" s="1" t="s">
        <v>1019</v>
      </c>
      <c r="H1287" s="1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13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ユニフォーム伊勢原裕次ICONIC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1</v>
      </c>
      <c r="C1288" s="1" t="s">
        <v>108</v>
      </c>
      <c r="D1288" s="1" t="s">
        <v>1099</v>
      </c>
      <c r="E1288" s="1" t="s">
        <v>73</v>
      </c>
      <c r="F1288" s="1" t="s">
        <v>78</v>
      </c>
      <c r="G1288" s="1" t="s">
        <v>1019</v>
      </c>
      <c r="H1288" s="1" t="s">
        <v>71</v>
      </c>
      <c r="I1288">
        <v>1</v>
      </c>
      <c r="J1288" t="s">
        <v>228</v>
      </c>
      <c r="K1288" s="1" t="s">
        <v>119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ユニフォーム湯河浩二ICONIC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2</v>
      </c>
      <c r="C1289" s="1" t="s">
        <v>108</v>
      </c>
      <c r="D1289" s="1" t="s">
        <v>1099</v>
      </c>
      <c r="E1289" s="1" t="s">
        <v>73</v>
      </c>
      <c r="F1289" s="1" t="s">
        <v>78</v>
      </c>
      <c r="G1289" s="1" t="s">
        <v>1019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ユニフォーム湯河浩二ICONIC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3</v>
      </c>
      <c r="C1290" s="1" t="s">
        <v>108</v>
      </c>
      <c r="D1290" s="1" t="s">
        <v>1099</v>
      </c>
      <c r="E1290" s="1" t="s">
        <v>73</v>
      </c>
      <c r="F1290" s="1" t="s">
        <v>78</v>
      </c>
      <c r="G1290" s="1" t="s">
        <v>1019</v>
      </c>
      <c r="H1290" s="1" t="s">
        <v>71</v>
      </c>
      <c r="I1290">
        <v>1</v>
      </c>
      <c r="J1290" t="s">
        <v>228</v>
      </c>
      <c r="K1290" s="1" t="s">
        <v>120</v>
      </c>
      <c r="L1290" s="1" t="s">
        <v>162</v>
      </c>
      <c r="M1290">
        <v>26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ユニフォーム湯河浩二ICONIC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4</v>
      </c>
      <c r="C1291" s="1" t="s">
        <v>108</v>
      </c>
      <c r="D1291" s="1" t="s">
        <v>1099</v>
      </c>
      <c r="E1291" s="1" t="s">
        <v>73</v>
      </c>
      <c r="F1291" s="1" t="s">
        <v>78</v>
      </c>
      <c r="G1291" s="1" t="s">
        <v>1019</v>
      </c>
      <c r="H1291" s="1" t="s">
        <v>71</v>
      </c>
      <c r="I1291">
        <v>1</v>
      </c>
      <c r="J1291" t="s">
        <v>228</v>
      </c>
      <c r="K1291" s="1" t="s">
        <v>164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ユニフォーム湯河浩二ICONIC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5</v>
      </c>
      <c r="C1292" s="1" t="s">
        <v>108</v>
      </c>
      <c r="D1292" s="1" t="s">
        <v>1099</v>
      </c>
      <c r="E1292" s="1" t="s">
        <v>73</v>
      </c>
      <c r="F1292" s="1" t="s">
        <v>78</v>
      </c>
      <c r="G1292" s="1" t="s">
        <v>1019</v>
      </c>
      <c r="H1292" s="1" t="s">
        <v>71</v>
      </c>
      <c r="I1292">
        <v>1</v>
      </c>
      <c r="J1292" t="s">
        <v>228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ユニフォーム湯河浩二ICONIC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1</v>
      </c>
      <c r="C1293" s="1" t="s">
        <v>108</v>
      </c>
      <c r="D1293" s="1" t="s">
        <v>1145</v>
      </c>
      <c r="E1293" s="1" t="s">
        <v>1146</v>
      </c>
      <c r="F1293" s="1" t="s">
        <v>82</v>
      </c>
      <c r="G1293" s="1" t="s">
        <v>1148</v>
      </c>
      <c r="H1293" s="1" t="s">
        <v>71</v>
      </c>
      <c r="I1293">
        <v>1</v>
      </c>
      <c r="J1293" t="s">
        <v>228</v>
      </c>
      <c r="K1293" s="1" t="s">
        <v>119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ユニフォーム千鹿谷栄吉ICONIC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2</v>
      </c>
      <c r="C1294" s="1" t="s">
        <v>108</v>
      </c>
      <c r="D1294" s="1" t="s">
        <v>1145</v>
      </c>
      <c r="E1294" s="1" t="s">
        <v>1146</v>
      </c>
      <c r="F1294" s="1" t="s">
        <v>82</v>
      </c>
      <c r="G1294" s="1" t="s">
        <v>1148</v>
      </c>
      <c r="H1294" s="1" t="s">
        <v>71</v>
      </c>
      <c r="I1294">
        <v>1</v>
      </c>
      <c r="J1294" t="s">
        <v>228</v>
      </c>
      <c r="K1294" s="1" t="s">
        <v>163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ユニフォーム千鹿谷栄吉ICONIC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3</v>
      </c>
      <c r="C1295" s="1" t="s">
        <v>108</v>
      </c>
      <c r="D1295" s="1" t="s">
        <v>1145</v>
      </c>
      <c r="E1295" s="1" t="s">
        <v>1146</v>
      </c>
      <c r="F1295" s="1" t="s">
        <v>82</v>
      </c>
      <c r="G1295" s="1" t="s">
        <v>1148</v>
      </c>
      <c r="H1295" s="1" t="s">
        <v>71</v>
      </c>
      <c r="I1295">
        <v>1</v>
      </c>
      <c r="J1295" t="s">
        <v>228</v>
      </c>
      <c r="K1295" s="1" t="s">
        <v>120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ユニフォーム千鹿谷栄吉ICONIC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4</v>
      </c>
      <c r="C1296" s="1" t="s">
        <v>108</v>
      </c>
      <c r="D1296" s="1" t="s">
        <v>1145</v>
      </c>
      <c r="E1296" s="1" t="s">
        <v>1146</v>
      </c>
      <c r="F1296" s="1" t="s">
        <v>82</v>
      </c>
      <c r="G1296" s="1" t="s">
        <v>1148</v>
      </c>
      <c r="H1296" s="1" t="s">
        <v>71</v>
      </c>
      <c r="I1296">
        <v>1</v>
      </c>
      <c r="J1296" t="s">
        <v>228</v>
      </c>
      <c r="K1296" s="1" t="s">
        <v>164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ユニフォーム千鹿谷栄吉ICONIC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5</v>
      </c>
      <c r="C1297" s="1" t="s">
        <v>108</v>
      </c>
      <c r="D1297" s="1" t="s">
        <v>1145</v>
      </c>
      <c r="E1297" s="1" t="s">
        <v>1146</v>
      </c>
      <c r="F1297" s="1" t="s">
        <v>82</v>
      </c>
      <c r="G1297" s="1" t="s">
        <v>1148</v>
      </c>
      <c r="H1297" s="1" t="s">
        <v>71</v>
      </c>
      <c r="I1297">
        <v>1</v>
      </c>
      <c r="J1297" t="s">
        <v>228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ユニフォーム千鹿谷栄吉ICONIC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1</v>
      </c>
      <c r="C1298" s="1" t="s">
        <v>108</v>
      </c>
      <c r="D1298" s="1" t="s">
        <v>1155</v>
      </c>
      <c r="E1298" s="1" t="s">
        <v>90</v>
      </c>
      <c r="F1298" s="1" t="s">
        <v>1156</v>
      </c>
      <c r="G1298" s="1" t="s">
        <v>1148</v>
      </c>
      <c r="H1298" s="1" t="s">
        <v>71</v>
      </c>
      <c r="I1298">
        <v>1</v>
      </c>
      <c r="J1298" t="s">
        <v>228</v>
      </c>
      <c r="K1298" s="1" t="s">
        <v>119</v>
      </c>
      <c r="L1298" s="1" t="s">
        <v>162</v>
      </c>
      <c r="M1298">
        <v>26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ユニフォーム小鹿野大樹ICONIC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2</v>
      </c>
      <c r="C1299" s="1" t="s">
        <v>108</v>
      </c>
      <c r="D1299" s="1" t="s">
        <v>1155</v>
      </c>
      <c r="E1299" s="1" t="s">
        <v>90</v>
      </c>
      <c r="F1299" s="1" t="s">
        <v>1156</v>
      </c>
      <c r="G1299" s="1" t="s">
        <v>1148</v>
      </c>
      <c r="H1299" s="1" t="s">
        <v>71</v>
      </c>
      <c r="I1299">
        <v>1</v>
      </c>
      <c r="J1299" t="s">
        <v>228</v>
      </c>
      <c r="K1299" s="1" t="s">
        <v>163</v>
      </c>
      <c r="L1299" s="1" t="s">
        <v>162</v>
      </c>
      <c r="M1299">
        <v>26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ユニフォーム小鹿野大樹ICONIC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3</v>
      </c>
      <c r="C1300" s="1" t="s">
        <v>108</v>
      </c>
      <c r="D1300" s="1" t="s">
        <v>1155</v>
      </c>
      <c r="E1300" s="1" t="s">
        <v>90</v>
      </c>
      <c r="F1300" s="1" t="s">
        <v>1156</v>
      </c>
      <c r="G1300" s="1" t="s">
        <v>1148</v>
      </c>
      <c r="H1300" s="1" t="s">
        <v>71</v>
      </c>
      <c r="I1300">
        <v>1</v>
      </c>
      <c r="J1300" t="s">
        <v>228</v>
      </c>
      <c r="K1300" s="1" t="s">
        <v>120</v>
      </c>
      <c r="L1300" s="1" t="s">
        <v>162</v>
      </c>
      <c r="M1300">
        <v>26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ユニフォーム小鹿野大樹ICONIC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4</v>
      </c>
      <c r="C1301" s="1" t="s">
        <v>108</v>
      </c>
      <c r="D1301" s="1" t="s">
        <v>1155</v>
      </c>
      <c r="E1301" s="1" t="s">
        <v>90</v>
      </c>
      <c r="F1301" s="1" t="s">
        <v>1156</v>
      </c>
      <c r="G1301" s="1" t="s">
        <v>1148</v>
      </c>
      <c r="H1301" s="1" t="s">
        <v>71</v>
      </c>
      <c r="I1301">
        <v>1</v>
      </c>
      <c r="J1301" t="s">
        <v>228</v>
      </c>
      <c r="K1301" s="1" t="s">
        <v>164</v>
      </c>
      <c r="L1301" s="1" t="s">
        <v>162</v>
      </c>
      <c r="M1301">
        <v>26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ユニフォーム小鹿野大樹ICONIC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5</v>
      </c>
      <c r="C1302" s="1" t="s">
        <v>108</v>
      </c>
      <c r="D1302" s="1" t="s">
        <v>1155</v>
      </c>
      <c r="E1302" s="1" t="s">
        <v>90</v>
      </c>
      <c r="F1302" s="1" t="s">
        <v>1156</v>
      </c>
      <c r="G1302" s="1" t="s">
        <v>1148</v>
      </c>
      <c r="H1302" s="1" t="s">
        <v>71</v>
      </c>
      <c r="I1302">
        <v>1</v>
      </c>
      <c r="J1302" t="s">
        <v>228</v>
      </c>
      <c r="K1302" s="1" t="s">
        <v>165</v>
      </c>
      <c r="L1302" s="1" t="s">
        <v>162</v>
      </c>
      <c r="M1302">
        <v>13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ユニフォーム小鹿野大樹ICONIC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1</v>
      </c>
      <c r="C1303" s="1" t="s">
        <v>108</v>
      </c>
      <c r="D1303" s="1" t="s">
        <v>1178</v>
      </c>
      <c r="E1303" s="1" t="s">
        <v>77</v>
      </c>
      <c r="F1303" s="1" t="s">
        <v>80</v>
      </c>
      <c r="G1303" s="1" t="s">
        <v>1148</v>
      </c>
      <c r="H1303" s="1" t="s">
        <v>71</v>
      </c>
      <c r="I1303">
        <v>1</v>
      </c>
      <c r="J1303" t="s">
        <v>228</v>
      </c>
      <c r="K1303" s="1" t="s">
        <v>194</v>
      </c>
      <c r="L1303" s="1" t="s">
        <v>173</v>
      </c>
      <c r="M1303">
        <v>36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ユニフォーム赤谷勇ICONIC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2</v>
      </c>
      <c r="C1304" s="1" t="s">
        <v>108</v>
      </c>
      <c r="D1304" s="1" t="s">
        <v>1178</v>
      </c>
      <c r="E1304" s="1" t="s">
        <v>77</v>
      </c>
      <c r="F1304" s="1" t="s">
        <v>80</v>
      </c>
      <c r="G1304" s="1" t="s">
        <v>1148</v>
      </c>
      <c r="H1304" s="1" t="s">
        <v>71</v>
      </c>
      <c r="I1304">
        <v>1</v>
      </c>
      <c r="J1304" t="s">
        <v>228</v>
      </c>
      <c r="K1304" s="1" t="s">
        <v>163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ユニフォーム赤谷勇ICONIC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3</v>
      </c>
      <c r="C1305" s="1" t="s">
        <v>108</v>
      </c>
      <c r="D1305" s="1" t="s">
        <v>1178</v>
      </c>
      <c r="E1305" s="1" t="s">
        <v>77</v>
      </c>
      <c r="F1305" s="1" t="s">
        <v>80</v>
      </c>
      <c r="G1305" s="1" t="s">
        <v>1148</v>
      </c>
      <c r="H1305" s="1" t="s">
        <v>71</v>
      </c>
      <c r="I1305">
        <v>1</v>
      </c>
      <c r="J1305" t="s">
        <v>228</v>
      </c>
      <c r="K1305" s="1" t="s">
        <v>230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ユニフォーム赤谷勇ICONIC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4</v>
      </c>
      <c r="C1306" s="1" t="s">
        <v>108</v>
      </c>
      <c r="D1306" s="1" t="s">
        <v>1178</v>
      </c>
      <c r="E1306" s="1" t="s">
        <v>77</v>
      </c>
      <c r="F1306" s="1" t="s">
        <v>80</v>
      </c>
      <c r="G1306" s="1" t="s">
        <v>1148</v>
      </c>
      <c r="H1306" s="1" t="s">
        <v>71</v>
      </c>
      <c r="I1306">
        <v>1</v>
      </c>
      <c r="J1306" t="s">
        <v>228</v>
      </c>
      <c r="K1306" s="1" t="s">
        <v>120</v>
      </c>
      <c r="L1306" s="1" t="s">
        <v>178</v>
      </c>
      <c r="M1306">
        <v>31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ユニフォーム赤谷勇ICONIC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5</v>
      </c>
      <c r="C1307" s="1" t="s">
        <v>108</v>
      </c>
      <c r="D1307" s="1" t="s">
        <v>1178</v>
      </c>
      <c r="E1307" s="1" t="s">
        <v>77</v>
      </c>
      <c r="F1307" s="1" t="s">
        <v>80</v>
      </c>
      <c r="G1307" s="1" t="s">
        <v>1148</v>
      </c>
      <c r="H1307" s="1" t="s">
        <v>71</v>
      </c>
      <c r="I1307">
        <v>1</v>
      </c>
      <c r="J1307" t="s">
        <v>228</v>
      </c>
      <c r="K1307" s="1" t="s">
        <v>164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ユニフォーム赤谷勇ICONIC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6</v>
      </c>
      <c r="C1308" s="1" t="s">
        <v>108</v>
      </c>
      <c r="D1308" s="1" t="s">
        <v>1178</v>
      </c>
      <c r="E1308" s="1" t="s">
        <v>77</v>
      </c>
      <c r="F1308" s="1" t="s">
        <v>80</v>
      </c>
      <c r="G1308" s="1" t="s">
        <v>1148</v>
      </c>
      <c r="H1308" s="1" t="s">
        <v>71</v>
      </c>
      <c r="I1308">
        <v>1</v>
      </c>
      <c r="J1308" t="s">
        <v>228</v>
      </c>
      <c r="K1308" s="1" t="s">
        <v>165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ユニフォーム赤谷勇ICONIC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7</v>
      </c>
      <c r="C1309" s="1" t="s">
        <v>108</v>
      </c>
      <c r="D1309" s="1" t="s">
        <v>1178</v>
      </c>
      <c r="E1309" s="1" t="s">
        <v>77</v>
      </c>
      <c r="F1309" s="1" t="s">
        <v>80</v>
      </c>
      <c r="G1309" s="1" t="s">
        <v>1148</v>
      </c>
      <c r="H1309" s="1" t="s">
        <v>71</v>
      </c>
      <c r="I1309">
        <v>1</v>
      </c>
      <c r="J1309" t="s">
        <v>228</v>
      </c>
      <c r="K1309" s="1" t="s">
        <v>183</v>
      </c>
      <c r="L1309" s="1" t="s">
        <v>224</v>
      </c>
      <c r="M1309">
        <v>42</v>
      </c>
      <c r="N1309">
        <v>0</v>
      </c>
      <c r="O1309">
        <v>52</v>
      </c>
      <c r="P1309">
        <v>0</v>
      </c>
      <c r="T1309" t="str">
        <f>Receive[[#This Row],[服装]]&amp;Receive[[#This Row],[名前]]&amp;Receive[[#This Row],[レアリティ]]</f>
        <v>ユニフォーム赤谷勇ICONIC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1</v>
      </c>
      <c r="C1310" s="1" t="s">
        <v>108</v>
      </c>
      <c r="D1310" s="1" t="s">
        <v>1189</v>
      </c>
      <c r="E1310" s="1" t="s">
        <v>77</v>
      </c>
      <c r="F1310" s="1" t="s">
        <v>78</v>
      </c>
      <c r="G1310" s="1" t="s">
        <v>1148</v>
      </c>
      <c r="H1310" s="1" t="s">
        <v>71</v>
      </c>
      <c r="I1310">
        <v>1</v>
      </c>
      <c r="J1310" t="s">
        <v>228</v>
      </c>
      <c r="K1310" s="1" t="s">
        <v>119</v>
      </c>
      <c r="L1310" s="1" t="s">
        <v>173</v>
      </c>
      <c r="M1310">
        <v>32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ユニフォーム児玉勝ICONIC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2</v>
      </c>
      <c r="C1311" s="1" t="s">
        <v>108</v>
      </c>
      <c r="D1311" s="1" t="s">
        <v>1189</v>
      </c>
      <c r="E1311" s="1" t="s">
        <v>77</v>
      </c>
      <c r="F1311" s="1" t="s">
        <v>78</v>
      </c>
      <c r="G1311" s="1" t="s">
        <v>1148</v>
      </c>
      <c r="H1311" s="1" t="s">
        <v>71</v>
      </c>
      <c r="I1311">
        <v>1</v>
      </c>
      <c r="J1311" t="s">
        <v>228</v>
      </c>
      <c r="K1311" s="1" t="s">
        <v>163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ユニフォーム児玉勝ICONIC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3</v>
      </c>
      <c r="C1312" s="1" t="s">
        <v>108</v>
      </c>
      <c r="D1312" s="1" t="s">
        <v>1189</v>
      </c>
      <c r="E1312" s="1" t="s">
        <v>77</v>
      </c>
      <c r="F1312" s="1" t="s">
        <v>78</v>
      </c>
      <c r="G1312" s="1" t="s">
        <v>1148</v>
      </c>
      <c r="H1312" s="1" t="s">
        <v>71</v>
      </c>
      <c r="I1312">
        <v>1</v>
      </c>
      <c r="J1312" t="s">
        <v>228</v>
      </c>
      <c r="K1312" s="1" t="s">
        <v>120</v>
      </c>
      <c r="L1312" s="1" t="s">
        <v>173</v>
      </c>
      <c r="M1312">
        <v>32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ユニフォーム児玉勝ICONIC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4</v>
      </c>
      <c r="C1313" s="1" t="s">
        <v>108</v>
      </c>
      <c r="D1313" s="1" t="s">
        <v>1189</v>
      </c>
      <c r="E1313" s="1" t="s">
        <v>77</v>
      </c>
      <c r="F1313" s="1" t="s">
        <v>78</v>
      </c>
      <c r="G1313" s="1" t="s">
        <v>1148</v>
      </c>
      <c r="H1313" s="1" t="s">
        <v>71</v>
      </c>
      <c r="I1313">
        <v>1</v>
      </c>
      <c r="J1313" t="s">
        <v>228</v>
      </c>
      <c r="K1313" s="1" t="s">
        <v>164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ユニフォーム児玉勝ICONIC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5</v>
      </c>
      <c r="C1314" s="1" t="s">
        <v>108</v>
      </c>
      <c r="D1314" s="1" t="s">
        <v>1189</v>
      </c>
      <c r="E1314" s="1" t="s">
        <v>77</v>
      </c>
      <c r="F1314" s="1" t="s">
        <v>78</v>
      </c>
      <c r="G1314" s="1" t="s">
        <v>1148</v>
      </c>
      <c r="H1314" s="1" t="s">
        <v>71</v>
      </c>
      <c r="I1314">
        <v>1</v>
      </c>
      <c r="J1314" t="s">
        <v>228</v>
      </c>
      <c r="K1314" s="1" t="s">
        <v>165</v>
      </c>
      <c r="L1314" s="1" t="s">
        <v>162</v>
      </c>
      <c r="M1314">
        <v>13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ユニフォーム児玉勝ICONIC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6</v>
      </c>
      <c r="C1315" s="1" t="s">
        <v>108</v>
      </c>
      <c r="D1315" s="1" t="s">
        <v>1189</v>
      </c>
      <c r="E1315" s="1" t="s">
        <v>77</v>
      </c>
      <c r="F1315" s="1" t="s">
        <v>78</v>
      </c>
      <c r="G1315" s="1" t="s">
        <v>1148</v>
      </c>
      <c r="H1315" s="1" t="s">
        <v>71</v>
      </c>
      <c r="I1315">
        <v>1</v>
      </c>
      <c r="J1315" t="s">
        <v>228</v>
      </c>
      <c r="K1315" s="1" t="s">
        <v>183</v>
      </c>
      <c r="L1315" s="1" t="s">
        <v>224</v>
      </c>
      <c r="M1315">
        <v>43</v>
      </c>
      <c r="N1315">
        <v>0</v>
      </c>
      <c r="O1315">
        <v>53</v>
      </c>
      <c r="P1315">
        <v>0</v>
      </c>
      <c r="T1315" t="str">
        <f>Receive[[#This Row],[服装]]&amp;Receive[[#This Row],[名前]]&amp;Receive[[#This Row],[レアリティ]]</f>
        <v>ユニフォーム児玉勝ICONIC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1</v>
      </c>
      <c r="C1316" s="1" t="s">
        <v>108</v>
      </c>
      <c r="D1316" s="1" t="s">
        <v>1194</v>
      </c>
      <c r="E1316" s="1" t="s">
        <v>77</v>
      </c>
      <c r="F1316" s="1" t="s">
        <v>74</v>
      </c>
      <c r="G1316" s="1" t="s">
        <v>1148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27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ユニフォーム名栗翔太ICONIC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2</v>
      </c>
      <c r="C1317" s="1" t="s">
        <v>108</v>
      </c>
      <c r="D1317" s="1" t="s">
        <v>1194</v>
      </c>
      <c r="E1317" s="1" t="s">
        <v>77</v>
      </c>
      <c r="F1317" s="1" t="s">
        <v>74</v>
      </c>
      <c r="G1317" s="1" t="s">
        <v>1148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ユニフォーム名栗翔太ICONIC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3</v>
      </c>
      <c r="C1318" s="1" t="s">
        <v>108</v>
      </c>
      <c r="D1318" s="1" t="s">
        <v>1194</v>
      </c>
      <c r="E1318" s="1" t="s">
        <v>77</v>
      </c>
      <c r="F1318" s="1" t="s">
        <v>74</v>
      </c>
      <c r="G1318" s="1" t="s">
        <v>1148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ユニフォーム名栗翔太ICONIC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4</v>
      </c>
      <c r="C1319" s="1" t="s">
        <v>108</v>
      </c>
      <c r="D1319" s="1" t="s">
        <v>1194</v>
      </c>
      <c r="E1319" s="1" t="s">
        <v>77</v>
      </c>
      <c r="F1319" s="1" t="s">
        <v>74</v>
      </c>
      <c r="G1319" s="1" t="s">
        <v>1148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ユニフォーム名栗翔太ICONIC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5</v>
      </c>
      <c r="C1320" s="1" t="s">
        <v>108</v>
      </c>
      <c r="D1320" s="1" t="s">
        <v>1194</v>
      </c>
      <c r="E1320" s="1" t="s">
        <v>77</v>
      </c>
      <c r="F1320" s="1" t="s">
        <v>74</v>
      </c>
      <c r="G1320" s="1" t="s">
        <v>1148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ユニフォーム名栗翔太ICONIC</v>
      </c>
    </row>
    <row r="1321" spans="1:20" x14ac:dyDescent="0.35">
      <c r="A1321">
        <f>VLOOKUP(Receive[[#This Row],[No用]],SetNo[[No.用]:[vlookup 用]],2,FALSE)</f>
        <v>229</v>
      </c>
      <c r="B1321">
        <f>IF(ROW()=2,1,IF(A1320&lt;&gt;Receive[[#This Row],[No]],1,B1320+1))</f>
        <v>1</v>
      </c>
      <c r="C1321" s="1" t="s">
        <v>108</v>
      </c>
      <c r="D1321" s="1" t="s">
        <v>1203</v>
      </c>
      <c r="E1321" s="1" t="s">
        <v>77</v>
      </c>
      <c r="F1321" s="1" t="s">
        <v>78</v>
      </c>
      <c r="G1321" s="1" t="s">
        <v>1148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25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ユニフォーム島府典明ICONIC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2</v>
      </c>
      <c r="C1322" s="1" t="s">
        <v>108</v>
      </c>
      <c r="D1322" s="1" t="s">
        <v>1203</v>
      </c>
      <c r="E1322" s="1" t="s">
        <v>77</v>
      </c>
      <c r="F1322" s="1" t="s">
        <v>78</v>
      </c>
      <c r="G1322" s="1" t="s">
        <v>1148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25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ユニフォーム島府典明ICONIC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3</v>
      </c>
      <c r="C1323" s="1" t="s">
        <v>108</v>
      </c>
      <c r="D1323" s="1" t="s">
        <v>1203</v>
      </c>
      <c r="E1323" s="1" t="s">
        <v>77</v>
      </c>
      <c r="F1323" s="1" t="s">
        <v>78</v>
      </c>
      <c r="G1323" s="1" t="s">
        <v>1148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ユニフォーム島府典明ICONIC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4</v>
      </c>
      <c r="C1324" s="1" t="s">
        <v>108</v>
      </c>
      <c r="D1324" s="1" t="s">
        <v>1203</v>
      </c>
      <c r="E1324" s="1" t="s">
        <v>77</v>
      </c>
      <c r="F1324" s="1" t="s">
        <v>78</v>
      </c>
      <c r="G1324" s="1" t="s">
        <v>1148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25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ユニフォーム島府典明ICONIC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5</v>
      </c>
      <c r="C1325" s="1" t="s">
        <v>108</v>
      </c>
      <c r="D1325" s="1" t="s">
        <v>1203</v>
      </c>
      <c r="E1325" s="1" t="s">
        <v>77</v>
      </c>
      <c r="F1325" s="1" t="s">
        <v>78</v>
      </c>
      <c r="G1325" s="1" t="s">
        <v>1148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ユニフォーム島府典明ICONIC</v>
      </c>
    </row>
    <row r="1326" spans="1:20" x14ac:dyDescent="0.35">
      <c r="A1326">
        <f>VLOOKUP(Receive[[#This Row],[No用]],SetNo[[No.用]:[vlookup 用]],2,FALSE)</f>
        <v>230</v>
      </c>
      <c r="B1326">
        <f>IF(ROW()=2,1,IF(A1325&lt;&gt;Receive[[#This Row],[No]],1,B1325+1))</f>
        <v>1</v>
      </c>
      <c r="C1326" s="1" t="s">
        <v>108</v>
      </c>
      <c r="D1326" s="1" t="s">
        <v>1214</v>
      </c>
      <c r="E1326" s="1" t="s">
        <v>77</v>
      </c>
      <c r="F1326" s="1" t="s">
        <v>82</v>
      </c>
      <c r="G1326" s="1" t="s">
        <v>1148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178</v>
      </c>
      <c r="M1326">
        <v>29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ユニフォーム吉川和孝ICONIC</v>
      </c>
    </row>
    <row r="1327" spans="1:20" x14ac:dyDescent="0.35">
      <c r="A1327">
        <f>VLOOKUP(Receive[[#This Row],[No用]],SetNo[[No.用]:[vlookup 用]],2,FALSE)</f>
        <v>230</v>
      </c>
      <c r="B1327">
        <f>IF(ROW()=2,1,IF(A1326&lt;&gt;Receive[[#This Row],[No]],1,B1326+1))</f>
        <v>2</v>
      </c>
      <c r="C1327" s="1" t="s">
        <v>108</v>
      </c>
      <c r="D1327" s="1" t="s">
        <v>1214</v>
      </c>
      <c r="E1327" s="1" t="s">
        <v>77</v>
      </c>
      <c r="F1327" s="1" t="s">
        <v>82</v>
      </c>
      <c r="G1327" s="1" t="s">
        <v>1148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ユニフォーム吉川和孝ICONIC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3</v>
      </c>
      <c r="C1328" s="1" t="s">
        <v>108</v>
      </c>
      <c r="D1328" s="1" t="s">
        <v>1214</v>
      </c>
      <c r="E1328" s="1" t="s">
        <v>77</v>
      </c>
      <c r="F1328" s="1" t="s">
        <v>82</v>
      </c>
      <c r="G1328" s="1" t="s">
        <v>1148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162</v>
      </c>
      <c r="M1328">
        <v>26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ユニフォーム吉川和孝ICONIC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4</v>
      </c>
      <c r="C1329" s="1" t="s">
        <v>108</v>
      </c>
      <c r="D1329" s="1" t="s">
        <v>1214</v>
      </c>
      <c r="E1329" s="1" t="s">
        <v>77</v>
      </c>
      <c r="F1329" s="1" t="s">
        <v>82</v>
      </c>
      <c r="G1329" s="1" t="s">
        <v>1148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26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ユニフォーム吉川和孝ICONIC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5</v>
      </c>
      <c r="C1330" s="1" t="s">
        <v>108</v>
      </c>
      <c r="D1330" s="1" t="s">
        <v>1214</v>
      </c>
      <c r="E1330" s="1" t="s">
        <v>77</v>
      </c>
      <c r="F1330" s="1" t="s">
        <v>82</v>
      </c>
      <c r="G1330" s="1" t="s">
        <v>1148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ユニフォーム吉川和孝ICONIC</v>
      </c>
    </row>
    <row r="1331" spans="1:20" x14ac:dyDescent="0.35">
      <c r="A1331">
        <f>VLOOKUP(Receive[[#This Row],[No用]],SetNo[[No.用]:[vlookup 用]],2,FALSE)</f>
        <v>231</v>
      </c>
      <c r="B1331">
        <f>IF(ROW()=2,1,IF(A1330&lt;&gt;Receive[[#This Row],[No]],1,B1330+1))</f>
        <v>1</v>
      </c>
      <c r="C1331" t="s">
        <v>108</v>
      </c>
      <c r="D1331" t="s">
        <v>186</v>
      </c>
      <c r="E1331" t="s">
        <v>77</v>
      </c>
      <c r="F1331" t="s">
        <v>74</v>
      </c>
      <c r="G1331" t="s">
        <v>185</v>
      </c>
      <c r="H1331" t="s">
        <v>71</v>
      </c>
      <c r="I1331">
        <v>1</v>
      </c>
      <c r="J1331" t="s">
        <v>228</v>
      </c>
      <c r="K1331" s="1" t="s">
        <v>119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ユニフォーム宮侑ICONIC</v>
      </c>
    </row>
    <row r="1332" spans="1:20" x14ac:dyDescent="0.35">
      <c r="A1332">
        <f>VLOOKUP(Receive[[#This Row],[No用]],SetNo[[No.用]:[vlookup 用]],2,FALSE)</f>
        <v>231</v>
      </c>
      <c r="B1332">
        <f>IF(ROW()=2,1,IF(A1331&lt;&gt;Receive[[#This Row],[No]],1,B1331+1))</f>
        <v>2</v>
      </c>
      <c r="C1332" t="s">
        <v>108</v>
      </c>
      <c r="D1332" t="s">
        <v>186</v>
      </c>
      <c r="E1332" t="s">
        <v>77</v>
      </c>
      <c r="F1332" t="s">
        <v>74</v>
      </c>
      <c r="G1332" t="s">
        <v>185</v>
      </c>
      <c r="H1332" t="s">
        <v>71</v>
      </c>
      <c r="I1332">
        <v>1</v>
      </c>
      <c r="J1332" t="s">
        <v>228</v>
      </c>
      <c r="K1332" s="1" t="s">
        <v>194</v>
      </c>
      <c r="L1332" s="1" t="s">
        <v>178</v>
      </c>
      <c r="M1332">
        <v>34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ユニフォーム宮侑ICONIC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3</v>
      </c>
      <c r="C1333" t="s">
        <v>108</v>
      </c>
      <c r="D1333" t="s">
        <v>186</v>
      </c>
      <c r="E1333" t="s">
        <v>77</v>
      </c>
      <c r="F1333" t="s">
        <v>74</v>
      </c>
      <c r="G1333" t="s">
        <v>185</v>
      </c>
      <c r="H1333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31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ユニフォーム宮侑ICONIC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4</v>
      </c>
      <c r="C1334" t="s">
        <v>108</v>
      </c>
      <c r="D1334" t="s">
        <v>186</v>
      </c>
      <c r="E1334" t="s">
        <v>77</v>
      </c>
      <c r="F1334" t="s">
        <v>74</v>
      </c>
      <c r="G1334" t="s">
        <v>185</v>
      </c>
      <c r="H1334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31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ユニフォーム宮侑ICONIC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5</v>
      </c>
      <c r="C1335" t="s">
        <v>108</v>
      </c>
      <c r="D1335" t="s">
        <v>186</v>
      </c>
      <c r="E1335" t="s">
        <v>77</v>
      </c>
      <c r="F1335" t="s">
        <v>74</v>
      </c>
      <c r="G1335" t="s">
        <v>185</v>
      </c>
      <c r="H1335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ユニフォーム宮侑ICONIC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6</v>
      </c>
      <c r="C1336" t="s">
        <v>108</v>
      </c>
      <c r="D1336" t="s">
        <v>186</v>
      </c>
      <c r="E1336" t="s">
        <v>77</v>
      </c>
      <c r="F1336" t="s">
        <v>74</v>
      </c>
      <c r="G1336" t="s">
        <v>185</v>
      </c>
      <c r="H1336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ユニフォーム宮侑ICONIC</v>
      </c>
    </row>
    <row r="1337" spans="1:20" x14ac:dyDescent="0.35">
      <c r="A1337">
        <f>VLOOKUP(Receive[[#This Row],[No用]],SetNo[[No.用]:[vlookup 用]],2,FALSE)</f>
        <v>232</v>
      </c>
      <c r="B1337">
        <f>IF(ROW()=2,1,IF(A1336&lt;&gt;Receive[[#This Row],[No]],1,B1336+1))</f>
        <v>1</v>
      </c>
      <c r="C1337" s="1" t="s">
        <v>760</v>
      </c>
      <c r="D1337" t="s">
        <v>186</v>
      </c>
      <c r="E1337" s="1" t="s">
        <v>73</v>
      </c>
      <c r="F1337" t="s">
        <v>74</v>
      </c>
      <c r="G1337" t="s">
        <v>185</v>
      </c>
      <c r="H1337" t="s">
        <v>71</v>
      </c>
      <c r="I1337">
        <v>1</v>
      </c>
      <c r="J1337" t="s">
        <v>228</v>
      </c>
      <c r="K1337" s="1" t="s">
        <v>119</v>
      </c>
      <c r="L1337" s="1" t="s">
        <v>178</v>
      </c>
      <c r="M1337">
        <v>34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文化祭宮侑ICONIC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2</v>
      </c>
      <c r="C1338" s="1" t="s">
        <v>760</v>
      </c>
      <c r="D1338" t="s">
        <v>186</v>
      </c>
      <c r="E1338" s="1" t="s">
        <v>73</v>
      </c>
      <c r="F1338" t="s">
        <v>74</v>
      </c>
      <c r="G1338" t="s">
        <v>185</v>
      </c>
      <c r="H1338" t="s">
        <v>71</v>
      </c>
      <c r="I1338">
        <v>1</v>
      </c>
      <c r="J1338" t="s">
        <v>228</v>
      </c>
      <c r="K1338" s="1" t="s">
        <v>194</v>
      </c>
      <c r="L1338" s="1" t="s">
        <v>178</v>
      </c>
      <c r="M1338">
        <v>34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文化祭宮侑ICONIC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3</v>
      </c>
      <c r="C1339" s="1" t="s">
        <v>760</v>
      </c>
      <c r="D1339" t="s">
        <v>186</v>
      </c>
      <c r="E1339" s="1" t="s">
        <v>73</v>
      </c>
      <c r="F1339" t="s">
        <v>74</v>
      </c>
      <c r="G1339" t="s">
        <v>185</v>
      </c>
      <c r="H1339" t="s">
        <v>71</v>
      </c>
      <c r="I1339">
        <v>1</v>
      </c>
      <c r="J1339" t="s">
        <v>228</v>
      </c>
      <c r="K1339" s="1" t="s">
        <v>163</v>
      </c>
      <c r="L1339" s="1" t="s">
        <v>162</v>
      </c>
      <c r="M1339">
        <v>31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文化祭宮侑ICONIC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4</v>
      </c>
      <c r="C1340" s="1" t="s">
        <v>760</v>
      </c>
      <c r="D1340" t="s">
        <v>186</v>
      </c>
      <c r="E1340" s="1" t="s">
        <v>73</v>
      </c>
      <c r="F1340" t="s">
        <v>74</v>
      </c>
      <c r="G1340" t="s">
        <v>185</v>
      </c>
      <c r="H1340" t="s">
        <v>71</v>
      </c>
      <c r="I1340">
        <v>1</v>
      </c>
      <c r="J1340" t="s">
        <v>228</v>
      </c>
      <c r="K1340" s="1" t="s">
        <v>230</v>
      </c>
      <c r="L1340" s="1" t="s">
        <v>162</v>
      </c>
      <c r="M1340">
        <v>31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文化祭宮侑ICONIC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5</v>
      </c>
      <c r="C1341" s="1" t="s">
        <v>760</v>
      </c>
      <c r="D1341" t="s">
        <v>186</v>
      </c>
      <c r="E1341" s="1" t="s">
        <v>73</v>
      </c>
      <c r="F1341" t="s">
        <v>74</v>
      </c>
      <c r="G1341" t="s">
        <v>185</v>
      </c>
      <c r="H1341" t="s">
        <v>71</v>
      </c>
      <c r="I1341">
        <v>1</v>
      </c>
      <c r="J1341" t="s">
        <v>228</v>
      </c>
      <c r="K1341" s="1" t="s">
        <v>120</v>
      </c>
      <c r="L1341" s="1" t="s">
        <v>162</v>
      </c>
      <c r="M1341">
        <v>31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文化祭宮侑ICONIC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6</v>
      </c>
      <c r="C1342" s="1" t="s">
        <v>760</v>
      </c>
      <c r="D1342" t="s">
        <v>186</v>
      </c>
      <c r="E1342" s="1" t="s">
        <v>73</v>
      </c>
      <c r="F1342" t="s">
        <v>74</v>
      </c>
      <c r="G1342" t="s">
        <v>185</v>
      </c>
      <c r="H1342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31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文化祭宮侑ICONIC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7</v>
      </c>
      <c r="C1343" s="1" t="s">
        <v>760</v>
      </c>
      <c r="D1343" t="s">
        <v>186</v>
      </c>
      <c r="E1343" s="1" t="s">
        <v>73</v>
      </c>
      <c r="F1343" t="s">
        <v>74</v>
      </c>
      <c r="G1343" t="s">
        <v>185</v>
      </c>
      <c r="H1343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文化祭宮侑ICONIC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1</v>
      </c>
      <c r="C1344" s="1" t="s">
        <v>867</v>
      </c>
      <c r="D1344" s="1" t="s">
        <v>186</v>
      </c>
      <c r="E1344" s="1" t="s">
        <v>90</v>
      </c>
      <c r="F1344" s="1" t="s">
        <v>74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119</v>
      </c>
      <c r="L1344" s="1" t="s">
        <v>178</v>
      </c>
      <c r="M1344">
        <v>34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RPG宮侑ICONIC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2</v>
      </c>
      <c r="C1345" s="1" t="s">
        <v>867</v>
      </c>
      <c r="D1345" s="1" t="s">
        <v>186</v>
      </c>
      <c r="E1345" s="1" t="s">
        <v>90</v>
      </c>
      <c r="F1345" s="1" t="s">
        <v>74</v>
      </c>
      <c r="G1345" s="1" t="s">
        <v>185</v>
      </c>
      <c r="H1345" s="1" t="s">
        <v>71</v>
      </c>
      <c r="I1345">
        <v>1</v>
      </c>
      <c r="J1345" t="s">
        <v>228</v>
      </c>
      <c r="K1345" s="1" t="s">
        <v>194</v>
      </c>
      <c r="L1345" s="1" t="s">
        <v>173</v>
      </c>
      <c r="M1345">
        <v>37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RPG宮侑ICONIC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3</v>
      </c>
      <c r="C1346" s="1" t="s">
        <v>867</v>
      </c>
      <c r="D1346" s="1" t="s">
        <v>186</v>
      </c>
      <c r="E1346" s="1" t="s">
        <v>90</v>
      </c>
      <c r="F1346" s="1" t="s">
        <v>74</v>
      </c>
      <c r="G1346" s="1" t="s">
        <v>185</v>
      </c>
      <c r="H1346" s="1" t="s">
        <v>71</v>
      </c>
      <c r="I1346">
        <v>1</v>
      </c>
      <c r="J1346" t="s">
        <v>228</v>
      </c>
      <c r="K1346" s="1" t="s">
        <v>163</v>
      </c>
      <c r="L1346" s="1" t="s">
        <v>162</v>
      </c>
      <c r="M1346">
        <v>31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RPG宮侑ICONIC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4</v>
      </c>
      <c r="C1347" s="1" t="s">
        <v>867</v>
      </c>
      <c r="D1347" s="1" t="s">
        <v>186</v>
      </c>
      <c r="E1347" s="1" t="s">
        <v>90</v>
      </c>
      <c r="F1347" s="1" t="s">
        <v>74</v>
      </c>
      <c r="G1347" s="1" t="s">
        <v>185</v>
      </c>
      <c r="H1347" s="1" t="s">
        <v>71</v>
      </c>
      <c r="I1347">
        <v>1</v>
      </c>
      <c r="J1347" t="s">
        <v>228</v>
      </c>
      <c r="K1347" s="1" t="s">
        <v>230</v>
      </c>
      <c r="L1347" s="1" t="s">
        <v>162</v>
      </c>
      <c r="M1347">
        <v>31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RPG宮侑ICONIC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5</v>
      </c>
      <c r="C1348" s="1" t="s">
        <v>867</v>
      </c>
      <c r="D1348" s="1" t="s">
        <v>186</v>
      </c>
      <c r="E1348" s="1" t="s">
        <v>90</v>
      </c>
      <c r="F1348" s="1" t="s">
        <v>74</v>
      </c>
      <c r="G1348" s="1" t="s">
        <v>185</v>
      </c>
      <c r="H1348" s="1" t="s">
        <v>71</v>
      </c>
      <c r="I1348">
        <v>1</v>
      </c>
      <c r="J1348" t="s">
        <v>228</v>
      </c>
      <c r="K1348" s="1" t="s">
        <v>120</v>
      </c>
      <c r="L1348" s="1" t="s">
        <v>178</v>
      </c>
      <c r="M1348">
        <v>34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RPG宮侑ICONIC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6</v>
      </c>
      <c r="C1349" s="1" t="s">
        <v>867</v>
      </c>
      <c r="D1349" s="1" t="s">
        <v>186</v>
      </c>
      <c r="E1349" s="1" t="s">
        <v>90</v>
      </c>
      <c r="F1349" s="1" t="s">
        <v>74</v>
      </c>
      <c r="G1349" s="1" t="s">
        <v>185</v>
      </c>
      <c r="H1349" s="1" t="s">
        <v>71</v>
      </c>
      <c r="I1349">
        <v>1</v>
      </c>
      <c r="J1349" t="s">
        <v>228</v>
      </c>
      <c r="K1349" s="1" t="s">
        <v>164</v>
      </c>
      <c r="L1349" s="1" t="s">
        <v>162</v>
      </c>
      <c r="M1349">
        <v>31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RPG宮侑ICONIC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7</v>
      </c>
      <c r="C1350" s="1" t="s">
        <v>867</v>
      </c>
      <c r="D1350" s="1" t="s">
        <v>186</v>
      </c>
      <c r="E1350" s="1" t="s">
        <v>90</v>
      </c>
      <c r="F1350" s="1" t="s">
        <v>74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RPG宮侑ICONIC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8</v>
      </c>
      <c r="C1351" s="1" t="s">
        <v>867</v>
      </c>
      <c r="D1351" s="1" t="s">
        <v>186</v>
      </c>
      <c r="E1351" s="1" t="s">
        <v>90</v>
      </c>
      <c r="F1351" s="1" t="s">
        <v>74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183</v>
      </c>
      <c r="L1351" s="1" t="s">
        <v>224</v>
      </c>
      <c r="M1351">
        <v>57</v>
      </c>
      <c r="N1351">
        <v>0</v>
      </c>
      <c r="O1351">
        <v>64</v>
      </c>
      <c r="P1351">
        <v>0</v>
      </c>
      <c r="T1351" t="str">
        <f>Receive[[#This Row],[服装]]&amp;Receive[[#This Row],[名前]]&amp;Receive[[#This Row],[レアリティ]]</f>
        <v>RPG宮侑ICONIC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1</v>
      </c>
      <c r="C1352" s="1" t="s">
        <v>1056</v>
      </c>
      <c r="D1352" s="1" t="s">
        <v>186</v>
      </c>
      <c r="E1352" s="1" t="s">
        <v>77</v>
      </c>
      <c r="F1352" s="1" t="s">
        <v>74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162</v>
      </c>
      <c r="M1352">
        <v>32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カンフー宮侑ICONIC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2</v>
      </c>
      <c r="C1353" s="1" t="s">
        <v>1056</v>
      </c>
      <c r="D1353" s="1" t="s">
        <v>186</v>
      </c>
      <c r="E1353" s="1" t="s">
        <v>77</v>
      </c>
      <c r="F1353" s="1" t="s">
        <v>74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194</v>
      </c>
      <c r="L1353" s="1" t="s">
        <v>178</v>
      </c>
      <c r="M1353">
        <v>35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カンフー宮侑ICONIC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3</v>
      </c>
      <c r="C1354" s="1" t="s">
        <v>1056</v>
      </c>
      <c r="D1354" s="1" t="s">
        <v>186</v>
      </c>
      <c r="E1354" s="1" t="s">
        <v>77</v>
      </c>
      <c r="F1354" s="1" t="s">
        <v>74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163</v>
      </c>
      <c r="L1354" s="1" t="s">
        <v>162</v>
      </c>
      <c r="M1354">
        <v>32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カンフー宮侑ICONIC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4</v>
      </c>
      <c r="C1355" s="1" t="s">
        <v>1056</v>
      </c>
      <c r="D1355" s="1" t="s">
        <v>186</v>
      </c>
      <c r="E1355" s="1" t="s">
        <v>77</v>
      </c>
      <c r="F1355" s="1" t="s">
        <v>74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120</v>
      </c>
      <c r="L1355" s="1" t="s">
        <v>162</v>
      </c>
      <c r="M1355">
        <v>31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カンフー宮侑ICONIC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5</v>
      </c>
      <c r="C1356" s="1" t="s">
        <v>1056</v>
      </c>
      <c r="D1356" s="1" t="s">
        <v>186</v>
      </c>
      <c r="E1356" s="1" t="s">
        <v>77</v>
      </c>
      <c r="F1356" s="1" t="s">
        <v>74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164</v>
      </c>
      <c r="L1356" s="1" t="s">
        <v>162</v>
      </c>
      <c r="M1356">
        <v>31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カンフー宮侑ICONIC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6</v>
      </c>
      <c r="C1357" s="1" t="s">
        <v>1056</v>
      </c>
      <c r="D1357" s="1" t="s">
        <v>186</v>
      </c>
      <c r="E1357" s="1" t="s">
        <v>77</v>
      </c>
      <c r="F1357" s="1" t="s">
        <v>74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カンフー宮侑ICONIC</v>
      </c>
    </row>
    <row r="1358" spans="1:20" x14ac:dyDescent="0.35">
      <c r="A1358">
        <f>VLOOKUP(Receive[[#This Row],[No用]],SetNo[[No.用]:[vlookup 用]],2,FALSE)</f>
        <v>234</v>
      </c>
      <c r="B1358">
        <f>IF(ROW()=2,1,IF(A1357&lt;&gt;Receive[[#This Row],[No]],1,B1357+1))</f>
        <v>7</v>
      </c>
      <c r="C1358" s="1" t="s">
        <v>1056</v>
      </c>
      <c r="D1358" s="1" t="s">
        <v>186</v>
      </c>
      <c r="E1358" s="1" t="s">
        <v>77</v>
      </c>
      <c r="F1358" s="1" t="s">
        <v>74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183</v>
      </c>
      <c r="L1358" s="1" t="s">
        <v>224</v>
      </c>
      <c r="M1358">
        <v>50</v>
      </c>
      <c r="N1358">
        <v>0</v>
      </c>
      <c r="O1358">
        <v>60</v>
      </c>
      <c r="P1358">
        <v>0</v>
      </c>
      <c r="T1358" t="str">
        <f>Receive[[#This Row],[服装]]&amp;Receive[[#This Row],[名前]]&amp;Receive[[#This Row],[レアリティ]]</f>
        <v>カンフー宮侑ICONIC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1</v>
      </c>
      <c r="C1359" s="1" t="s">
        <v>1208</v>
      </c>
      <c r="D1359" s="1" t="s">
        <v>186</v>
      </c>
      <c r="E1359" s="1" t="s">
        <v>73</v>
      </c>
      <c r="F1359" s="1" t="s">
        <v>74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162</v>
      </c>
      <c r="M1359">
        <v>32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新年2宮侑ICONIC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2</v>
      </c>
      <c r="C1360" s="1" t="s">
        <v>1208</v>
      </c>
      <c r="D1360" s="1" t="s">
        <v>186</v>
      </c>
      <c r="E1360" s="1" t="s">
        <v>73</v>
      </c>
      <c r="F1360" s="1" t="s">
        <v>74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194</v>
      </c>
      <c r="L1360" s="1" t="s">
        <v>178</v>
      </c>
      <c r="M1360">
        <v>35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新年2宮侑ICONIC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3</v>
      </c>
      <c r="C1361" s="1" t="s">
        <v>1208</v>
      </c>
      <c r="D1361" s="1" t="s">
        <v>186</v>
      </c>
      <c r="E1361" s="1" t="s">
        <v>73</v>
      </c>
      <c r="F1361" s="1" t="s">
        <v>74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178</v>
      </c>
      <c r="M1361">
        <v>35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新年2宮侑ICONIC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4</v>
      </c>
      <c r="C1362" s="1" t="s">
        <v>1208</v>
      </c>
      <c r="D1362" s="1" t="s">
        <v>186</v>
      </c>
      <c r="E1362" s="1" t="s">
        <v>73</v>
      </c>
      <c r="F1362" s="1" t="s">
        <v>74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162</v>
      </c>
      <c r="M1362">
        <v>31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新年2宮侑ICONIC</v>
      </c>
    </row>
    <row r="1363" spans="1:20" x14ac:dyDescent="0.35">
      <c r="A1363">
        <f>VLOOKUP(Receive[[#This Row],[No用]],SetNo[[No.用]:[vlookup 用]],2,FALSE)</f>
        <v>235</v>
      </c>
      <c r="B1363">
        <f>IF(ROW()=2,1,IF(A1362&lt;&gt;Receive[[#This Row],[No]],1,B1362+1))</f>
        <v>5</v>
      </c>
      <c r="C1363" s="1" t="s">
        <v>1208</v>
      </c>
      <c r="D1363" s="1" t="s">
        <v>186</v>
      </c>
      <c r="E1363" s="1" t="s">
        <v>73</v>
      </c>
      <c r="F1363" s="1" t="s">
        <v>74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31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新年2宮侑ICONIC</v>
      </c>
    </row>
    <row r="1364" spans="1:20" x14ac:dyDescent="0.35">
      <c r="A1364">
        <f>VLOOKUP(Receive[[#This Row],[No用]],SetNo[[No.用]:[vlookup 用]],2,FALSE)</f>
        <v>235</v>
      </c>
      <c r="B1364">
        <f>IF(ROW()=2,1,IF(A1363&lt;&gt;Receive[[#This Row],[No]],1,B1363+1))</f>
        <v>6</v>
      </c>
      <c r="C1364" s="1" t="s">
        <v>1208</v>
      </c>
      <c r="D1364" s="1" t="s">
        <v>186</v>
      </c>
      <c r="E1364" s="1" t="s">
        <v>73</v>
      </c>
      <c r="F1364" s="1" t="s">
        <v>74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新年2宮侑ICONIC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1</v>
      </c>
      <c r="C1365" t="s">
        <v>108</v>
      </c>
      <c r="D1365" t="s">
        <v>187</v>
      </c>
      <c r="E1365" t="s">
        <v>90</v>
      </c>
      <c r="F1365" t="s">
        <v>78</v>
      </c>
      <c r="G1365" t="s">
        <v>185</v>
      </c>
      <c r="H1365" t="s">
        <v>71</v>
      </c>
      <c r="I1365">
        <v>1</v>
      </c>
      <c r="J1365" t="s">
        <v>228</v>
      </c>
      <c r="K1365" s="1" t="s">
        <v>119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ユニフォーム宮治ICONIC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2</v>
      </c>
      <c r="C1366" t="s">
        <v>108</v>
      </c>
      <c r="D1366" t="s">
        <v>187</v>
      </c>
      <c r="E1366" t="s">
        <v>90</v>
      </c>
      <c r="F1366" t="s">
        <v>78</v>
      </c>
      <c r="G1366" t="s">
        <v>185</v>
      </c>
      <c r="H1366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ユニフォーム宮治ICONIC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3</v>
      </c>
      <c r="C1367" t="s">
        <v>108</v>
      </c>
      <c r="D1367" t="s">
        <v>187</v>
      </c>
      <c r="E1367" t="s">
        <v>90</v>
      </c>
      <c r="F1367" t="s">
        <v>78</v>
      </c>
      <c r="G1367" t="s">
        <v>185</v>
      </c>
      <c r="H1367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ユニフォーム宮治ICONIC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4</v>
      </c>
      <c r="C1368" t="s">
        <v>108</v>
      </c>
      <c r="D1368" t="s">
        <v>187</v>
      </c>
      <c r="E1368" t="s">
        <v>90</v>
      </c>
      <c r="F1368" t="s">
        <v>78</v>
      </c>
      <c r="G1368" t="s">
        <v>185</v>
      </c>
      <c r="H1368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ユニフォーム宮治ICONIC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5</v>
      </c>
      <c r="C1369" t="s">
        <v>108</v>
      </c>
      <c r="D1369" t="s">
        <v>187</v>
      </c>
      <c r="E1369" t="s">
        <v>90</v>
      </c>
      <c r="F1369" t="s">
        <v>78</v>
      </c>
      <c r="G1369" t="s">
        <v>185</v>
      </c>
      <c r="H1369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ユニフォーム宮治ICONIC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1</v>
      </c>
      <c r="C1370" s="1" t="s">
        <v>867</v>
      </c>
      <c r="D1370" s="1" t="s">
        <v>187</v>
      </c>
      <c r="E1370" s="1" t="s">
        <v>90</v>
      </c>
      <c r="F1370" s="1" t="s">
        <v>78</v>
      </c>
      <c r="G1370" s="1" t="s">
        <v>185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28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RPG宮治ICONIC</v>
      </c>
    </row>
    <row r="1371" spans="1:20" x14ac:dyDescent="0.35">
      <c r="A1371">
        <f>VLOOKUP(Receive[[#This Row],[No用]],SetNo[[No.用]:[vlookup 用]],2,FALSE)</f>
        <v>237</v>
      </c>
      <c r="B1371">
        <f>IF(ROW()=2,1,IF(A1370&lt;&gt;Receive[[#This Row],[No]],1,B1370+1))</f>
        <v>2</v>
      </c>
      <c r="C1371" s="1" t="s">
        <v>867</v>
      </c>
      <c r="D1371" s="1" t="s">
        <v>187</v>
      </c>
      <c r="E1371" s="1" t="s">
        <v>90</v>
      </c>
      <c r="F1371" s="1" t="s">
        <v>78</v>
      </c>
      <c r="G1371" s="1" t="s">
        <v>185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28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RPG宮治ICONIC</v>
      </c>
    </row>
    <row r="1372" spans="1:20" x14ac:dyDescent="0.35">
      <c r="A1372">
        <f>VLOOKUP(Receive[[#This Row],[No用]],SetNo[[No.用]:[vlookup 用]],2,FALSE)</f>
        <v>237</v>
      </c>
      <c r="B1372">
        <f>IF(ROW()=2,1,IF(A1371&lt;&gt;Receive[[#This Row],[No]],1,B1371+1))</f>
        <v>3</v>
      </c>
      <c r="C1372" s="1" t="s">
        <v>867</v>
      </c>
      <c r="D1372" s="1" t="s">
        <v>187</v>
      </c>
      <c r="E1372" s="1" t="s">
        <v>90</v>
      </c>
      <c r="F1372" s="1" t="s">
        <v>78</v>
      </c>
      <c r="G1372" s="1" t="s">
        <v>185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162</v>
      </c>
      <c r="M1372">
        <v>28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RPG宮治ICONIC</v>
      </c>
    </row>
    <row r="1373" spans="1:20" x14ac:dyDescent="0.35">
      <c r="A1373">
        <f>VLOOKUP(Receive[[#This Row],[No用]],SetNo[[No.用]:[vlookup 用]],2,FALSE)</f>
        <v>237</v>
      </c>
      <c r="B1373">
        <f>IF(ROW()=2,1,IF(A1372&lt;&gt;Receive[[#This Row],[No]],1,B1372+1))</f>
        <v>4</v>
      </c>
      <c r="C1373" s="1" t="s">
        <v>867</v>
      </c>
      <c r="D1373" s="1" t="s">
        <v>187</v>
      </c>
      <c r="E1373" s="1" t="s">
        <v>90</v>
      </c>
      <c r="F1373" s="1" t="s">
        <v>78</v>
      </c>
      <c r="G1373" s="1" t="s">
        <v>185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RPG宮治ICONIC</v>
      </c>
    </row>
    <row r="1374" spans="1:20" x14ac:dyDescent="0.35">
      <c r="A1374">
        <f>VLOOKUP(Receive[[#This Row],[No用]],SetNo[[No.用]:[vlookup 用]],2,FALSE)</f>
        <v>237</v>
      </c>
      <c r="B1374">
        <f>IF(ROW()=2,1,IF(A1373&lt;&gt;Receive[[#This Row],[No]],1,B1373+1))</f>
        <v>5</v>
      </c>
      <c r="C1374" s="1" t="s">
        <v>867</v>
      </c>
      <c r="D1374" s="1" t="s">
        <v>187</v>
      </c>
      <c r="E1374" s="1" t="s">
        <v>90</v>
      </c>
      <c r="F1374" s="1" t="s">
        <v>78</v>
      </c>
      <c r="G1374" s="1" t="s">
        <v>185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13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RPG宮治ICONIC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1</v>
      </c>
      <c r="C1375" s="1" t="s">
        <v>1056</v>
      </c>
      <c r="D1375" s="1" t="s">
        <v>187</v>
      </c>
      <c r="E1375" s="1" t="s">
        <v>73</v>
      </c>
      <c r="F1375" s="1" t="s">
        <v>78</v>
      </c>
      <c r="G1375" s="1" t="s">
        <v>185</v>
      </c>
      <c r="H1375" s="1" t="s">
        <v>71</v>
      </c>
      <c r="I1375">
        <v>1</v>
      </c>
      <c r="J1375" t="s">
        <v>228</v>
      </c>
      <c r="K1375" s="1" t="s">
        <v>119</v>
      </c>
      <c r="L1375" s="1" t="s">
        <v>178</v>
      </c>
      <c r="M1375">
        <v>31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カンフー宮治ICONIC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2</v>
      </c>
      <c r="C1376" s="1" t="s">
        <v>1056</v>
      </c>
      <c r="D1376" s="1" t="s">
        <v>187</v>
      </c>
      <c r="E1376" s="1" t="s">
        <v>73</v>
      </c>
      <c r="F1376" s="1" t="s">
        <v>78</v>
      </c>
      <c r="G1376" s="1" t="s">
        <v>185</v>
      </c>
      <c r="H1376" s="1" t="s">
        <v>71</v>
      </c>
      <c r="I1376">
        <v>1</v>
      </c>
      <c r="J1376" t="s">
        <v>228</v>
      </c>
      <c r="K1376" s="1" t="s">
        <v>163</v>
      </c>
      <c r="L1376" s="1" t="s">
        <v>162</v>
      </c>
      <c r="M1376">
        <v>28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カンフー宮治ICONIC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3</v>
      </c>
      <c r="C1377" s="1" t="s">
        <v>1056</v>
      </c>
      <c r="D1377" s="1" t="s">
        <v>187</v>
      </c>
      <c r="E1377" s="1" t="s">
        <v>73</v>
      </c>
      <c r="F1377" s="1" t="s">
        <v>78</v>
      </c>
      <c r="G1377" s="1" t="s">
        <v>185</v>
      </c>
      <c r="H1377" s="1" t="s">
        <v>71</v>
      </c>
      <c r="I1377">
        <v>1</v>
      </c>
      <c r="J1377" t="s">
        <v>228</v>
      </c>
      <c r="K1377" s="1" t="s">
        <v>230</v>
      </c>
      <c r="L1377" s="1" t="s">
        <v>162</v>
      </c>
      <c r="M1377">
        <v>28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カンフー宮治ICONIC</v>
      </c>
    </row>
    <row r="1378" spans="1:20" x14ac:dyDescent="0.35">
      <c r="A1378">
        <f>VLOOKUP(Receive[[#This Row],[No用]],SetNo[[No.用]:[vlookup 用]],2,FALSE)</f>
        <v>238</v>
      </c>
      <c r="B1378">
        <f>IF(ROW()=2,1,IF(A1377&lt;&gt;Receive[[#This Row],[No]],1,B1377+1))</f>
        <v>4</v>
      </c>
      <c r="C1378" s="1" t="s">
        <v>1056</v>
      </c>
      <c r="D1378" s="1" t="s">
        <v>187</v>
      </c>
      <c r="E1378" s="1" t="s">
        <v>73</v>
      </c>
      <c r="F1378" s="1" t="s">
        <v>78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178</v>
      </c>
      <c r="M1378">
        <v>31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カンフー宮治ICONIC</v>
      </c>
    </row>
    <row r="1379" spans="1:20" x14ac:dyDescent="0.35">
      <c r="A1379">
        <f>VLOOKUP(Receive[[#This Row],[No用]],SetNo[[No.用]:[vlookup 用]],2,FALSE)</f>
        <v>238</v>
      </c>
      <c r="B1379">
        <f>IF(ROW()=2,1,IF(A1378&lt;&gt;Receive[[#This Row],[No]],1,B1378+1))</f>
        <v>5</v>
      </c>
      <c r="C1379" s="1" t="s">
        <v>1056</v>
      </c>
      <c r="D1379" s="1" t="s">
        <v>187</v>
      </c>
      <c r="E1379" s="1" t="s">
        <v>73</v>
      </c>
      <c r="F1379" s="1" t="s">
        <v>78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カンフー宮治ICONIC</v>
      </c>
    </row>
    <row r="1380" spans="1:20" x14ac:dyDescent="0.35">
      <c r="A1380">
        <f>VLOOKUP(Receive[[#This Row],[No用]],SetNo[[No.用]:[vlookup 用]],2,FALSE)</f>
        <v>238</v>
      </c>
      <c r="B1380">
        <f>IF(ROW()=2,1,IF(A1379&lt;&gt;Receive[[#This Row],[No]],1,B1379+1))</f>
        <v>6</v>
      </c>
      <c r="C1380" s="1" t="s">
        <v>1056</v>
      </c>
      <c r="D1380" s="1" t="s">
        <v>187</v>
      </c>
      <c r="E1380" s="1" t="s">
        <v>73</v>
      </c>
      <c r="F1380" s="1" t="s">
        <v>78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カンフー宮治ICONIC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7</v>
      </c>
      <c r="C1381" s="1" t="s">
        <v>1056</v>
      </c>
      <c r="D1381" s="1" t="s">
        <v>187</v>
      </c>
      <c r="E1381" s="1" t="s">
        <v>73</v>
      </c>
      <c r="F1381" s="1" t="s">
        <v>78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120</v>
      </c>
      <c r="L1381" s="1" t="s">
        <v>224</v>
      </c>
      <c r="M1381">
        <v>52</v>
      </c>
      <c r="N1381">
        <v>0</v>
      </c>
      <c r="O1381">
        <v>62</v>
      </c>
      <c r="P1381">
        <v>0</v>
      </c>
      <c r="T1381" t="str">
        <f>Receive[[#This Row],[服装]]&amp;Receive[[#This Row],[名前]]&amp;Receive[[#This Row],[レアリティ]]</f>
        <v>カンフー宮治ICONIC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1</v>
      </c>
      <c r="C1382" s="1" t="s">
        <v>1341</v>
      </c>
      <c r="D1382" s="1" t="s">
        <v>187</v>
      </c>
      <c r="E1382" s="1" t="s">
        <v>90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119</v>
      </c>
      <c r="L1382" s="1" t="s">
        <v>162</v>
      </c>
      <c r="M1382">
        <v>28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遊園地宮治ICONIC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2</v>
      </c>
      <c r="C1383" s="1" t="s">
        <v>1341</v>
      </c>
      <c r="D1383" s="1" t="s">
        <v>187</v>
      </c>
      <c r="E1383" s="1" t="s">
        <v>90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28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遊園地宮治ICONIC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3</v>
      </c>
      <c r="C1384" s="1" t="s">
        <v>1341</v>
      </c>
      <c r="D1384" s="1" t="s">
        <v>187</v>
      </c>
      <c r="E1384" s="1" t="s">
        <v>90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28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遊園地宮治ICONIC</v>
      </c>
    </row>
    <row r="1385" spans="1:20" x14ac:dyDescent="0.35">
      <c r="A1385">
        <f>VLOOKUP(Receive[[#This Row],[No用]],SetNo[[No.用]:[vlookup 用]],2,FALSE)</f>
        <v>239</v>
      </c>
      <c r="B1385">
        <f>IF(ROW()=2,1,IF(A1384&lt;&gt;Receive[[#This Row],[No]],1,B1384+1))</f>
        <v>4</v>
      </c>
      <c r="C1385" s="1" t="s">
        <v>1341</v>
      </c>
      <c r="D1385" s="1" t="s">
        <v>187</v>
      </c>
      <c r="E1385" s="1" t="s">
        <v>90</v>
      </c>
      <c r="F1385" s="1" t="s">
        <v>78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28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遊園地宮治ICONIC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5</v>
      </c>
      <c r="C1386" s="1" t="s">
        <v>1341</v>
      </c>
      <c r="D1386" s="1" t="s">
        <v>187</v>
      </c>
      <c r="E1386" s="1" t="s">
        <v>90</v>
      </c>
      <c r="F1386" s="1" t="s">
        <v>78</v>
      </c>
      <c r="G1386" s="1" t="s">
        <v>185</v>
      </c>
      <c r="H1386" s="1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13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遊園地宮治ICONIC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1</v>
      </c>
      <c r="C1387" t="s">
        <v>108</v>
      </c>
      <c r="D1387" t="s">
        <v>188</v>
      </c>
      <c r="E1387" t="s">
        <v>77</v>
      </c>
      <c r="F1387" t="s">
        <v>82</v>
      </c>
      <c r="G1387" t="s">
        <v>185</v>
      </c>
      <c r="H1387" t="s">
        <v>71</v>
      </c>
      <c r="I1387">
        <v>1</v>
      </c>
      <c r="J1387" t="s">
        <v>228</v>
      </c>
      <c r="K1387" s="1" t="s">
        <v>119</v>
      </c>
      <c r="L1387" s="1" t="s">
        <v>162</v>
      </c>
      <c r="M1387">
        <v>27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ユニフォーム角名倫太郎ICONIC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2</v>
      </c>
      <c r="C1388" t="s">
        <v>108</v>
      </c>
      <c r="D1388" t="s">
        <v>188</v>
      </c>
      <c r="E1388" t="s">
        <v>77</v>
      </c>
      <c r="F1388" t="s">
        <v>82</v>
      </c>
      <c r="G1388" t="s">
        <v>185</v>
      </c>
      <c r="H1388" t="s">
        <v>71</v>
      </c>
      <c r="I1388">
        <v>1</v>
      </c>
      <c r="J1388" t="s">
        <v>228</v>
      </c>
      <c r="K1388" s="1" t="s">
        <v>163</v>
      </c>
      <c r="L1388" s="1" t="s">
        <v>162</v>
      </c>
      <c r="M1388">
        <v>27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ユニフォーム角名倫太郎ICONIC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3</v>
      </c>
      <c r="C1389" t="s">
        <v>108</v>
      </c>
      <c r="D1389" t="s">
        <v>188</v>
      </c>
      <c r="E1389" t="s">
        <v>77</v>
      </c>
      <c r="F1389" t="s">
        <v>82</v>
      </c>
      <c r="G1389" t="s">
        <v>185</v>
      </c>
      <c r="H1389" t="s">
        <v>71</v>
      </c>
      <c r="I1389">
        <v>1</v>
      </c>
      <c r="J1389" t="s">
        <v>228</v>
      </c>
      <c r="K1389" s="1" t="s">
        <v>120</v>
      </c>
      <c r="L1389" s="1" t="s">
        <v>162</v>
      </c>
      <c r="M1389">
        <v>27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ユニフォーム角名倫太郎ICONIC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4</v>
      </c>
      <c r="C1390" t="s">
        <v>108</v>
      </c>
      <c r="D1390" t="s">
        <v>188</v>
      </c>
      <c r="E1390" t="s">
        <v>77</v>
      </c>
      <c r="F1390" t="s">
        <v>82</v>
      </c>
      <c r="G1390" t="s">
        <v>185</v>
      </c>
      <c r="H1390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27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ユニフォーム角名倫太郎ICONIC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5</v>
      </c>
      <c r="C1391" t="s">
        <v>108</v>
      </c>
      <c r="D1391" t="s">
        <v>188</v>
      </c>
      <c r="E1391" t="s">
        <v>77</v>
      </c>
      <c r="F1391" t="s">
        <v>82</v>
      </c>
      <c r="G1391" t="s">
        <v>185</v>
      </c>
      <c r="H139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ユニフォーム角名倫太郎ICONIC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1</v>
      </c>
      <c r="C1392" s="1" t="s">
        <v>860</v>
      </c>
      <c r="D1392" s="1" t="s">
        <v>188</v>
      </c>
      <c r="E1392" s="1" t="s">
        <v>73</v>
      </c>
      <c r="F1392" s="1" t="s">
        <v>82</v>
      </c>
      <c r="G1392" s="1" t="s">
        <v>185</v>
      </c>
      <c r="H1392" s="1" t="s">
        <v>71</v>
      </c>
      <c r="I1392">
        <v>1</v>
      </c>
      <c r="J1392" t="s">
        <v>228</v>
      </c>
      <c r="K1392" s="1" t="s">
        <v>119</v>
      </c>
      <c r="L1392" s="1" t="s">
        <v>162</v>
      </c>
      <c r="M1392">
        <v>27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サバゲ角名倫太郎ICONIC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2</v>
      </c>
      <c r="C1393" s="1" t="s">
        <v>860</v>
      </c>
      <c r="D1393" s="1" t="s">
        <v>188</v>
      </c>
      <c r="E1393" s="1" t="s">
        <v>73</v>
      </c>
      <c r="F1393" s="1" t="s">
        <v>82</v>
      </c>
      <c r="G1393" s="1" t="s">
        <v>185</v>
      </c>
      <c r="H1393" s="1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27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サバゲ角名倫太郎ICONIC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3</v>
      </c>
      <c r="C1394" s="1" t="s">
        <v>860</v>
      </c>
      <c r="D1394" s="1" t="s">
        <v>188</v>
      </c>
      <c r="E1394" s="1" t="s">
        <v>73</v>
      </c>
      <c r="F1394" s="1" t="s">
        <v>82</v>
      </c>
      <c r="G1394" s="1" t="s">
        <v>185</v>
      </c>
      <c r="H1394" s="1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27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サバゲ角名倫太郎ICONIC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4</v>
      </c>
      <c r="C1395" s="1" t="s">
        <v>860</v>
      </c>
      <c r="D1395" s="1" t="s">
        <v>188</v>
      </c>
      <c r="E1395" s="1" t="s">
        <v>73</v>
      </c>
      <c r="F1395" s="1" t="s">
        <v>82</v>
      </c>
      <c r="G1395" s="1" t="s">
        <v>185</v>
      </c>
      <c r="H1395" s="1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27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サバゲ角名倫太郎ICONIC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5</v>
      </c>
      <c r="C1396" s="1" t="s">
        <v>860</v>
      </c>
      <c r="D1396" s="1" t="s">
        <v>188</v>
      </c>
      <c r="E1396" s="1" t="s">
        <v>73</v>
      </c>
      <c r="F1396" s="1" t="s">
        <v>82</v>
      </c>
      <c r="G1396" s="1" t="s">
        <v>185</v>
      </c>
      <c r="H1396" s="1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サバゲ角名倫太郎ICONIC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1</v>
      </c>
      <c r="C1397" s="1" t="s">
        <v>987</v>
      </c>
      <c r="D1397" s="1" t="s">
        <v>188</v>
      </c>
      <c r="E1397" s="1" t="s">
        <v>90</v>
      </c>
      <c r="F1397" s="1" t="s">
        <v>82</v>
      </c>
      <c r="G1397" s="1" t="s">
        <v>185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178</v>
      </c>
      <c r="M1397">
        <v>30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花火角名倫太郎ICONIC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2</v>
      </c>
      <c r="C1398" s="1" t="s">
        <v>987</v>
      </c>
      <c r="D1398" s="1" t="s">
        <v>188</v>
      </c>
      <c r="E1398" s="1" t="s">
        <v>90</v>
      </c>
      <c r="F1398" s="1" t="s">
        <v>82</v>
      </c>
      <c r="G1398" s="1" t="s">
        <v>185</v>
      </c>
      <c r="H1398" s="1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27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花火角名倫太郎ICONIC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3</v>
      </c>
      <c r="C1399" s="1" t="s">
        <v>987</v>
      </c>
      <c r="D1399" s="1" t="s">
        <v>188</v>
      </c>
      <c r="E1399" s="1" t="s">
        <v>90</v>
      </c>
      <c r="F1399" s="1" t="s">
        <v>82</v>
      </c>
      <c r="G1399" s="1" t="s">
        <v>185</v>
      </c>
      <c r="H1399" s="1" t="s">
        <v>71</v>
      </c>
      <c r="I1399">
        <v>1</v>
      </c>
      <c r="J1399" t="s">
        <v>228</v>
      </c>
      <c r="K1399" s="1" t="s">
        <v>120</v>
      </c>
      <c r="L1399" s="1" t="s">
        <v>178</v>
      </c>
      <c r="M1399">
        <v>30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花火角名倫太郎ICONIC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4</v>
      </c>
      <c r="C1400" s="1" t="s">
        <v>987</v>
      </c>
      <c r="D1400" s="1" t="s">
        <v>188</v>
      </c>
      <c r="E1400" s="1" t="s">
        <v>90</v>
      </c>
      <c r="F1400" s="1" t="s">
        <v>82</v>
      </c>
      <c r="G1400" s="1" t="s">
        <v>185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花火角名倫太郎ICONIC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5</v>
      </c>
      <c r="C1401" s="1" t="s">
        <v>987</v>
      </c>
      <c r="D1401" s="1" t="s">
        <v>188</v>
      </c>
      <c r="E1401" s="1" t="s">
        <v>90</v>
      </c>
      <c r="F1401" s="1" t="s">
        <v>82</v>
      </c>
      <c r="G1401" s="1" t="s">
        <v>185</v>
      </c>
      <c r="H1401" s="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花火角名倫太郎ICONIC</v>
      </c>
    </row>
    <row r="1402" spans="1:20" x14ac:dyDescent="0.35">
      <c r="A1402">
        <f>VLOOKUP(Receive[[#This Row],[No用]],SetNo[[No.用]:[vlookup 用]],2,FALSE)</f>
        <v>243</v>
      </c>
      <c r="B1402">
        <f>IF(ROW()=2,1,IF(A1401&lt;&gt;Receive[[#This Row],[No]],1,B1401+1))</f>
        <v>1</v>
      </c>
      <c r="C1402" s="1" t="s">
        <v>1228</v>
      </c>
      <c r="D1402" s="1" t="s">
        <v>188</v>
      </c>
      <c r="E1402" s="1" t="s">
        <v>77</v>
      </c>
      <c r="F1402" s="1" t="s">
        <v>82</v>
      </c>
      <c r="G1402" s="1" t="s">
        <v>185</v>
      </c>
      <c r="H1402" s="1" t="s">
        <v>71</v>
      </c>
      <c r="I1402">
        <v>1</v>
      </c>
      <c r="J1402" t="s">
        <v>228</v>
      </c>
      <c r="K1402" s="1" t="s">
        <v>119</v>
      </c>
      <c r="L1402" s="1" t="s">
        <v>173</v>
      </c>
      <c r="M1402">
        <v>33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路地裏2角名倫太郎ICONIC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2</v>
      </c>
      <c r="C1403" s="1" t="s">
        <v>1228</v>
      </c>
      <c r="D1403" s="1" t="s">
        <v>188</v>
      </c>
      <c r="E1403" s="1" t="s">
        <v>77</v>
      </c>
      <c r="F1403" s="1" t="s">
        <v>82</v>
      </c>
      <c r="G1403" s="1" t="s">
        <v>185</v>
      </c>
      <c r="H1403" s="1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27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路地裏2角名倫太郎ICONIC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3</v>
      </c>
      <c r="C1404" s="1" t="s">
        <v>1228</v>
      </c>
      <c r="D1404" s="1" t="s">
        <v>188</v>
      </c>
      <c r="E1404" s="1" t="s">
        <v>77</v>
      </c>
      <c r="F1404" s="1" t="s">
        <v>82</v>
      </c>
      <c r="G1404" s="1" t="s">
        <v>185</v>
      </c>
      <c r="H1404" s="1" t="s">
        <v>71</v>
      </c>
      <c r="I1404">
        <v>1</v>
      </c>
      <c r="J1404" t="s">
        <v>228</v>
      </c>
      <c r="K1404" s="1" t="s">
        <v>120</v>
      </c>
      <c r="L1404" s="1" t="s">
        <v>173</v>
      </c>
      <c r="M1404">
        <v>33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路地裏2角名倫太郎ICONIC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4</v>
      </c>
      <c r="C1405" s="1" t="s">
        <v>1228</v>
      </c>
      <c r="D1405" s="1" t="s">
        <v>188</v>
      </c>
      <c r="E1405" s="1" t="s">
        <v>77</v>
      </c>
      <c r="F1405" s="1" t="s">
        <v>82</v>
      </c>
      <c r="G1405" s="1" t="s">
        <v>185</v>
      </c>
      <c r="H1405" s="1" t="s">
        <v>71</v>
      </c>
      <c r="I1405">
        <v>1</v>
      </c>
      <c r="J1405" t="s">
        <v>228</v>
      </c>
      <c r="K1405" s="1" t="s">
        <v>164</v>
      </c>
      <c r="L1405" s="1" t="s">
        <v>162</v>
      </c>
      <c r="M1405">
        <v>27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路地裏2角名倫太郎ICONIC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5</v>
      </c>
      <c r="C1406" s="1" t="s">
        <v>1228</v>
      </c>
      <c r="D1406" s="1" t="s">
        <v>188</v>
      </c>
      <c r="E1406" s="1" t="s">
        <v>77</v>
      </c>
      <c r="F1406" s="1" t="s">
        <v>82</v>
      </c>
      <c r="G1406" s="1" t="s">
        <v>185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13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路地裏2角名倫太郎ICONIC</v>
      </c>
    </row>
    <row r="1407" spans="1:20" x14ac:dyDescent="0.35">
      <c r="A1407">
        <f>VLOOKUP(Receive[[#This Row],[No用]],SetNo[[No.用]:[vlookup 用]],2,FALSE)</f>
        <v>244</v>
      </c>
      <c r="B1407">
        <f>IF(ROW()=2,1,IF(A1406&lt;&gt;Receive[[#This Row],[No]],1,B1406+1))</f>
        <v>1</v>
      </c>
      <c r="C1407" t="s">
        <v>108</v>
      </c>
      <c r="D1407" t="s">
        <v>189</v>
      </c>
      <c r="E1407" t="s">
        <v>77</v>
      </c>
      <c r="F1407" t="s">
        <v>78</v>
      </c>
      <c r="G1407" t="s">
        <v>185</v>
      </c>
      <c r="H1407" t="s">
        <v>71</v>
      </c>
      <c r="I1407">
        <v>1</v>
      </c>
      <c r="J1407" t="s">
        <v>228</v>
      </c>
      <c r="K1407" s="1" t="s">
        <v>119</v>
      </c>
      <c r="L1407" s="1" t="s">
        <v>178</v>
      </c>
      <c r="M1407">
        <v>35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ユニフォーム北信介ICONIC</v>
      </c>
    </row>
    <row r="1408" spans="1:20" x14ac:dyDescent="0.35">
      <c r="A1408">
        <f>VLOOKUP(Receive[[#This Row],[No用]],SetNo[[No.用]:[vlookup 用]],2,FALSE)</f>
        <v>244</v>
      </c>
      <c r="B1408">
        <f>IF(ROW()=2,1,IF(A1407&lt;&gt;Receive[[#This Row],[No]],1,B1407+1))</f>
        <v>2</v>
      </c>
      <c r="C1408" t="s">
        <v>108</v>
      </c>
      <c r="D1408" t="s">
        <v>189</v>
      </c>
      <c r="E1408" t="s">
        <v>77</v>
      </c>
      <c r="F1408" t="s">
        <v>78</v>
      </c>
      <c r="G1408" t="s">
        <v>185</v>
      </c>
      <c r="H1408" t="s">
        <v>71</v>
      </c>
      <c r="I1408">
        <v>1</v>
      </c>
      <c r="J1408" t="s">
        <v>228</v>
      </c>
      <c r="K1408" s="1" t="s">
        <v>163</v>
      </c>
      <c r="L1408" s="1" t="s">
        <v>162</v>
      </c>
      <c r="M1408">
        <v>32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ユニフォーム北信介ICONIC</v>
      </c>
    </row>
    <row r="1409" spans="1:20" x14ac:dyDescent="0.35">
      <c r="A1409">
        <f>VLOOKUP(Receive[[#This Row],[No用]],SetNo[[No.用]:[vlookup 用]],2,FALSE)</f>
        <v>244</v>
      </c>
      <c r="B1409">
        <f>IF(ROW()=2,1,IF(A1408&lt;&gt;Receive[[#This Row],[No]],1,B1408+1))</f>
        <v>3</v>
      </c>
      <c r="C1409" t="s">
        <v>108</v>
      </c>
      <c r="D1409" t="s">
        <v>189</v>
      </c>
      <c r="E1409" t="s">
        <v>77</v>
      </c>
      <c r="F1409" t="s">
        <v>78</v>
      </c>
      <c r="G1409" t="s">
        <v>185</v>
      </c>
      <c r="H1409" t="s">
        <v>71</v>
      </c>
      <c r="I1409">
        <v>1</v>
      </c>
      <c r="J1409" t="s">
        <v>228</v>
      </c>
      <c r="K1409" s="1" t="s">
        <v>230</v>
      </c>
      <c r="L1409" s="1" t="s">
        <v>162</v>
      </c>
      <c r="M1409">
        <v>32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ユニフォーム北信介ICONIC</v>
      </c>
    </row>
    <row r="1410" spans="1:20" x14ac:dyDescent="0.35">
      <c r="A1410">
        <f>VLOOKUP(Receive[[#This Row],[No用]],SetNo[[No.用]:[vlookup 用]],2,FALSE)</f>
        <v>244</v>
      </c>
      <c r="B1410">
        <f>IF(ROW()=2,1,IF(A1409&lt;&gt;Receive[[#This Row],[No]],1,B1409+1))</f>
        <v>4</v>
      </c>
      <c r="C1410" t="s">
        <v>108</v>
      </c>
      <c r="D1410" t="s">
        <v>189</v>
      </c>
      <c r="E1410" t="s">
        <v>77</v>
      </c>
      <c r="F1410" t="s">
        <v>78</v>
      </c>
      <c r="G1410" t="s">
        <v>185</v>
      </c>
      <c r="H1410" t="s">
        <v>71</v>
      </c>
      <c r="I1410">
        <v>1</v>
      </c>
      <c r="J1410" t="s">
        <v>228</v>
      </c>
      <c r="K1410" s="1" t="s">
        <v>120</v>
      </c>
      <c r="L1410" s="1" t="s">
        <v>173</v>
      </c>
      <c r="M1410">
        <v>36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ユニフォーム北信介ICONIC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5</v>
      </c>
      <c r="C1411" t="s">
        <v>108</v>
      </c>
      <c r="D1411" t="s">
        <v>189</v>
      </c>
      <c r="E1411" t="s">
        <v>77</v>
      </c>
      <c r="F1411" t="s">
        <v>78</v>
      </c>
      <c r="G1411" t="s">
        <v>185</v>
      </c>
      <c r="H1411" t="s">
        <v>71</v>
      </c>
      <c r="I1411">
        <v>1</v>
      </c>
      <c r="J1411" t="s">
        <v>228</v>
      </c>
      <c r="K1411" s="1" t="s">
        <v>164</v>
      </c>
      <c r="L1411" s="1" t="s">
        <v>162</v>
      </c>
      <c r="M1411">
        <v>32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ユニフォーム北信介ICONIC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6</v>
      </c>
      <c r="C1412" t="s">
        <v>108</v>
      </c>
      <c r="D1412" t="s">
        <v>189</v>
      </c>
      <c r="E1412" t="s">
        <v>77</v>
      </c>
      <c r="F1412" t="s">
        <v>78</v>
      </c>
      <c r="G1412" t="s">
        <v>185</v>
      </c>
      <c r="H1412" t="s">
        <v>71</v>
      </c>
      <c r="I1412">
        <v>1</v>
      </c>
      <c r="J1412" t="s">
        <v>228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ユニフォーム北信介ICONIC</v>
      </c>
    </row>
    <row r="1413" spans="1:20" x14ac:dyDescent="0.35">
      <c r="A1413">
        <f>VLOOKUP(Receive[[#This Row],[No用]],SetNo[[No.用]:[vlookup 用]],2,FALSE)</f>
        <v>245</v>
      </c>
      <c r="B1413">
        <f>IF(ROW()=2,1,IF(A1412&lt;&gt;Receive[[#This Row],[No]],1,B1412+1))</f>
        <v>1</v>
      </c>
      <c r="C1413" s="1" t="s">
        <v>773</v>
      </c>
      <c r="D1413" t="s">
        <v>189</v>
      </c>
      <c r="E1413" s="1" t="s">
        <v>73</v>
      </c>
      <c r="F1413" t="s">
        <v>78</v>
      </c>
      <c r="G1413" t="s">
        <v>185</v>
      </c>
      <c r="H1413" t="s">
        <v>71</v>
      </c>
      <c r="I1413">
        <v>1</v>
      </c>
      <c r="J1413" t="s">
        <v>228</v>
      </c>
      <c r="K1413" s="1" t="s">
        <v>119</v>
      </c>
      <c r="L1413" s="1" t="s">
        <v>178</v>
      </c>
      <c r="M1413">
        <v>35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Xmas北信介ICONIC</v>
      </c>
    </row>
    <row r="1414" spans="1:20" x14ac:dyDescent="0.35">
      <c r="A1414">
        <f>VLOOKUP(Receive[[#This Row],[No用]],SetNo[[No.用]:[vlookup 用]],2,FALSE)</f>
        <v>245</v>
      </c>
      <c r="B1414">
        <f>IF(ROW()=2,1,IF(A1413&lt;&gt;Receive[[#This Row],[No]],1,B1413+1))</f>
        <v>2</v>
      </c>
      <c r="C1414" s="1" t="s">
        <v>773</v>
      </c>
      <c r="D1414" t="s">
        <v>189</v>
      </c>
      <c r="E1414" s="1" t="s">
        <v>73</v>
      </c>
      <c r="F1414" t="s">
        <v>78</v>
      </c>
      <c r="G1414" t="s">
        <v>185</v>
      </c>
      <c r="H1414" t="s">
        <v>71</v>
      </c>
      <c r="I1414">
        <v>1</v>
      </c>
      <c r="J1414" t="s">
        <v>228</v>
      </c>
      <c r="K1414" s="1" t="s">
        <v>163</v>
      </c>
      <c r="L1414" s="1" t="s">
        <v>162</v>
      </c>
      <c r="M1414">
        <v>32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Xmas北信介ICONIC</v>
      </c>
    </row>
    <row r="1415" spans="1:20" x14ac:dyDescent="0.35">
      <c r="A1415">
        <f>VLOOKUP(Receive[[#This Row],[No用]],SetNo[[No.用]:[vlookup 用]],2,FALSE)</f>
        <v>245</v>
      </c>
      <c r="B1415">
        <f>IF(ROW()=2,1,IF(A1414&lt;&gt;Receive[[#This Row],[No]],1,B1414+1))</f>
        <v>3</v>
      </c>
      <c r="C1415" s="1" t="s">
        <v>773</v>
      </c>
      <c r="D1415" t="s">
        <v>189</v>
      </c>
      <c r="E1415" s="1" t="s">
        <v>73</v>
      </c>
      <c r="F1415" t="s">
        <v>78</v>
      </c>
      <c r="G1415" t="s">
        <v>185</v>
      </c>
      <c r="H1415" t="s">
        <v>71</v>
      </c>
      <c r="I1415">
        <v>1</v>
      </c>
      <c r="J1415" t="s">
        <v>228</v>
      </c>
      <c r="K1415" s="1" t="s">
        <v>230</v>
      </c>
      <c r="L1415" s="1" t="s">
        <v>162</v>
      </c>
      <c r="M1415">
        <v>32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Xmas北信介ICONIC</v>
      </c>
    </row>
    <row r="1416" spans="1:20" x14ac:dyDescent="0.35">
      <c r="A1416">
        <f>VLOOKUP(Receive[[#This Row],[No用]],SetNo[[No.用]:[vlookup 用]],2,FALSE)</f>
        <v>245</v>
      </c>
      <c r="B1416">
        <f>IF(ROW()=2,1,IF(A1415&lt;&gt;Receive[[#This Row],[No]],1,B1415+1))</f>
        <v>4</v>
      </c>
      <c r="C1416" s="1" t="s">
        <v>773</v>
      </c>
      <c r="D1416" t="s">
        <v>189</v>
      </c>
      <c r="E1416" s="1" t="s">
        <v>73</v>
      </c>
      <c r="F1416" t="s">
        <v>78</v>
      </c>
      <c r="G1416" t="s">
        <v>185</v>
      </c>
      <c r="H1416" t="s">
        <v>71</v>
      </c>
      <c r="I1416">
        <v>1</v>
      </c>
      <c r="J1416" t="s">
        <v>228</v>
      </c>
      <c r="K1416" s="1" t="s">
        <v>120</v>
      </c>
      <c r="L1416" s="1" t="s">
        <v>173</v>
      </c>
      <c r="M1416">
        <v>36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Xmas北信介ICONIC</v>
      </c>
    </row>
    <row r="1417" spans="1:20" x14ac:dyDescent="0.35">
      <c r="A1417">
        <f>VLOOKUP(Receive[[#This Row],[No用]],SetNo[[No.用]:[vlookup 用]],2,FALSE)</f>
        <v>245</v>
      </c>
      <c r="B1417">
        <f>IF(ROW()=2,1,IF(A1416&lt;&gt;Receive[[#This Row],[No]],1,B1416+1))</f>
        <v>5</v>
      </c>
      <c r="C1417" s="1" t="s">
        <v>773</v>
      </c>
      <c r="D1417" t="s">
        <v>189</v>
      </c>
      <c r="E1417" s="1" t="s">
        <v>73</v>
      </c>
      <c r="F1417" t="s">
        <v>78</v>
      </c>
      <c r="G1417" t="s">
        <v>185</v>
      </c>
      <c r="H1417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32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Xmas北信介ICONIC</v>
      </c>
    </row>
    <row r="1418" spans="1:20" x14ac:dyDescent="0.35">
      <c r="A1418">
        <f>VLOOKUP(Receive[[#This Row],[No用]],SetNo[[No.用]:[vlookup 用]],2,FALSE)</f>
        <v>245</v>
      </c>
      <c r="B1418">
        <f>IF(ROW()=2,1,IF(A1417&lt;&gt;Receive[[#This Row],[No]],1,B1417+1))</f>
        <v>6</v>
      </c>
      <c r="C1418" s="1" t="s">
        <v>773</v>
      </c>
      <c r="D1418" t="s">
        <v>189</v>
      </c>
      <c r="E1418" s="1" t="s">
        <v>73</v>
      </c>
      <c r="F1418" t="s">
        <v>78</v>
      </c>
      <c r="G1418" t="s">
        <v>185</v>
      </c>
      <c r="H1418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Xmas北信介ICONIC</v>
      </c>
    </row>
    <row r="1419" spans="1:20" x14ac:dyDescent="0.35">
      <c r="A1419">
        <f>VLOOKUP(Receive[[#This Row],[No用]],SetNo[[No.用]:[vlookup 用]],2,FALSE)</f>
        <v>245</v>
      </c>
      <c r="B1419">
        <f>IF(ROW()=2,1,IF(A1418&lt;&gt;Receive[[#This Row],[No]],1,B1418+1))</f>
        <v>7</v>
      </c>
      <c r="C1419" s="1" t="s">
        <v>773</v>
      </c>
      <c r="D1419" t="s">
        <v>189</v>
      </c>
      <c r="E1419" s="1" t="s">
        <v>73</v>
      </c>
      <c r="F1419" t="s">
        <v>78</v>
      </c>
      <c r="G1419" t="s">
        <v>185</v>
      </c>
      <c r="H1419" t="s">
        <v>71</v>
      </c>
      <c r="I1419">
        <v>1</v>
      </c>
      <c r="J1419" t="s">
        <v>228</v>
      </c>
      <c r="K1419" s="1" t="s">
        <v>164</v>
      </c>
      <c r="L1419" s="1" t="s">
        <v>224</v>
      </c>
      <c r="M1419">
        <v>44</v>
      </c>
      <c r="N1419">
        <v>0</v>
      </c>
      <c r="O1419">
        <v>54</v>
      </c>
      <c r="P1419">
        <v>0</v>
      </c>
      <c r="T1419" t="str">
        <f>Receive[[#This Row],[服装]]&amp;Receive[[#This Row],[名前]]&amp;Receive[[#This Row],[レアリティ]]</f>
        <v>Xmas北信介ICONIC</v>
      </c>
    </row>
    <row r="1420" spans="1:20" x14ac:dyDescent="0.35">
      <c r="A1420">
        <f>VLOOKUP(Receive[[#This Row],[No用]],SetNo[[No.用]:[vlookup 用]],2,FALSE)</f>
        <v>246</v>
      </c>
      <c r="B1420">
        <f>IF(ROW()=2,1,IF(A1419&lt;&gt;Receive[[#This Row],[No]],1,B1419+1))</f>
        <v>1</v>
      </c>
      <c r="C1420" s="1" t="s">
        <v>1044</v>
      </c>
      <c r="D1420" s="1" t="s">
        <v>189</v>
      </c>
      <c r="E1420" s="1" t="s">
        <v>90</v>
      </c>
      <c r="F1420" s="1" t="s">
        <v>78</v>
      </c>
      <c r="G1420" s="1" t="s">
        <v>185</v>
      </c>
      <c r="H1420" s="1" t="s">
        <v>71</v>
      </c>
      <c r="I1420">
        <v>1</v>
      </c>
      <c r="J1420" t="s">
        <v>228</v>
      </c>
      <c r="K1420" s="1" t="s">
        <v>119</v>
      </c>
      <c r="L1420" s="1" t="s">
        <v>173</v>
      </c>
      <c r="M1420">
        <v>37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スパイ北信介ICONIC</v>
      </c>
    </row>
    <row r="1421" spans="1:20" x14ac:dyDescent="0.35">
      <c r="A1421">
        <f>VLOOKUP(Receive[[#This Row],[No用]],SetNo[[No.用]:[vlookup 用]],2,FALSE)</f>
        <v>246</v>
      </c>
      <c r="B1421">
        <f>IF(ROW()=2,1,IF(A1420&lt;&gt;Receive[[#This Row],[No]],1,B1420+1))</f>
        <v>2</v>
      </c>
      <c r="C1421" s="1" t="s">
        <v>1044</v>
      </c>
      <c r="D1421" s="1" t="s">
        <v>189</v>
      </c>
      <c r="E1421" s="1" t="s">
        <v>90</v>
      </c>
      <c r="F1421" s="1" t="s">
        <v>78</v>
      </c>
      <c r="G1421" s="1" t="s">
        <v>185</v>
      </c>
      <c r="H1421" s="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32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スパイ北信介ICONIC</v>
      </c>
    </row>
    <row r="1422" spans="1:20" x14ac:dyDescent="0.35">
      <c r="A1422">
        <f>VLOOKUP(Receive[[#This Row],[No用]],SetNo[[No.用]:[vlookup 用]],2,FALSE)</f>
        <v>246</v>
      </c>
      <c r="B1422">
        <f>IF(ROW()=2,1,IF(A1421&lt;&gt;Receive[[#This Row],[No]],1,B1421+1))</f>
        <v>3</v>
      </c>
      <c r="C1422" s="1" t="s">
        <v>1044</v>
      </c>
      <c r="D1422" s="1" t="s">
        <v>189</v>
      </c>
      <c r="E1422" s="1" t="s">
        <v>90</v>
      </c>
      <c r="F1422" s="1" t="s">
        <v>78</v>
      </c>
      <c r="G1422" s="1" t="s">
        <v>185</v>
      </c>
      <c r="H1422" s="1" t="s">
        <v>71</v>
      </c>
      <c r="I1422">
        <v>1</v>
      </c>
      <c r="J1422" t="s">
        <v>228</v>
      </c>
      <c r="K1422" s="1" t="s">
        <v>230</v>
      </c>
      <c r="L1422" s="1" t="s">
        <v>162</v>
      </c>
      <c r="M1422">
        <v>32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スパイ北信介ICONIC</v>
      </c>
    </row>
    <row r="1423" spans="1:20" x14ac:dyDescent="0.35">
      <c r="A1423">
        <f>VLOOKUP(Receive[[#This Row],[No用]],SetNo[[No.用]:[vlookup 用]],2,FALSE)</f>
        <v>246</v>
      </c>
      <c r="B1423">
        <f>IF(ROW()=2,1,IF(A1422&lt;&gt;Receive[[#This Row],[No]],1,B1422+1))</f>
        <v>4</v>
      </c>
      <c r="C1423" s="1" t="s">
        <v>1044</v>
      </c>
      <c r="D1423" s="1" t="s">
        <v>189</v>
      </c>
      <c r="E1423" s="1" t="s">
        <v>90</v>
      </c>
      <c r="F1423" s="1" t="s">
        <v>78</v>
      </c>
      <c r="G1423" s="1" t="s">
        <v>185</v>
      </c>
      <c r="H1423" s="1" t="s">
        <v>71</v>
      </c>
      <c r="I1423">
        <v>1</v>
      </c>
      <c r="J1423" t="s">
        <v>228</v>
      </c>
      <c r="K1423" s="1" t="s">
        <v>120</v>
      </c>
      <c r="L1423" s="1" t="s">
        <v>173</v>
      </c>
      <c r="M1423">
        <v>37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スパイ北信介ICONIC</v>
      </c>
    </row>
    <row r="1424" spans="1:20" x14ac:dyDescent="0.35">
      <c r="A1424">
        <f>VLOOKUP(Receive[[#This Row],[No用]],SetNo[[No.用]:[vlookup 用]],2,FALSE)</f>
        <v>246</v>
      </c>
      <c r="B1424">
        <f>IF(ROW()=2,1,IF(A1423&lt;&gt;Receive[[#This Row],[No]],1,B1423+1))</f>
        <v>5</v>
      </c>
      <c r="C1424" s="1" t="s">
        <v>1044</v>
      </c>
      <c r="D1424" s="1" t="s">
        <v>189</v>
      </c>
      <c r="E1424" s="1" t="s">
        <v>90</v>
      </c>
      <c r="F1424" s="1" t="s">
        <v>78</v>
      </c>
      <c r="G1424" s="1" t="s">
        <v>185</v>
      </c>
      <c r="H1424" s="1" t="s">
        <v>71</v>
      </c>
      <c r="I1424">
        <v>1</v>
      </c>
      <c r="J1424" t="s">
        <v>228</v>
      </c>
      <c r="K1424" s="1" t="s">
        <v>164</v>
      </c>
      <c r="L1424" s="1" t="s">
        <v>162</v>
      </c>
      <c r="M1424">
        <v>32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スパイ北信介ICONIC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6</v>
      </c>
      <c r="C1425" s="1" t="s">
        <v>1044</v>
      </c>
      <c r="D1425" s="1" t="s">
        <v>189</v>
      </c>
      <c r="E1425" s="1" t="s">
        <v>90</v>
      </c>
      <c r="F1425" s="1" t="s">
        <v>78</v>
      </c>
      <c r="G1425" s="1" t="s">
        <v>185</v>
      </c>
      <c r="H1425" s="1" t="s">
        <v>71</v>
      </c>
      <c r="I1425">
        <v>1</v>
      </c>
      <c r="J1425" t="s">
        <v>228</v>
      </c>
      <c r="K1425" s="1" t="s">
        <v>165</v>
      </c>
      <c r="L1425" s="1" t="s">
        <v>162</v>
      </c>
      <c r="M1425">
        <v>13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スパイ北信介ICONIC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7</v>
      </c>
      <c r="C1426" s="1" t="s">
        <v>1044</v>
      </c>
      <c r="D1426" s="1" t="s">
        <v>189</v>
      </c>
      <c r="E1426" s="1" t="s">
        <v>90</v>
      </c>
      <c r="F1426" s="1" t="s">
        <v>78</v>
      </c>
      <c r="G1426" s="1" t="s">
        <v>185</v>
      </c>
      <c r="H1426" s="1" t="s">
        <v>71</v>
      </c>
      <c r="I1426">
        <v>1</v>
      </c>
      <c r="J1426" t="s">
        <v>228</v>
      </c>
      <c r="K1426" s="1" t="s">
        <v>164</v>
      </c>
      <c r="L1426" s="1" t="s">
        <v>224</v>
      </c>
      <c r="M1426">
        <v>44</v>
      </c>
      <c r="N1426">
        <v>0</v>
      </c>
      <c r="O1426">
        <v>54</v>
      </c>
      <c r="P1426">
        <v>0</v>
      </c>
      <c r="T1426" t="str">
        <f>Receive[[#This Row],[服装]]&amp;Receive[[#This Row],[名前]]&amp;Receive[[#This Row],[レアリティ]]</f>
        <v>スパイ北信介ICONIC</v>
      </c>
    </row>
    <row r="1427" spans="1:20" x14ac:dyDescent="0.35">
      <c r="A1427">
        <f>VLOOKUP(Receive[[#This Row],[No用]],SetNo[[No.用]:[vlookup 用]],2,FALSE)</f>
        <v>247</v>
      </c>
      <c r="B1427">
        <f>IF(ROW()=2,1,IF(A1426&lt;&gt;Receive[[#This Row],[No]],1,B1426+1))</f>
        <v>1</v>
      </c>
      <c r="C1427" s="1" t="s">
        <v>1208</v>
      </c>
      <c r="D1427" s="1" t="s">
        <v>189</v>
      </c>
      <c r="E1427" s="1" t="s">
        <v>77</v>
      </c>
      <c r="F1427" s="1" t="s">
        <v>78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119</v>
      </c>
      <c r="L1427" s="1" t="s">
        <v>173</v>
      </c>
      <c r="M1427">
        <v>37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新年2北信介ICONIC</v>
      </c>
    </row>
    <row r="1428" spans="1:20" x14ac:dyDescent="0.35">
      <c r="A1428">
        <f>VLOOKUP(Receive[[#This Row],[No用]],SetNo[[No.用]:[vlookup 用]],2,FALSE)</f>
        <v>247</v>
      </c>
      <c r="B1428">
        <f>IF(ROW()=2,1,IF(A1427&lt;&gt;Receive[[#This Row],[No]],1,B1427+1))</f>
        <v>2</v>
      </c>
      <c r="C1428" s="1" t="s">
        <v>1208</v>
      </c>
      <c r="D1428" s="1" t="s">
        <v>189</v>
      </c>
      <c r="E1428" s="1" t="s">
        <v>77</v>
      </c>
      <c r="F1428" s="1" t="s">
        <v>78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163</v>
      </c>
      <c r="L1428" s="1" t="s">
        <v>178</v>
      </c>
      <c r="M1428">
        <v>35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新年2北信介ICONIC</v>
      </c>
    </row>
    <row r="1429" spans="1:20" x14ac:dyDescent="0.35">
      <c r="A1429">
        <f>VLOOKUP(Receive[[#This Row],[No用]],SetNo[[No.用]:[vlookup 用]],2,FALSE)</f>
        <v>247</v>
      </c>
      <c r="B1429">
        <f>IF(ROW()=2,1,IF(A1428&lt;&gt;Receive[[#This Row],[No]],1,B1428+1))</f>
        <v>3</v>
      </c>
      <c r="C1429" s="1" t="s">
        <v>1208</v>
      </c>
      <c r="D1429" s="1" t="s">
        <v>189</v>
      </c>
      <c r="E1429" s="1" t="s">
        <v>77</v>
      </c>
      <c r="F1429" s="1" t="s">
        <v>78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230</v>
      </c>
      <c r="L1429" s="1" t="s">
        <v>162</v>
      </c>
      <c r="M1429">
        <v>32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新年2北信介ICONIC</v>
      </c>
    </row>
    <row r="1430" spans="1:20" x14ac:dyDescent="0.35">
      <c r="A1430">
        <f>VLOOKUP(Receive[[#This Row],[No用]],SetNo[[No.用]:[vlookup 用]],2,FALSE)</f>
        <v>247</v>
      </c>
      <c r="B1430">
        <f>IF(ROW()=2,1,IF(A1429&lt;&gt;Receive[[#This Row],[No]],1,B1429+1))</f>
        <v>4</v>
      </c>
      <c r="C1430" s="1" t="s">
        <v>1208</v>
      </c>
      <c r="D1430" s="1" t="s">
        <v>189</v>
      </c>
      <c r="E1430" s="1" t="s">
        <v>77</v>
      </c>
      <c r="F1430" s="1" t="s">
        <v>78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120</v>
      </c>
      <c r="L1430" s="1" t="s">
        <v>178</v>
      </c>
      <c r="M1430">
        <v>35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新年2北信介ICONIC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5</v>
      </c>
      <c r="C1431" s="1" t="s">
        <v>1208</v>
      </c>
      <c r="D1431" s="1" t="s">
        <v>189</v>
      </c>
      <c r="E1431" s="1" t="s">
        <v>77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164</v>
      </c>
      <c r="L1431" s="1" t="s">
        <v>162</v>
      </c>
      <c r="M1431">
        <v>32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新年2北信介ICONIC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6</v>
      </c>
      <c r="C1432" s="1" t="s">
        <v>1208</v>
      </c>
      <c r="D1432" s="1" t="s">
        <v>189</v>
      </c>
      <c r="E1432" s="1" t="s">
        <v>77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165</v>
      </c>
      <c r="L1432" s="1" t="s">
        <v>162</v>
      </c>
      <c r="M1432">
        <v>13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新年2北信介ICONIC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7</v>
      </c>
      <c r="C1433" s="1" t="s">
        <v>1208</v>
      </c>
      <c r="D1433" s="1" t="s">
        <v>189</v>
      </c>
      <c r="E1433" s="1" t="s">
        <v>77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120</v>
      </c>
      <c r="L1433" s="1" t="s">
        <v>224</v>
      </c>
      <c r="M1433">
        <v>47</v>
      </c>
      <c r="N1433">
        <v>0</v>
      </c>
      <c r="O1433">
        <v>57</v>
      </c>
      <c r="P1433">
        <v>0</v>
      </c>
      <c r="T1433" t="str">
        <f>Receive[[#This Row],[服装]]&amp;Receive[[#This Row],[名前]]&amp;Receive[[#This Row],[レアリティ]]</f>
        <v>新年2北信介ICONIC</v>
      </c>
    </row>
    <row r="1434" spans="1:20" x14ac:dyDescent="0.35">
      <c r="A1434">
        <f>VLOOKUP(Receive[[#This Row],[No用]],SetNo[[No.用]:[vlookup 用]],2,FALSE)</f>
        <v>248</v>
      </c>
      <c r="B1434">
        <f>IF(ROW()=2,1,IF(A1433&lt;&gt;Receive[[#This Row],[No]],1,B1433+1))</f>
        <v>1</v>
      </c>
      <c r="C1434" t="s">
        <v>108</v>
      </c>
      <c r="D1434" s="1" t="s">
        <v>655</v>
      </c>
      <c r="E1434" t="s">
        <v>77</v>
      </c>
      <c r="F1434" s="1" t="s">
        <v>78</v>
      </c>
      <c r="G1434" t="s">
        <v>185</v>
      </c>
      <c r="H1434" t="s">
        <v>71</v>
      </c>
      <c r="I1434">
        <v>1</v>
      </c>
      <c r="J1434" t="s">
        <v>228</v>
      </c>
      <c r="K1434" s="1" t="s">
        <v>119</v>
      </c>
      <c r="L1434" s="1" t="s">
        <v>162</v>
      </c>
      <c r="M1434">
        <v>25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ユニフォーム尾白アランICONIC</v>
      </c>
    </row>
    <row r="1435" spans="1:20" x14ac:dyDescent="0.35">
      <c r="A1435">
        <f>VLOOKUP(Receive[[#This Row],[No用]],SetNo[[No.用]:[vlookup 用]],2,FALSE)</f>
        <v>248</v>
      </c>
      <c r="B1435">
        <f>IF(ROW()=2,1,IF(A1434&lt;&gt;Receive[[#This Row],[No]],1,B1434+1))</f>
        <v>2</v>
      </c>
      <c r="C1435" t="s">
        <v>108</v>
      </c>
      <c r="D1435" s="1" t="s">
        <v>655</v>
      </c>
      <c r="E1435" t="s">
        <v>77</v>
      </c>
      <c r="F1435" s="1" t="s">
        <v>78</v>
      </c>
      <c r="G1435" t="s">
        <v>185</v>
      </c>
      <c r="H1435" t="s">
        <v>71</v>
      </c>
      <c r="I1435">
        <v>1</v>
      </c>
      <c r="J1435" t="s">
        <v>228</v>
      </c>
      <c r="K1435" s="1" t="s">
        <v>163</v>
      </c>
      <c r="L1435" s="1" t="s">
        <v>162</v>
      </c>
      <c r="M1435">
        <v>25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ユニフォーム尾白アランICONIC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3</v>
      </c>
      <c r="C1436" t="s">
        <v>108</v>
      </c>
      <c r="D1436" s="1" t="s">
        <v>655</v>
      </c>
      <c r="E1436" t="s">
        <v>77</v>
      </c>
      <c r="F1436" s="1" t="s">
        <v>78</v>
      </c>
      <c r="G1436" t="s">
        <v>185</v>
      </c>
      <c r="H1436" t="s">
        <v>71</v>
      </c>
      <c r="I1436">
        <v>1</v>
      </c>
      <c r="J1436" t="s">
        <v>228</v>
      </c>
      <c r="K1436" s="1" t="s">
        <v>120</v>
      </c>
      <c r="L1436" s="1" t="s">
        <v>162</v>
      </c>
      <c r="M1436">
        <v>25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ユニフォーム尾白アランICONIC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4</v>
      </c>
      <c r="C1437" t="s">
        <v>108</v>
      </c>
      <c r="D1437" s="1" t="s">
        <v>655</v>
      </c>
      <c r="E1437" t="s">
        <v>77</v>
      </c>
      <c r="F1437" s="1" t="s">
        <v>78</v>
      </c>
      <c r="G1437" t="s">
        <v>185</v>
      </c>
      <c r="H1437" t="s">
        <v>71</v>
      </c>
      <c r="I1437">
        <v>1</v>
      </c>
      <c r="J1437" t="s">
        <v>228</v>
      </c>
      <c r="K1437" s="1" t="s">
        <v>164</v>
      </c>
      <c r="L1437" s="1" t="s">
        <v>162</v>
      </c>
      <c r="M1437">
        <v>25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ユニフォーム尾白アランICONIC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5</v>
      </c>
      <c r="C1438" t="s">
        <v>108</v>
      </c>
      <c r="D1438" s="1" t="s">
        <v>655</v>
      </c>
      <c r="E1438" t="s">
        <v>77</v>
      </c>
      <c r="F1438" s="1" t="s">
        <v>78</v>
      </c>
      <c r="G1438" t="s">
        <v>185</v>
      </c>
      <c r="H1438" t="s">
        <v>71</v>
      </c>
      <c r="I1438">
        <v>1</v>
      </c>
      <c r="J1438" t="s">
        <v>228</v>
      </c>
      <c r="K1438" s="1" t="s">
        <v>165</v>
      </c>
      <c r="L1438" s="1" t="s">
        <v>162</v>
      </c>
      <c r="M1438">
        <v>13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ユニフォーム尾白アランICONIC</v>
      </c>
    </row>
    <row r="1439" spans="1:20" x14ac:dyDescent="0.35">
      <c r="A1439">
        <f>VLOOKUP(Receive[[#This Row],[No用]],SetNo[[No.用]:[vlookup 用]],2,FALSE)</f>
        <v>249</v>
      </c>
      <c r="B1439">
        <f>IF(ROW()=2,1,IF(A1438&lt;&gt;Receive[[#This Row],[No]],1,B1438+1))</f>
        <v>1</v>
      </c>
      <c r="C1439" s="1" t="s">
        <v>798</v>
      </c>
      <c r="D1439" s="1" t="s">
        <v>655</v>
      </c>
      <c r="E1439" s="1" t="s">
        <v>809</v>
      </c>
      <c r="F1439" s="1" t="s">
        <v>78</v>
      </c>
      <c r="G1439" t="s">
        <v>185</v>
      </c>
      <c r="H1439" t="s">
        <v>71</v>
      </c>
      <c r="I1439">
        <v>1</v>
      </c>
      <c r="J1439" t="s">
        <v>228</v>
      </c>
      <c r="K1439" s="1" t="s">
        <v>119</v>
      </c>
      <c r="L1439" s="1" t="s">
        <v>178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雪遊び尾白アランICONIC</v>
      </c>
    </row>
    <row r="1440" spans="1:20" x14ac:dyDescent="0.35">
      <c r="A1440">
        <f>VLOOKUP(Receive[[#This Row],[No用]],SetNo[[No.用]:[vlookup 用]],2,FALSE)</f>
        <v>249</v>
      </c>
      <c r="B1440">
        <f>IF(ROW()=2,1,IF(A1439&lt;&gt;Receive[[#This Row],[No]],1,B1439+1))</f>
        <v>2</v>
      </c>
      <c r="C1440" s="1" t="s">
        <v>798</v>
      </c>
      <c r="D1440" s="1" t="s">
        <v>655</v>
      </c>
      <c r="E1440" s="1" t="s">
        <v>809</v>
      </c>
      <c r="F1440" s="1" t="s">
        <v>78</v>
      </c>
      <c r="G1440" t="s">
        <v>185</v>
      </c>
      <c r="H1440" t="s">
        <v>71</v>
      </c>
      <c r="I1440">
        <v>1</v>
      </c>
      <c r="J1440" t="s">
        <v>228</v>
      </c>
      <c r="K1440" s="1" t="s">
        <v>163</v>
      </c>
      <c r="L1440" s="1" t="s">
        <v>162</v>
      </c>
      <c r="M1440">
        <v>25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雪遊び尾白アランICONIC</v>
      </c>
    </row>
    <row r="1441" spans="1:20" x14ac:dyDescent="0.35">
      <c r="A1441">
        <f>VLOOKUP(Receive[[#This Row],[No用]],SetNo[[No.用]:[vlookup 用]],2,FALSE)</f>
        <v>249</v>
      </c>
      <c r="B1441">
        <f>IF(ROW()=2,1,IF(A1440&lt;&gt;Receive[[#This Row],[No]],1,B1440+1))</f>
        <v>3</v>
      </c>
      <c r="C1441" s="1" t="s">
        <v>798</v>
      </c>
      <c r="D1441" s="1" t="s">
        <v>655</v>
      </c>
      <c r="E1441" s="1" t="s">
        <v>809</v>
      </c>
      <c r="F1441" s="1" t="s">
        <v>78</v>
      </c>
      <c r="G1441" t="s">
        <v>185</v>
      </c>
      <c r="H1441" t="s">
        <v>71</v>
      </c>
      <c r="I1441">
        <v>1</v>
      </c>
      <c r="J1441" t="s">
        <v>228</v>
      </c>
      <c r="K1441" s="1" t="s">
        <v>120</v>
      </c>
      <c r="L1441" s="1" t="s">
        <v>178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雪遊び尾白アランICONIC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4</v>
      </c>
      <c r="C1442" s="1" t="s">
        <v>798</v>
      </c>
      <c r="D1442" s="1" t="s">
        <v>655</v>
      </c>
      <c r="E1442" s="1" t="s">
        <v>809</v>
      </c>
      <c r="F1442" s="1" t="s">
        <v>78</v>
      </c>
      <c r="G1442" t="s">
        <v>185</v>
      </c>
      <c r="H1442" t="s">
        <v>71</v>
      </c>
      <c r="I1442">
        <v>1</v>
      </c>
      <c r="J1442" t="s">
        <v>228</v>
      </c>
      <c r="K1442" s="1" t="s">
        <v>164</v>
      </c>
      <c r="L1442" s="1" t="s">
        <v>162</v>
      </c>
      <c r="M1442">
        <v>25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雪遊び尾白アランICONIC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5</v>
      </c>
      <c r="C1443" s="1" t="s">
        <v>798</v>
      </c>
      <c r="D1443" s="1" t="s">
        <v>655</v>
      </c>
      <c r="E1443" s="1" t="s">
        <v>809</v>
      </c>
      <c r="F1443" s="1" t="s">
        <v>78</v>
      </c>
      <c r="G1443" t="s">
        <v>185</v>
      </c>
      <c r="H1443" t="s">
        <v>71</v>
      </c>
      <c r="I1443">
        <v>1</v>
      </c>
      <c r="J1443" t="s">
        <v>228</v>
      </c>
      <c r="K1443" s="1" t="s">
        <v>165</v>
      </c>
      <c r="L1443" s="1" t="s">
        <v>162</v>
      </c>
      <c r="M1443">
        <v>13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雪遊び尾白アランICONIC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6</v>
      </c>
      <c r="C1444" s="1" t="s">
        <v>798</v>
      </c>
      <c r="D1444" s="1" t="s">
        <v>655</v>
      </c>
      <c r="E1444" s="1" t="s">
        <v>809</v>
      </c>
      <c r="F1444" s="1" t="s">
        <v>78</v>
      </c>
      <c r="G1444" t="s">
        <v>185</v>
      </c>
      <c r="H1444" t="s">
        <v>71</v>
      </c>
      <c r="I1444">
        <v>1</v>
      </c>
      <c r="J1444" t="s">
        <v>228</v>
      </c>
      <c r="K1444" s="1" t="s">
        <v>183</v>
      </c>
      <c r="L1444" s="1" t="s">
        <v>224</v>
      </c>
      <c r="M1444">
        <v>45</v>
      </c>
      <c r="N1444">
        <v>0</v>
      </c>
      <c r="O1444">
        <v>55</v>
      </c>
      <c r="P1444">
        <v>0</v>
      </c>
      <c r="T1444" t="str">
        <f>Receive[[#This Row],[服装]]&amp;Receive[[#This Row],[名前]]&amp;Receive[[#This Row],[レアリティ]]</f>
        <v>雪遊び尾白アランICONIC</v>
      </c>
    </row>
    <row r="1445" spans="1:20" x14ac:dyDescent="0.35">
      <c r="A1445">
        <f>VLOOKUP(Receive[[#This Row],[No用]],SetNo[[No.用]:[vlookup 用]],2,FALSE)</f>
        <v>250</v>
      </c>
      <c r="B1445">
        <f>IF(ROW()=2,1,IF(A1444&lt;&gt;Receive[[#This Row],[No]],1,B1444+1))</f>
        <v>1</v>
      </c>
      <c r="C1445" t="s">
        <v>108</v>
      </c>
      <c r="D1445" s="1" t="s">
        <v>657</v>
      </c>
      <c r="E1445" t="s">
        <v>77</v>
      </c>
      <c r="F1445" s="1" t="s">
        <v>80</v>
      </c>
      <c r="G1445" t="s">
        <v>185</v>
      </c>
      <c r="H1445" t="s">
        <v>71</v>
      </c>
      <c r="I1445">
        <v>1</v>
      </c>
      <c r="J1445" t="s">
        <v>228</v>
      </c>
      <c r="K1445" s="1" t="s">
        <v>119</v>
      </c>
      <c r="L1445" s="1" t="s">
        <v>178</v>
      </c>
      <c r="M1445">
        <v>36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ユニフォーム赤木路成ICONIC</v>
      </c>
    </row>
    <row r="1446" spans="1:20" x14ac:dyDescent="0.35">
      <c r="A1446">
        <f>VLOOKUP(Receive[[#This Row],[No用]],SetNo[[No.用]:[vlookup 用]],2,FALSE)</f>
        <v>250</v>
      </c>
      <c r="B1446">
        <f>IF(ROW()=2,1,IF(A1445&lt;&gt;Receive[[#This Row],[No]],1,B1445+1))</f>
        <v>2</v>
      </c>
      <c r="C1446" t="s">
        <v>108</v>
      </c>
      <c r="D1446" s="1" t="s">
        <v>657</v>
      </c>
      <c r="E1446" t="s">
        <v>77</v>
      </c>
      <c r="F1446" s="1" t="s">
        <v>80</v>
      </c>
      <c r="G1446" t="s">
        <v>185</v>
      </c>
      <c r="H1446" t="s">
        <v>71</v>
      </c>
      <c r="I1446">
        <v>1</v>
      </c>
      <c r="J1446" t="s">
        <v>228</v>
      </c>
      <c r="K1446" s="1" t="s">
        <v>194</v>
      </c>
      <c r="L1446" s="1" t="s">
        <v>173</v>
      </c>
      <c r="M1446">
        <v>41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ユニフォーム赤木路成ICONIC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3</v>
      </c>
      <c r="C1447" t="s">
        <v>108</v>
      </c>
      <c r="D1447" s="1" t="s">
        <v>657</v>
      </c>
      <c r="E1447" t="s">
        <v>77</v>
      </c>
      <c r="F1447" s="1" t="s">
        <v>80</v>
      </c>
      <c r="G1447" t="s">
        <v>185</v>
      </c>
      <c r="H1447" t="s">
        <v>71</v>
      </c>
      <c r="I1447">
        <v>1</v>
      </c>
      <c r="J1447" t="s">
        <v>228</v>
      </c>
      <c r="K1447" s="1" t="s">
        <v>163</v>
      </c>
      <c r="L1447" s="1" t="s">
        <v>162</v>
      </c>
      <c r="M1447">
        <v>33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ユニフォーム赤木路成ICONIC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4</v>
      </c>
      <c r="C1448" t="s">
        <v>108</v>
      </c>
      <c r="D1448" s="1" t="s">
        <v>657</v>
      </c>
      <c r="E1448" t="s">
        <v>77</v>
      </c>
      <c r="F1448" s="1" t="s">
        <v>80</v>
      </c>
      <c r="G1448" t="s">
        <v>185</v>
      </c>
      <c r="H1448" t="s">
        <v>71</v>
      </c>
      <c r="I1448">
        <v>1</v>
      </c>
      <c r="J1448" t="s">
        <v>228</v>
      </c>
      <c r="K1448" s="1" t="s">
        <v>230</v>
      </c>
      <c r="L1448" s="1" t="s">
        <v>224</v>
      </c>
      <c r="M1448">
        <v>57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ユニフォーム赤木路成ICONIC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5</v>
      </c>
      <c r="C1449" t="s">
        <v>108</v>
      </c>
      <c r="D1449" s="1" t="s">
        <v>657</v>
      </c>
      <c r="E1449" t="s">
        <v>77</v>
      </c>
      <c r="F1449" s="1" t="s">
        <v>80</v>
      </c>
      <c r="G1449" t="s">
        <v>185</v>
      </c>
      <c r="H1449" t="s">
        <v>71</v>
      </c>
      <c r="I1449">
        <v>1</v>
      </c>
      <c r="J1449" t="s">
        <v>228</v>
      </c>
      <c r="K1449" s="1" t="s">
        <v>120</v>
      </c>
      <c r="L1449" s="1" t="s">
        <v>173</v>
      </c>
      <c r="M1449">
        <v>36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ユニフォーム赤木路成ICONIC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6</v>
      </c>
      <c r="C1450" t="s">
        <v>108</v>
      </c>
      <c r="D1450" s="1" t="s">
        <v>657</v>
      </c>
      <c r="E1450" t="s">
        <v>77</v>
      </c>
      <c r="F1450" s="1" t="s">
        <v>80</v>
      </c>
      <c r="G1450" t="s">
        <v>185</v>
      </c>
      <c r="H1450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33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ユニフォーム赤木路成ICONIC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7</v>
      </c>
      <c r="C1451" t="s">
        <v>108</v>
      </c>
      <c r="D1451" s="1" t="s">
        <v>657</v>
      </c>
      <c r="E1451" t="s">
        <v>77</v>
      </c>
      <c r="F1451" s="1" t="s">
        <v>80</v>
      </c>
      <c r="G1451" t="s">
        <v>185</v>
      </c>
      <c r="H145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33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ユニフォーム赤木路成ICONIC</v>
      </c>
    </row>
    <row r="1452" spans="1:20" x14ac:dyDescent="0.35">
      <c r="A1452">
        <f>VLOOKUP(Receive[[#This Row],[No用]],SetNo[[No.用]:[vlookup 用]],2,FALSE)</f>
        <v>250</v>
      </c>
      <c r="B1452">
        <f>IF(ROW()=2,1,IF(A1451&lt;&gt;Receive[[#This Row],[No]],1,B1451+1))</f>
        <v>8</v>
      </c>
      <c r="C1452" t="s">
        <v>108</v>
      </c>
      <c r="D1452" s="1" t="s">
        <v>657</v>
      </c>
      <c r="E1452" t="s">
        <v>77</v>
      </c>
      <c r="F1452" s="1" t="s">
        <v>80</v>
      </c>
      <c r="G1452" t="s">
        <v>185</v>
      </c>
      <c r="H1452" t="s">
        <v>71</v>
      </c>
      <c r="I1452">
        <v>1</v>
      </c>
      <c r="J1452" t="s">
        <v>228</v>
      </c>
      <c r="K1452" s="1" t="s">
        <v>183</v>
      </c>
      <c r="L1452" s="1" t="s">
        <v>224</v>
      </c>
      <c r="M1452">
        <v>47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ユニフォーム赤木路成ICONIC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1</v>
      </c>
      <c r="C1453" s="1" t="s">
        <v>1167</v>
      </c>
      <c r="D1453" s="1" t="s">
        <v>657</v>
      </c>
      <c r="E1453" s="1" t="s">
        <v>73</v>
      </c>
      <c r="F1453" s="1" t="s">
        <v>80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119</v>
      </c>
      <c r="L1453" s="1" t="s">
        <v>178</v>
      </c>
      <c r="M1453">
        <v>36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Xmas2赤木路成ICONIC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2</v>
      </c>
      <c r="C1454" s="1" t="s">
        <v>1167</v>
      </c>
      <c r="D1454" s="1" t="s">
        <v>657</v>
      </c>
      <c r="E1454" s="1" t="s">
        <v>73</v>
      </c>
      <c r="F1454" s="1" t="s">
        <v>80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194</v>
      </c>
      <c r="L1454" s="1" t="s">
        <v>173</v>
      </c>
      <c r="M1454">
        <v>41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Xmas2赤木路成ICONIC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3</v>
      </c>
      <c r="C1455" s="1" t="s">
        <v>1167</v>
      </c>
      <c r="D1455" s="1" t="s">
        <v>657</v>
      </c>
      <c r="E1455" s="1" t="s">
        <v>73</v>
      </c>
      <c r="F1455" s="1" t="s">
        <v>80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163</v>
      </c>
      <c r="L1455" s="1" t="s">
        <v>178</v>
      </c>
      <c r="M1455">
        <v>36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Xmas2赤木路成ICONIC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4</v>
      </c>
      <c r="C1456" s="1" t="s">
        <v>1167</v>
      </c>
      <c r="D1456" s="1" t="s">
        <v>657</v>
      </c>
      <c r="E1456" s="1" t="s">
        <v>73</v>
      </c>
      <c r="F1456" s="1" t="s">
        <v>80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120</v>
      </c>
      <c r="L1456" s="1" t="s">
        <v>173</v>
      </c>
      <c r="M1456">
        <v>36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Xmas2赤木路成ICONIC</v>
      </c>
    </row>
    <row r="1457" spans="1:20" x14ac:dyDescent="0.35">
      <c r="A1457">
        <f>VLOOKUP(Receive[[#This Row],[No用]],SetNo[[No.用]:[vlookup 用]],2,FALSE)</f>
        <v>251</v>
      </c>
      <c r="B1457">
        <f>IF(ROW()=2,1,IF(A1456&lt;&gt;Receive[[#This Row],[No]],1,B1456+1))</f>
        <v>5</v>
      </c>
      <c r="C1457" s="1" t="s">
        <v>1167</v>
      </c>
      <c r="D1457" s="1" t="s">
        <v>657</v>
      </c>
      <c r="E1457" s="1" t="s">
        <v>73</v>
      </c>
      <c r="F1457" s="1" t="s">
        <v>80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164</v>
      </c>
      <c r="L1457" s="1" t="s">
        <v>162</v>
      </c>
      <c r="M1457">
        <v>33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Xmas2赤木路成ICONIC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6</v>
      </c>
      <c r="C1458" s="1" t="s">
        <v>1167</v>
      </c>
      <c r="D1458" s="1" t="s">
        <v>657</v>
      </c>
      <c r="E1458" s="1" t="s">
        <v>73</v>
      </c>
      <c r="F1458" s="1" t="s">
        <v>80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165</v>
      </c>
      <c r="L1458" s="1" t="s">
        <v>162</v>
      </c>
      <c r="M1458">
        <v>33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Xmas2赤木路成ICONIC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7</v>
      </c>
      <c r="C1459" s="1" t="s">
        <v>1167</v>
      </c>
      <c r="D1459" s="1" t="s">
        <v>657</v>
      </c>
      <c r="E1459" s="1" t="s">
        <v>73</v>
      </c>
      <c r="F1459" s="1" t="s">
        <v>80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183</v>
      </c>
      <c r="L1459" s="1" t="s">
        <v>224</v>
      </c>
      <c r="M1459">
        <v>47</v>
      </c>
      <c r="N1459">
        <v>0</v>
      </c>
      <c r="O1459">
        <v>57</v>
      </c>
      <c r="P1459">
        <v>0</v>
      </c>
      <c r="T1459" t="str">
        <f>Receive[[#This Row],[服装]]&amp;Receive[[#This Row],[名前]]&amp;Receive[[#This Row],[レアリティ]]</f>
        <v>Xmas2赤木路成ICONIC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8</v>
      </c>
      <c r="C1460" s="1" t="s">
        <v>1167</v>
      </c>
      <c r="D1460" s="1" t="s">
        <v>657</v>
      </c>
      <c r="E1460" s="1" t="s">
        <v>73</v>
      </c>
      <c r="F1460" s="1" t="s">
        <v>80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230</v>
      </c>
      <c r="L1460" s="1" t="s">
        <v>224</v>
      </c>
      <c r="M1460">
        <v>47</v>
      </c>
      <c r="N1460">
        <v>0</v>
      </c>
      <c r="O1460">
        <v>57</v>
      </c>
      <c r="P1460">
        <v>0</v>
      </c>
      <c r="T1460" t="str">
        <f>Receive[[#This Row],[服装]]&amp;Receive[[#This Row],[名前]]&amp;Receive[[#This Row],[レアリティ]]</f>
        <v>Xmas2赤木路成ICONIC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9</v>
      </c>
      <c r="C1461" s="1" t="s">
        <v>1167</v>
      </c>
      <c r="D1461" s="1" t="s">
        <v>657</v>
      </c>
      <c r="E1461" s="1" t="s">
        <v>73</v>
      </c>
      <c r="F1461" s="1" t="s">
        <v>80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164</v>
      </c>
      <c r="L1461" s="1" t="s">
        <v>224</v>
      </c>
      <c r="M1461">
        <v>44</v>
      </c>
      <c r="N1461">
        <v>0</v>
      </c>
      <c r="O1461">
        <v>54</v>
      </c>
      <c r="P1461">
        <v>0</v>
      </c>
      <c r="T1461" t="str">
        <f>Receive[[#This Row],[服装]]&amp;Receive[[#This Row],[名前]]&amp;Receive[[#This Row],[レアリティ]]</f>
        <v>Xmas2赤木路成ICONIC</v>
      </c>
    </row>
    <row r="1462" spans="1:20" x14ac:dyDescent="0.35">
      <c r="A1462">
        <f>VLOOKUP(Receive[[#This Row],[No用]],SetNo[[No.用]:[vlookup 用]],2,FALSE)</f>
        <v>252</v>
      </c>
      <c r="B1462">
        <f>IF(ROW()=2,1,IF(A1461&lt;&gt;Receive[[#This Row],[No]],1,B1461+1))</f>
        <v>1</v>
      </c>
      <c r="C1462" t="s">
        <v>108</v>
      </c>
      <c r="D1462" s="1" t="s">
        <v>659</v>
      </c>
      <c r="E1462" t="s">
        <v>77</v>
      </c>
      <c r="F1462" s="1" t="s">
        <v>82</v>
      </c>
      <c r="G1462" t="s">
        <v>185</v>
      </c>
      <c r="H1462" t="s">
        <v>71</v>
      </c>
      <c r="I1462">
        <v>1</v>
      </c>
      <c r="J1462" t="s">
        <v>228</v>
      </c>
      <c r="K1462" s="1" t="s">
        <v>119</v>
      </c>
      <c r="L1462" s="1" t="s">
        <v>162</v>
      </c>
      <c r="M1462">
        <v>28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ユニフォーム大耳練ICONIC</v>
      </c>
    </row>
    <row r="1463" spans="1:20" x14ac:dyDescent="0.35">
      <c r="A1463">
        <f>VLOOKUP(Receive[[#This Row],[No用]],SetNo[[No.用]:[vlookup 用]],2,FALSE)</f>
        <v>252</v>
      </c>
      <c r="B1463">
        <f>IF(ROW()=2,1,IF(A1462&lt;&gt;Receive[[#This Row],[No]],1,B1462+1))</f>
        <v>2</v>
      </c>
      <c r="C1463" t="s">
        <v>108</v>
      </c>
      <c r="D1463" s="1" t="s">
        <v>659</v>
      </c>
      <c r="E1463" t="s">
        <v>77</v>
      </c>
      <c r="F1463" s="1" t="s">
        <v>82</v>
      </c>
      <c r="G1463" t="s">
        <v>185</v>
      </c>
      <c r="H1463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28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ユニフォーム大耳練ICONIC</v>
      </c>
    </row>
    <row r="1464" spans="1:20" x14ac:dyDescent="0.35">
      <c r="A1464">
        <f>VLOOKUP(Receive[[#This Row],[No用]],SetNo[[No.用]:[vlookup 用]],2,FALSE)</f>
        <v>252</v>
      </c>
      <c r="B1464">
        <f>IF(ROW()=2,1,IF(A1463&lt;&gt;Receive[[#This Row],[No]],1,B1463+1))</f>
        <v>3</v>
      </c>
      <c r="C1464" t="s">
        <v>108</v>
      </c>
      <c r="D1464" s="1" t="s">
        <v>659</v>
      </c>
      <c r="E1464" t="s">
        <v>77</v>
      </c>
      <c r="F1464" s="1" t="s">
        <v>82</v>
      </c>
      <c r="G1464" t="s">
        <v>185</v>
      </c>
      <c r="H1464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28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ユニフォーム大耳練ICONIC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4</v>
      </c>
      <c r="C1465" t="s">
        <v>108</v>
      </c>
      <c r="D1465" s="1" t="s">
        <v>659</v>
      </c>
      <c r="E1465" t="s">
        <v>77</v>
      </c>
      <c r="F1465" s="1" t="s">
        <v>82</v>
      </c>
      <c r="G1465" t="s">
        <v>185</v>
      </c>
      <c r="H1465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ユニフォーム大耳練ICONIC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5</v>
      </c>
      <c r="C1466" t="s">
        <v>108</v>
      </c>
      <c r="D1466" s="1" t="s">
        <v>659</v>
      </c>
      <c r="E1466" t="s">
        <v>77</v>
      </c>
      <c r="F1466" s="1" t="s">
        <v>82</v>
      </c>
      <c r="G1466" t="s">
        <v>185</v>
      </c>
      <c r="H1466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ユニフォーム大耳練ICONIC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1</v>
      </c>
      <c r="C1467" t="s">
        <v>108</v>
      </c>
      <c r="D1467" s="1" t="s">
        <v>661</v>
      </c>
      <c r="E1467" t="s">
        <v>77</v>
      </c>
      <c r="F1467" s="1" t="s">
        <v>78</v>
      </c>
      <c r="G1467" t="s">
        <v>185</v>
      </c>
      <c r="H1467" t="s">
        <v>71</v>
      </c>
      <c r="I1467">
        <v>1</v>
      </c>
      <c r="J1467" t="s">
        <v>228</v>
      </c>
      <c r="K1467" s="1" t="s">
        <v>119</v>
      </c>
      <c r="L1467" s="1" t="s">
        <v>178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ユニフォーム理石平介ICONIC</v>
      </c>
    </row>
    <row r="1468" spans="1:20" x14ac:dyDescent="0.35">
      <c r="A1468">
        <f>VLOOKUP(Receive[[#This Row],[No用]],SetNo[[No.用]:[vlookup 用]],2,FALSE)</f>
        <v>253</v>
      </c>
      <c r="B1468">
        <f>IF(ROW()=2,1,IF(A1467&lt;&gt;Receive[[#This Row],[No]],1,B1467+1))</f>
        <v>2</v>
      </c>
      <c r="C1468" t="s">
        <v>108</v>
      </c>
      <c r="D1468" s="1" t="s">
        <v>661</v>
      </c>
      <c r="E1468" t="s">
        <v>77</v>
      </c>
      <c r="F1468" s="1" t="s">
        <v>78</v>
      </c>
      <c r="G1468" t="s">
        <v>185</v>
      </c>
      <c r="H1468" t="s">
        <v>71</v>
      </c>
      <c r="I1468">
        <v>1</v>
      </c>
      <c r="J1468" t="s">
        <v>228</v>
      </c>
      <c r="K1468" s="1" t="s">
        <v>194</v>
      </c>
      <c r="L1468" s="1" t="s">
        <v>173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ユニフォーム理石平介ICONIC</v>
      </c>
    </row>
    <row r="1469" spans="1:20" x14ac:dyDescent="0.35">
      <c r="A1469">
        <f>VLOOKUP(Receive[[#This Row],[No用]],SetNo[[No.用]:[vlookup 用]],2,FALSE)</f>
        <v>253</v>
      </c>
      <c r="B1469">
        <f>IF(ROW()=2,1,IF(A1468&lt;&gt;Receive[[#This Row],[No]],1,B1468+1))</f>
        <v>3</v>
      </c>
      <c r="C1469" t="s">
        <v>108</v>
      </c>
      <c r="D1469" s="1" t="s">
        <v>661</v>
      </c>
      <c r="E1469" t="s">
        <v>77</v>
      </c>
      <c r="F1469" s="1" t="s">
        <v>78</v>
      </c>
      <c r="G1469" t="s">
        <v>185</v>
      </c>
      <c r="H1469" t="s">
        <v>71</v>
      </c>
      <c r="I1469">
        <v>1</v>
      </c>
      <c r="J1469" t="s">
        <v>228</v>
      </c>
      <c r="K1469" s="1" t="s">
        <v>163</v>
      </c>
      <c r="L1469" s="1" t="s">
        <v>162</v>
      </c>
      <c r="M1469">
        <v>25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ユニフォーム理石平介ICONIC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4</v>
      </c>
      <c r="C1470" t="s">
        <v>108</v>
      </c>
      <c r="D1470" s="1" t="s">
        <v>661</v>
      </c>
      <c r="E1470" t="s">
        <v>77</v>
      </c>
      <c r="F1470" s="1" t="s">
        <v>78</v>
      </c>
      <c r="G1470" t="s">
        <v>185</v>
      </c>
      <c r="H1470" t="s">
        <v>71</v>
      </c>
      <c r="I1470">
        <v>1</v>
      </c>
      <c r="J1470" t="s">
        <v>228</v>
      </c>
      <c r="K1470" s="1" t="s">
        <v>120</v>
      </c>
      <c r="L1470" s="1" t="s">
        <v>178</v>
      </c>
      <c r="M1470">
        <v>28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ユニフォーム理石平介ICONIC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5</v>
      </c>
      <c r="C1471" t="s">
        <v>108</v>
      </c>
      <c r="D1471" s="1" t="s">
        <v>661</v>
      </c>
      <c r="E1471" t="s">
        <v>77</v>
      </c>
      <c r="F1471" s="1" t="s">
        <v>78</v>
      </c>
      <c r="G1471" t="s">
        <v>185</v>
      </c>
      <c r="H147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25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ユニフォーム理石平介ICONIC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6</v>
      </c>
      <c r="C1472" t="s">
        <v>108</v>
      </c>
      <c r="D1472" s="1" t="s">
        <v>661</v>
      </c>
      <c r="E1472" t="s">
        <v>77</v>
      </c>
      <c r="F1472" s="1" t="s">
        <v>78</v>
      </c>
      <c r="G1472" t="s">
        <v>185</v>
      </c>
      <c r="H1472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ユニフォーム理石平介ICONIC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1</v>
      </c>
      <c r="C1473" s="1" t="s">
        <v>108</v>
      </c>
      <c r="D1473" s="1" t="s">
        <v>933</v>
      </c>
      <c r="E1473" s="1" t="s">
        <v>77</v>
      </c>
      <c r="F1473" s="1" t="s">
        <v>78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ユニフォーム銀島結ICONIC</v>
      </c>
    </row>
    <row r="1474" spans="1:20" x14ac:dyDescent="0.35">
      <c r="A1474">
        <f>VLOOKUP(Receive[[#This Row],[No用]],SetNo[[No.用]:[vlookup 用]],2,FALSE)</f>
        <v>254</v>
      </c>
      <c r="B1474">
        <f>IF(ROW()=2,1,IF(A1473&lt;&gt;Receive[[#This Row],[No]],1,B1473+1))</f>
        <v>2</v>
      </c>
      <c r="C1474" s="1" t="s">
        <v>108</v>
      </c>
      <c r="D1474" s="1" t="s">
        <v>933</v>
      </c>
      <c r="E1474" s="1" t="s">
        <v>77</v>
      </c>
      <c r="F1474" s="1" t="s">
        <v>78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163</v>
      </c>
      <c r="L1474" s="1" t="s">
        <v>162</v>
      </c>
      <c r="M1474">
        <v>27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ユニフォーム銀島結ICONIC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3</v>
      </c>
      <c r="C1475" s="1" t="s">
        <v>108</v>
      </c>
      <c r="D1475" s="1" t="s">
        <v>933</v>
      </c>
      <c r="E1475" s="1" t="s">
        <v>77</v>
      </c>
      <c r="F1475" s="1" t="s">
        <v>78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120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ユニフォーム銀島結ICONIC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4</v>
      </c>
      <c r="C1476" s="1" t="s">
        <v>108</v>
      </c>
      <c r="D1476" s="1" t="s">
        <v>933</v>
      </c>
      <c r="E1476" s="1" t="s">
        <v>77</v>
      </c>
      <c r="F1476" s="1" t="s">
        <v>78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27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ユニフォーム銀島結ICONIC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5</v>
      </c>
      <c r="C1477" s="1" t="s">
        <v>108</v>
      </c>
      <c r="D1477" s="1" t="s">
        <v>933</v>
      </c>
      <c r="E1477" s="1" t="s">
        <v>77</v>
      </c>
      <c r="F1477" s="1" t="s">
        <v>78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13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ユニフォーム銀島結ICONIC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1</v>
      </c>
      <c r="C1478" s="1" t="s">
        <v>1167</v>
      </c>
      <c r="D1478" s="1" t="s">
        <v>933</v>
      </c>
      <c r="E1478" s="1" t="s">
        <v>73</v>
      </c>
      <c r="F1478" s="1" t="s">
        <v>78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119</v>
      </c>
      <c r="L1478" s="1" t="s">
        <v>178</v>
      </c>
      <c r="M1478">
        <v>30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Xmas2銀島結ICONIC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2</v>
      </c>
      <c r="C1479" s="1" t="s">
        <v>1167</v>
      </c>
      <c r="D1479" s="1" t="s">
        <v>933</v>
      </c>
      <c r="E1479" s="1" t="s">
        <v>73</v>
      </c>
      <c r="F1479" s="1" t="s">
        <v>78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163</v>
      </c>
      <c r="L1479" s="1" t="s">
        <v>162</v>
      </c>
      <c r="M1479">
        <v>27</v>
      </c>
      <c r="N1479">
        <v>0</v>
      </c>
      <c r="O1479" s="6">
        <v>0</v>
      </c>
      <c r="P1479">
        <v>0</v>
      </c>
      <c r="T1479" t="str">
        <f>Receive[[#This Row],[服装]]&amp;Receive[[#This Row],[名前]]&amp;Receive[[#This Row],[レアリティ]]</f>
        <v>Xmas2銀島結ICONIC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3</v>
      </c>
      <c r="C1480" s="1" t="s">
        <v>1167</v>
      </c>
      <c r="D1480" s="1" t="s">
        <v>933</v>
      </c>
      <c r="E1480" s="1" t="s">
        <v>73</v>
      </c>
      <c r="F1480" s="1" t="s">
        <v>78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178</v>
      </c>
      <c r="M1480">
        <v>30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Xmas2銀島結ICONIC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4</v>
      </c>
      <c r="C1481" s="1" t="s">
        <v>1167</v>
      </c>
      <c r="D1481" s="1" t="s">
        <v>933</v>
      </c>
      <c r="E1481" s="1" t="s">
        <v>73</v>
      </c>
      <c r="F1481" s="1" t="s">
        <v>78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Xmas2銀島結ICONIC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5</v>
      </c>
      <c r="C1482" s="1" t="s">
        <v>1167</v>
      </c>
      <c r="D1482" s="1" t="s">
        <v>933</v>
      </c>
      <c r="E1482" s="1" t="s">
        <v>73</v>
      </c>
      <c r="F1482" s="1" t="s">
        <v>78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Xmas2銀島結ICONIC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6</v>
      </c>
      <c r="C1483" s="1" t="s">
        <v>1167</v>
      </c>
      <c r="D1483" s="1" t="s">
        <v>933</v>
      </c>
      <c r="E1483" s="1" t="s">
        <v>73</v>
      </c>
      <c r="F1483" s="1" t="s">
        <v>78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183</v>
      </c>
      <c r="L1483" s="1" t="s">
        <v>224</v>
      </c>
      <c r="M1483">
        <v>46</v>
      </c>
      <c r="N1483">
        <v>0</v>
      </c>
      <c r="O1483">
        <v>56</v>
      </c>
      <c r="P1483">
        <v>0</v>
      </c>
      <c r="T1483" t="str">
        <f>Receive[[#This Row],[服装]]&amp;Receive[[#This Row],[名前]]&amp;Receive[[#This Row],[レアリティ]]</f>
        <v>Xmas2銀島結ICONIC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1</v>
      </c>
      <c r="C1484" t="s">
        <v>108</v>
      </c>
      <c r="D1484" t="s">
        <v>122</v>
      </c>
      <c r="E1484" t="s">
        <v>90</v>
      </c>
      <c r="F1484" t="s">
        <v>78</v>
      </c>
      <c r="G1484" t="s">
        <v>128</v>
      </c>
      <c r="H1484" t="s">
        <v>71</v>
      </c>
      <c r="I1484">
        <v>1</v>
      </c>
      <c r="J1484" t="s">
        <v>16</v>
      </c>
      <c r="K1484" s="1" t="s">
        <v>119</v>
      </c>
      <c r="L1484" s="1" t="s">
        <v>162</v>
      </c>
      <c r="M1484">
        <v>29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ユニフォーム木兎光太郎ICONIC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2</v>
      </c>
      <c r="C1485" t="s">
        <v>108</v>
      </c>
      <c r="D1485" t="s">
        <v>122</v>
      </c>
      <c r="E1485" t="s">
        <v>90</v>
      </c>
      <c r="F1485" t="s">
        <v>78</v>
      </c>
      <c r="G1485" t="s">
        <v>128</v>
      </c>
      <c r="H1485" t="s">
        <v>71</v>
      </c>
      <c r="I1485">
        <v>1</v>
      </c>
      <c r="J1485" t="s">
        <v>16</v>
      </c>
      <c r="K1485" s="1" t="s">
        <v>163</v>
      </c>
      <c r="L1485" s="1" t="s">
        <v>162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ユニフォーム木兎光太郎ICONIC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3</v>
      </c>
      <c r="C1486" t="s">
        <v>108</v>
      </c>
      <c r="D1486" t="s">
        <v>122</v>
      </c>
      <c r="E1486" t="s">
        <v>90</v>
      </c>
      <c r="F1486" t="s">
        <v>78</v>
      </c>
      <c r="G1486" t="s">
        <v>128</v>
      </c>
      <c r="H1486" t="s">
        <v>71</v>
      </c>
      <c r="I1486">
        <v>1</v>
      </c>
      <c r="J1486" t="s">
        <v>16</v>
      </c>
      <c r="K1486" s="1" t="s">
        <v>120</v>
      </c>
      <c r="L1486" s="1" t="s">
        <v>162</v>
      </c>
      <c r="M1486">
        <v>29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ユニフォーム木兎光太郎ICONIC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4</v>
      </c>
      <c r="C1487" t="s">
        <v>108</v>
      </c>
      <c r="D1487" t="s">
        <v>122</v>
      </c>
      <c r="E1487" t="s">
        <v>90</v>
      </c>
      <c r="F1487" t="s">
        <v>78</v>
      </c>
      <c r="G1487" t="s">
        <v>128</v>
      </c>
      <c r="H1487" t="s">
        <v>71</v>
      </c>
      <c r="I1487">
        <v>1</v>
      </c>
      <c r="J1487" t="s">
        <v>16</v>
      </c>
      <c r="K1487" s="1" t="s">
        <v>164</v>
      </c>
      <c r="L1487" s="1" t="s">
        <v>162</v>
      </c>
      <c r="M1487">
        <v>29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ユニフォーム木兎光太郎ICONIC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5</v>
      </c>
      <c r="C1488" t="s">
        <v>108</v>
      </c>
      <c r="D1488" t="s">
        <v>122</v>
      </c>
      <c r="E1488" t="s">
        <v>90</v>
      </c>
      <c r="F1488" t="s">
        <v>78</v>
      </c>
      <c r="G1488" t="s">
        <v>128</v>
      </c>
      <c r="H1488" t="s">
        <v>71</v>
      </c>
      <c r="I1488">
        <v>1</v>
      </c>
      <c r="J1488" t="s">
        <v>16</v>
      </c>
      <c r="K1488" s="1" t="s">
        <v>165</v>
      </c>
      <c r="L1488" s="1" t="s">
        <v>162</v>
      </c>
      <c r="M1488">
        <v>13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ユニフォーム木兎光太郎ICONIC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1</v>
      </c>
      <c r="C1489" t="s">
        <v>150</v>
      </c>
      <c r="D1489" t="s">
        <v>122</v>
      </c>
      <c r="E1489" t="s">
        <v>77</v>
      </c>
      <c r="F1489" t="s">
        <v>78</v>
      </c>
      <c r="G1489" t="s">
        <v>128</v>
      </c>
      <c r="H1489" t="s">
        <v>71</v>
      </c>
      <c r="I1489">
        <v>1</v>
      </c>
      <c r="J1489" t="s">
        <v>16</v>
      </c>
      <c r="K1489" s="1" t="s">
        <v>119</v>
      </c>
      <c r="L1489" s="1" t="s">
        <v>162</v>
      </c>
      <c r="M1489">
        <v>29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夏祭り木兎光太郎ICONIC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2</v>
      </c>
      <c r="C1490" t="s">
        <v>150</v>
      </c>
      <c r="D1490" t="s">
        <v>122</v>
      </c>
      <c r="E1490" t="s">
        <v>77</v>
      </c>
      <c r="F1490" t="s">
        <v>78</v>
      </c>
      <c r="G1490" t="s">
        <v>128</v>
      </c>
      <c r="H1490" t="s">
        <v>71</v>
      </c>
      <c r="I1490">
        <v>1</v>
      </c>
      <c r="J1490" t="s">
        <v>16</v>
      </c>
      <c r="K1490" s="1" t="s">
        <v>163</v>
      </c>
      <c r="L1490" s="1" t="s">
        <v>162</v>
      </c>
      <c r="M1490">
        <v>29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夏祭り木兎光太郎ICONIC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3</v>
      </c>
      <c r="C1491" t="s">
        <v>150</v>
      </c>
      <c r="D1491" t="s">
        <v>122</v>
      </c>
      <c r="E1491" t="s">
        <v>77</v>
      </c>
      <c r="F1491" t="s">
        <v>78</v>
      </c>
      <c r="G1491" t="s">
        <v>128</v>
      </c>
      <c r="H1491" t="s">
        <v>71</v>
      </c>
      <c r="I1491">
        <v>1</v>
      </c>
      <c r="J1491" t="s">
        <v>228</v>
      </c>
      <c r="K1491" s="1" t="s">
        <v>120</v>
      </c>
      <c r="L1491" s="1" t="s">
        <v>162</v>
      </c>
      <c r="M1491">
        <v>29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夏祭り木兎光太郎ICONIC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4</v>
      </c>
      <c r="C1492" t="s">
        <v>150</v>
      </c>
      <c r="D1492" t="s">
        <v>122</v>
      </c>
      <c r="E1492" t="s">
        <v>77</v>
      </c>
      <c r="F1492" t="s">
        <v>78</v>
      </c>
      <c r="G1492" t="s">
        <v>128</v>
      </c>
      <c r="H1492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夏祭り木兎光太郎ICONIC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5</v>
      </c>
      <c r="C1493" t="s">
        <v>150</v>
      </c>
      <c r="D1493" t="s">
        <v>122</v>
      </c>
      <c r="E1493" t="s">
        <v>77</v>
      </c>
      <c r="F1493" t="s">
        <v>78</v>
      </c>
      <c r="G1493" t="s">
        <v>128</v>
      </c>
      <c r="H1493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夏祭り木兎光太郎ICONIC</v>
      </c>
    </row>
    <row r="1494" spans="1:20" x14ac:dyDescent="0.35">
      <c r="A1494">
        <f>VLOOKUP(Receive[[#This Row],[No用]],SetNo[[No.用]:[vlookup 用]],2,FALSE)</f>
        <v>258</v>
      </c>
      <c r="B1494">
        <f>IF(ROW()=2,1,IF(A1493&lt;&gt;Receive[[#This Row],[No]],1,B1493+1))</f>
        <v>1</v>
      </c>
      <c r="C1494" s="1" t="s">
        <v>773</v>
      </c>
      <c r="D1494" t="s">
        <v>122</v>
      </c>
      <c r="E1494" s="1" t="s">
        <v>73</v>
      </c>
      <c r="F1494" t="s">
        <v>78</v>
      </c>
      <c r="G1494" t="s">
        <v>128</v>
      </c>
      <c r="H1494" t="s">
        <v>71</v>
      </c>
      <c r="I1494">
        <v>1</v>
      </c>
      <c r="J1494" t="s">
        <v>16</v>
      </c>
      <c r="K1494" s="1" t="s">
        <v>119</v>
      </c>
      <c r="L1494" s="1" t="s">
        <v>162</v>
      </c>
      <c r="M1494">
        <v>29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Xmas木兎光太郎ICONIC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2</v>
      </c>
      <c r="C1495" s="1" t="s">
        <v>773</v>
      </c>
      <c r="D1495" t="s">
        <v>122</v>
      </c>
      <c r="E1495" s="1" t="s">
        <v>73</v>
      </c>
      <c r="F1495" t="s">
        <v>78</v>
      </c>
      <c r="G1495" t="s">
        <v>128</v>
      </c>
      <c r="H1495" t="s">
        <v>71</v>
      </c>
      <c r="I1495">
        <v>1</v>
      </c>
      <c r="J1495" t="s">
        <v>16</v>
      </c>
      <c r="K1495" s="1" t="s">
        <v>163</v>
      </c>
      <c r="L1495" s="1" t="s">
        <v>162</v>
      </c>
      <c r="M1495">
        <v>29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Xmas木兎光太郎ICONIC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3</v>
      </c>
      <c r="C1496" s="1" t="s">
        <v>773</v>
      </c>
      <c r="D1496" t="s">
        <v>122</v>
      </c>
      <c r="E1496" s="1" t="s">
        <v>73</v>
      </c>
      <c r="F1496" t="s">
        <v>78</v>
      </c>
      <c r="G1496" t="s">
        <v>128</v>
      </c>
      <c r="H1496" t="s">
        <v>71</v>
      </c>
      <c r="I1496">
        <v>1</v>
      </c>
      <c r="J1496" t="s">
        <v>228</v>
      </c>
      <c r="K1496" s="1" t="s">
        <v>120</v>
      </c>
      <c r="L1496" s="1" t="s">
        <v>162</v>
      </c>
      <c r="M1496">
        <v>29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Xmas木兎光太郎ICONIC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4</v>
      </c>
      <c r="C1497" s="1" t="s">
        <v>773</v>
      </c>
      <c r="D1497" t="s">
        <v>122</v>
      </c>
      <c r="E1497" s="1" t="s">
        <v>73</v>
      </c>
      <c r="F1497" t="s">
        <v>78</v>
      </c>
      <c r="G1497" t="s">
        <v>128</v>
      </c>
      <c r="H1497" t="s">
        <v>71</v>
      </c>
      <c r="I1497">
        <v>1</v>
      </c>
      <c r="J1497" t="s">
        <v>228</v>
      </c>
      <c r="K1497" s="1" t="s">
        <v>164</v>
      </c>
      <c r="L1497" s="1" t="s">
        <v>162</v>
      </c>
      <c r="M1497">
        <v>29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Xmas木兎光太郎ICONIC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5</v>
      </c>
      <c r="C1498" s="1" t="s">
        <v>773</v>
      </c>
      <c r="D1498" t="s">
        <v>122</v>
      </c>
      <c r="E1498" s="1" t="s">
        <v>73</v>
      </c>
      <c r="F1498" t="s">
        <v>78</v>
      </c>
      <c r="G1498" t="s">
        <v>128</v>
      </c>
      <c r="H1498" t="s">
        <v>71</v>
      </c>
      <c r="I1498">
        <v>1</v>
      </c>
      <c r="J1498" t="s">
        <v>228</v>
      </c>
      <c r="K1498" s="1" t="s">
        <v>165</v>
      </c>
      <c r="L1498" s="1" t="s">
        <v>162</v>
      </c>
      <c r="M1498">
        <v>13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Xmas木兎光太郎ICONIC</v>
      </c>
    </row>
    <row r="1499" spans="1:20" x14ac:dyDescent="0.35">
      <c r="A1499">
        <f>VLOOKUP(Receive[[#This Row],[No用]],SetNo[[No.用]:[vlookup 用]],2,FALSE)</f>
        <v>259</v>
      </c>
      <c r="B1499">
        <f>IF(ROW()=2,1,IF(A1498&lt;&gt;Receive[[#This Row],[No]],1,B1498+1))</f>
        <v>1</v>
      </c>
      <c r="C1499" s="1" t="s">
        <v>149</v>
      </c>
      <c r="D1499" t="s">
        <v>122</v>
      </c>
      <c r="E1499" s="1" t="s">
        <v>90</v>
      </c>
      <c r="F1499" t="s">
        <v>78</v>
      </c>
      <c r="G1499" t="s">
        <v>128</v>
      </c>
      <c r="H1499" t="s">
        <v>71</v>
      </c>
      <c r="I1499">
        <v>1</v>
      </c>
      <c r="J1499" t="s">
        <v>16</v>
      </c>
      <c r="K1499" s="1" t="s">
        <v>119</v>
      </c>
      <c r="L1499" s="1" t="s">
        <v>178</v>
      </c>
      <c r="M1499">
        <v>32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制服木兎光太郎ICONIC</v>
      </c>
    </row>
    <row r="1500" spans="1:20" x14ac:dyDescent="0.35">
      <c r="A1500">
        <f>VLOOKUP(Receive[[#This Row],[No用]],SetNo[[No.用]:[vlookup 用]],2,FALSE)</f>
        <v>259</v>
      </c>
      <c r="B1500">
        <f>IF(ROW()=2,1,IF(A1499&lt;&gt;Receive[[#This Row],[No]],1,B1499+1))</f>
        <v>2</v>
      </c>
      <c r="C1500" s="1" t="s">
        <v>149</v>
      </c>
      <c r="D1500" t="s">
        <v>122</v>
      </c>
      <c r="E1500" s="1" t="s">
        <v>90</v>
      </c>
      <c r="F1500" t="s">
        <v>78</v>
      </c>
      <c r="G1500" t="s">
        <v>128</v>
      </c>
      <c r="H1500" t="s">
        <v>71</v>
      </c>
      <c r="I1500">
        <v>1</v>
      </c>
      <c r="J1500" t="s">
        <v>16</v>
      </c>
      <c r="K1500" s="1" t="s">
        <v>163</v>
      </c>
      <c r="L1500" s="1" t="s">
        <v>162</v>
      </c>
      <c r="M1500">
        <v>29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制服木兎光太郎ICONIC</v>
      </c>
    </row>
    <row r="1501" spans="1:20" x14ac:dyDescent="0.35">
      <c r="A1501">
        <f>VLOOKUP(Receive[[#This Row],[No用]],SetNo[[No.用]:[vlookup 用]],2,FALSE)</f>
        <v>259</v>
      </c>
      <c r="B1501">
        <f>IF(ROW()=2,1,IF(A1500&lt;&gt;Receive[[#This Row],[No]],1,B1500+1))</f>
        <v>3</v>
      </c>
      <c r="C1501" s="1" t="s">
        <v>149</v>
      </c>
      <c r="D1501" t="s">
        <v>122</v>
      </c>
      <c r="E1501" s="1" t="s">
        <v>90</v>
      </c>
      <c r="F1501" t="s">
        <v>78</v>
      </c>
      <c r="G1501" t="s">
        <v>128</v>
      </c>
      <c r="H1501" t="s">
        <v>71</v>
      </c>
      <c r="I1501">
        <v>1</v>
      </c>
      <c r="J1501" t="s">
        <v>228</v>
      </c>
      <c r="K1501" s="1" t="s">
        <v>120</v>
      </c>
      <c r="L1501" s="1" t="s">
        <v>178</v>
      </c>
      <c r="M1501">
        <v>32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制服木兎光太郎ICONIC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4</v>
      </c>
      <c r="C1502" s="1" t="s">
        <v>149</v>
      </c>
      <c r="D1502" t="s">
        <v>122</v>
      </c>
      <c r="E1502" s="1" t="s">
        <v>90</v>
      </c>
      <c r="F1502" t="s">
        <v>78</v>
      </c>
      <c r="G1502" t="s">
        <v>128</v>
      </c>
      <c r="H1502" t="s">
        <v>71</v>
      </c>
      <c r="I1502">
        <v>1</v>
      </c>
      <c r="J1502" t="s">
        <v>228</v>
      </c>
      <c r="K1502" s="1" t="s">
        <v>164</v>
      </c>
      <c r="L1502" s="1" t="s">
        <v>162</v>
      </c>
      <c r="M1502">
        <v>29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制服木兎光太郎ICONIC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5</v>
      </c>
      <c r="C1503" s="1" t="s">
        <v>149</v>
      </c>
      <c r="D1503" t="s">
        <v>122</v>
      </c>
      <c r="E1503" s="1" t="s">
        <v>90</v>
      </c>
      <c r="F1503" t="s">
        <v>78</v>
      </c>
      <c r="G1503" t="s">
        <v>128</v>
      </c>
      <c r="H1503" t="s">
        <v>71</v>
      </c>
      <c r="I1503">
        <v>1</v>
      </c>
      <c r="J1503" t="s">
        <v>228</v>
      </c>
      <c r="K1503" s="1" t="s">
        <v>165</v>
      </c>
      <c r="L1503" s="1" t="s">
        <v>162</v>
      </c>
      <c r="M1503">
        <v>13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制服木兎光太郎ICONIC</v>
      </c>
    </row>
    <row r="1504" spans="1:20" x14ac:dyDescent="0.35">
      <c r="A1504">
        <f>VLOOKUP(Receive[[#This Row],[No用]],SetNo[[No.用]:[vlookup 用]],2,FALSE)</f>
        <v>260</v>
      </c>
      <c r="B1504">
        <f>IF(ROW()=2,1,IF(A1503&lt;&gt;Receive[[#This Row],[No]],1,B1503+1))</f>
        <v>1</v>
      </c>
      <c r="C1504" s="1" t="s">
        <v>950</v>
      </c>
      <c r="D1504" s="1" t="s">
        <v>122</v>
      </c>
      <c r="E1504" s="1" t="s">
        <v>77</v>
      </c>
      <c r="F1504" s="1" t="s">
        <v>78</v>
      </c>
      <c r="G1504" s="1" t="s">
        <v>128</v>
      </c>
      <c r="H1504" s="1" t="s">
        <v>71</v>
      </c>
      <c r="I1504">
        <v>1</v>
      </c>
      <c r="J1504" t="s">
        <v>16</v>
      </c>
      <c r="K1504" s="1" t="s">
        <v>119</v>
      </c>
      <c r="L1504" s="1" t="s">
        <v>162</v>
      </c>
      <c r="M1504">
        <v>29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キャンプ木兎光太郎ICONIC</v>
      </c>
    </row>
    <row r="1505" spans="1:20" x14ac:dyDescent="0.35">
      <c r="A1505">
        <f>VLOOKUP(Receive[[#This Row],[No用]],SetNo[[No.用]:[vlookup 用]],2,FALSE)</f>
        <v>260</v>
      </c>
      <c r="B1505">
        <f>IF(ROW()=2,1,IF(A1504&lt;&gt;Receive[[#This Row],[No]],1,B1504+1))</f>
        <v>2</v>
      </c>
      <c r="C1505" s="1" t="s">
        <v>950</v>
      </c>
      <c r="D1505" s="1" t="s">
        <v>122</v>
      </c>
      <c r="E1505" s="1" t="s">
        <v>77</v>
      </c>
      <c r="F1505" s="1" t="s">
        <v>78</v>
      </c>
      <c r="G1505" s="1" t="s">
        <v>128</v>
      </c>
      <c r="H1505" s="1" t="s">
        <v>71</v>
      </c>
      <c r="I1505">
        <v>1</v>
      </c>
      <c r="J1505" t="s">
        <v>16</v>
      </c>
      <c r="K1505" s="1" t="s">
        <v>163</v>
      </c>
      <c r="L1505" s="1" t="s">
        <v>162</v>
      </c>
      <c r="M1505">
        <v>29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キャンプ木兎光太郎ICONIC</v>
      </c>
    </row>
    <row r="1506" spans="1:20" x14ac:dyDescent="0.35">
      <c r="A1506">
        <f>VLOOKUP(Receive[[#This Row],[No用]],SetNo[[No.用]:[vlookup 用]],2,FALSE)</f>
        <v>260</v>
      </c>
      <c r="B1506">
        <f>IF(ROW()=2,1,IF(A1505&lt;&gt;Receive[[#This Row],[No]],1,B1505+1))</f>
        <v>3</v>
      </c>
      <c r="C1506" s="1" t="s">
        <v>950</v>
      </c>
      <c r="D1506" s="1" t="s">
        <v>122</v>
      </c>
      <c r="E1506" s="1" t="s">
        <v>77</v>
      </c>
      <c r="F1506" s="1" t="s">
        <v>78</v>
      </c>
      <c r="G1506" s="1" t="s">
        <v>128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162</v>
      </c>
      <c r="M1506">
        <v>29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キャンプ木兎光太郎ICONIC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4</v>
      </c>
      <c r="C1507" s="1" t="s">
        <v>950</v>
      </c>
      <c r="D1507" s="1" t="s">
        <v>122</v>
      </c>
      <c r="E1507" s="1" t="s">
        <v>77</v>
      </c>
      <c r="F1507" s="1" t="s">
        <v>78</v>
      </c>
      <c r="G1507" s="1" t="s">
        <v>128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29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キャンプ木兎光太郎ICONIC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5</v>
      </c>
      <c r="C1508" s="1" t="s">
        <v>950</v>
      </c>
      <c r="D1508" s="1" t="s">
        <v>122</v>
      </c>
      <c r="E1508" s="1" t="s">
        <v>77</v>
      </c>
      <c r="F1508" s="1" t="s">
        <v>78</v>
      </c>
      <c r="G1508" s="1" t="s">
        <v>128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キャンプ木兎光太郎ICONIC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6</v>
      </c>
      <c r="C1509" s="1" t="s">
        <v>950</v>
      </c>
      <c r="D1509" s="1" t="s">
        <v>122</v>
      </c>
      <c r="E1509" s="1" t="s">
        <v>77</v>
      </c>
      <c r="F1509" s="1" t="s">
        <v>78</v>
      </c>
      <c r="G1509" s="1" t="s">
        <v>128</v>
      </c>
      <c r="H1509" s="1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51</v>
      </c>
      <c r="N1509">
        <v>0</v>
      </c>
      <c r="O1509">
        <v>61</v>
      </c>
      <c r="P1509">
        <v>0</v>
      </c>
      <c r="T1509" t="str">
        <f>Receive[[#This Row],[服装]]&amp;Receive[[#This Row],[名前]]&amp;Receive[[#This Row],[レアリティ]]</f>
        <v>キャンプ木兎光太郎ICONIC</v>
      </c>
    </row>
    <row r="1510" spans="1:20" x14ac:dyDescent="0.35">
      <c r="A1510">
        <f>VLOOKUP(Receive[[#This Row],[No用]],SetNo[[No.用]:[vlookup 用]],2,FALSE)</f>
        <v>261</v>
      </c>
      <c r="B1510">
        <f>IF(ROW()=2,1,IF(A1509&lt;&gt;Receive[[#This Row],[No]],1,B1509+1))</f>
        <v>1</v>
      </c>
      <c r="C1510" s="1" t="s">
        <v>1300</v>
      </c>
      <c r="D1510" s="1" t="s">
        <v>122</v>
      </c>
      <c r="E1510" s="1" t="s">
        <v>73</v>
      </c>
      <c r="F1510" s="1" t="s">
        <v>78</v>
      </c>
      <c r="G1510" s="1" t="s">
        <v>128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173</v>
      </c>
      <c r="M1510">
        <v>36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2周年木兎光太郎ICONIC</v>
      </c>
    </row>
    <row r="1511" spans="1:20" x14ac:dyDescent="0.35">
      <c r="A1511">
        <f>VLOOKUP(Receive[[#This Row],[No用]],SetNo[[No.用]:[vlookup 用]],2,FALSE)</f>
        <v>261</v>
      </c>
      <c r="B1511">
        <f>IF(ROW()=2,1,IF(A1510&lt;&gt;Receive[[#This Row],[No]],1,B1510+1))</f>
        <v>2</v>
      </c>
      <c r="C1511" s="1" t="s">
        <v>1300</v>
      </c>
      <c r="D1511" s="1" t="s">
        <v>122</v>
      </c>
      <c r="E1511" s="1" t="s">
        <v>73</v>
      </c>
      <c r="F1511" s="1" t="s">
        <v>78</v>
      </c>
      <c r="G1511" s="1" t="s">
        <v>128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178</v>
      </c>
      <c r="M1511">
        <v>32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2周年木兎光太郎ICONIC</v>
      </c>
    </row>
    <row r="1512" spans="1:20" x14ac:dyDescent="0.35">
      <c r="A1512">
        <f>VLOOKUP(Receive[[#This Row],[No用]],SetNo[[No.用]:[vlookup 用]],2,FALSE)</f>
        <v>261</v>
      </c>
      <c r="B1512">
        <f>IF(ROW()=2,1,IF(A1511&lt;&gt;Receive[[#This Row],[No]],1,B1511+1))</f>
        <v>3</v>
      </c>
      <c r="C1512" s="1" t="s">
        <v>1300</v>
      </c>
      <c r="D1512" s="1" t="s">
        <v>122</v>
      </c>
      <c r="E1512" s="1" t="s">
        <v>73</v>
      </c>
      <c r="F1512" s="1" t="s">
        <v>78</v>
      </c>
      <c r="G1512" s="1" t="s">
        <v>128</v>
      </c>
      <c r="H1512" s="1" t="s">
        <v>71</v>
      </c>
      <c r="I1512">
        <v>1</v>
      </c>
      <c r="J1512" t="s">
        <v>228</v>
      </c>
      <c r="K1512" s="1" t="s">
        <v>120</v>
      </c>
      <c r="L1512" s="1" t="s">
        <v>173</v>
      </c>
      <c r="M1512">
        <v>36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2周年木兎光太郎ICONIC</v>
      </c>
    </row>
    <row r="1513" spans="1:20" x14ac:dyDescent="0.35">
      <c r="A1513">
        <f>VLOOKUP(Receive[[#This Row],[No用]],SetNo[[No.用]:[vlookup 用]],2,FALSE)</f>
        <v>261</v>
      </c>
      <c r="B1513">
        <f>IF(ROW()=2,1,IF(A1512&lt;&gt;Receive[[#This Row],[No]],1,B1512+1))</f>
        <v>4</v>
      </c>
      <c r="C1513" s="1" t="s">
        <v>1300</v>
      </c>
      <c r="D1513" s="1" t="s">
        <v>122</v>
      </c>
      <c r="E1513" s="1" t="s">
        <v>73</v>
      </c>
      <c r="F1513" s="1" t="s">
        <v>78</v>
      </c>
      <c r="G1513" s="1" t="s">
        <v>128</v>
      </c>
      <c r="H1513" s="1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29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2周年木兎光太郎ICONIC</v>
      </c>
    </row>
    <row r="1514" spans="1:20" x14ac:dyDescent="0.35">
      <c r="A1514">
        <f>VLOOKUP(Receive[[#This Row],[No用]],SetNo[[No.用]:[vlookup 用]],2,FALSE)</f>
        <v>261</v>
      </c>
      <c r="B1514">
        <f>IF(ROW()=2,1,IF(A1513&lt;&gt;Receive[[#This Row],[No]],1,B1513+1))</f>
        <v>5</v>
      </c>
      <c r="C1514" s="1" t="s">
        <v>1300</v>
      </c>
      <c r="D1514" s="1" t="s">
        <v>122</v>
      </c>
      <c r="E1514" s="1" t="s">
        <v>73</v>
      </c>
      <c r="F1514" s="1" t="s">
        <v>78</v>
      </c>
      <c r="G1514" s="1" t="s">
        <v>128</v>
      </c>
      <c r="H1514" s="1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2周年木兎光太郎ICONIC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6</v>
      </c>
      <c r="C1515" s="1" t="s">
        <v>1300</v>
      </c>
      <c r="D1515" s="1" t="s">
        <v>122</v>
      </c>
      <c r="E1515" s="1" t="s">
        <v>73</v>
      </c>
      <c r="F1515" s="1" t="s">
        <v>78</v>
      </c>
      <c r="G1515" s="1" t="s">
        <v>128</v>
      </c>
      <c r="H1515" s="1" t="s">
        <v>71</v>
      </c>
      <c r="I1515">
        <v>1</v>
      </c>
      <c r="J1515" t="s">
        <v>228</v>
      </c>
      <c r="K1515" s="1" t="s">
        <v>164</v>
      </c>
      <c r="L1515" s="1" t="s">
        <v>224</v>
      </c>
      <c r="M1515">
        <v>51</v>
      </c>
      <c r="N1515">
        <v>0</v>
      </c>
      <c r="O1515">
        <v>61</v>
      </c>
      <c r="P1515">
        <v>0</v>
      </c>
      <c r="T1515" t="str">
        <f>Receive[[#This Row],[服装]]&amp;Receive[[#This Row],[名前]]&amp;Receive[[#This Row],[レアリティ]]</f>
        <v>2周年木兎光太郎ICONIC</v>
      </c>
    </row>
    <row r="1516" spans="1:20" x14ac:dyDescent="0.35">
      <c r="A1516">
        <f>VLOOKUP(Receive[[#This Row],[No用]],SetNo[[No.用]:[vlookup 用]],2,FALSE)</f>
        <v>262</v>
      </c>
      <c r="B1516">
        <f>IF(ROW()=2,1,IF(A1515&lt;&gt;Receive[[#This Row],[No]],1,B1515+1))</f>
        <v>1</v>
      </c>
      <c r="C1516" t="s">
        <v>108</v>
      </c>
      <c r="D1516" t="s">
        <v>123</v>
      </c>
      <c r="E1516" t="s">
        <v>90</v>
      </c>
      <c r="F1516" t="s">
        <v>78</v>
      </c>
      <c r="G1516" t="s">
        <v>128</v>
      </c>
      <c r="H1516" t="s">
        <v>71</v>
      </c>
      <c r="I1516">
        <v>1</v>
      </c>
      <c r="J1516" t="s">
        <v>228</v>
      </c>
      <c r="K1516" s="1" t="s">
        <v>119</v>
      </c>
      <c r="L1516" s="1" t="s">
        <v>173</v>
      </c>
      <c r="M1516">
        <v>33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ユニフォーム木葉秋紀ICONIC</v>
      </c>
    </row>
    <row r="1517" spans="1:20" x14ac:dyDescent="0.35">
      <c r="A1517">
        <f>VLOOKUP(Receive[[#This Row],[No用]],SetNo[[No.用]:[vlookup 用]],2,FALSE)</f>
        <v>262</v>
      </c>
      <c r="B1517">
        <f>IF(ROW()=2,1,IF(A1516&lt;&gt;Receive[[#This Row],[No]],1,B1516+1))</f>
        <v>2</v>
      </c>
      <c r="C1517" t="s">
        <v>108</v>
      </c>
      <c r="D1517" t="s">
        <v>123</v>
      </c>
      <c r="E1517" t="s">
        <v>90</v>
      </c>
      <c r="F1517" t="s">
        <v>78</v>
      </c>
      <c r="G1517" t="s">
        <v>128</v>
      </c>
      <c r="H1517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30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ユニフォーム木葉秋紀ICONIC</v>
      </c>
    </row>
    <row r="1518" spans="1:20" x14ac:dyDescent="0.35">
      <c r="A1518">
        <f>VLOOKUP(Receive[[#This Row],[No用]],SetNo[[No.用]:[vlookup 用]],2,FALSE)</f>
        <v>262</v>
      </c>
      <c r="B1518">
        <f>IF(ROW()=2,1,IF(A1517&lt;&gt;Receive[[#This Row],[No]],1,B1517+1))</f>
        <v>3</v>
      </c>
      <c r="C1518" t="s">
        <v>108</v>
      </c>
      <c r="D1518" t="s">
        <v>123</v>
      </c>
      <c r="E1518" t="s">
        <v>90</v>
      </c>
      <c r="F1518" t="s">
        <v>78</v>
      </c>
      <c r="G1518" t="s">
        <v>128</v>
      </c>
      <c r="H1518" t="s">
        <v>71</v>
      </c>
      <c r="I1518">
        <v>1</v>
      </c>
      <c r="J1518" t="s">
        <v>228</v>
      </c>
      <c r="K1518" s="1" t="s">
        <v>230</v>
      </c>
      <c r="L1518" s="1" t="s">
        <v>162</v>
      </c>
      <c r="M1518">
        <v>30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ユニフォーム木葉秋紀ICONIC</v>
      </c>
    </row>
    <row r="1519" spans="1:20" x14ac:dyDescent="0.35">
      <c r="A1519">
        <f>VLOOKUP(Receive[[#This Row],[No用]],SetNo[[No.用]:[vlookup 用]],2,FALSE)</f>
        <v>262</v>
      </c>
      <c r="B1519">
        <f>IF(ROW()=2,1,IF(A1518&lt;&gt;Receive[[#This Row],[No]],1,B1518+1))</f>
        <v>4</v>
      </c>
      <c r="C1519" t="s">
        <v>108</v>
      </c>
      <c r="D1519" t="s">
        <v>123</v>
      </c>
      <c r="E1519" t="s">
        <v>90</v>
      </c>
      <c r="F1519" t="s">
        <v>78</v>
      </c>
      <c r="G1519" t="s">
        <v>128</v>
      </c>
      <c r="H1519" t="s">
        <v>71</v>
      </c>
      <c r="I1519">
        <v>1</v>
      </c>
      <c r="J1519" t="s">
        <v>228</v>
      </c>
      <c r="K1519" s="1" t="s">
        <v>120</v>
      </c>
      <c r="L1519" s="1" t="s">
        <v>173</v>
      </c>
      <c r="M1519">
        <v>33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ユニフォーム木葉秋紀ICONIC</v>
      </c>
    </row>
    <row r="1520" spans="1:20" x14ac:dyDescent="0.35">
      <c r="A1520">
        <f>VLOOKUP(Receive[[#This Row],[No用]],SetNo[[No.用]:[vlookup 用]],2,FALSE)</f>
        <v>262</v>
      </c>
      <c r="B1520">
        <f>IF(ROW()=2,1,IF(A1519&lt;&gt;Receive[[#This Row],[No]],1,B1519+1))</f>
        <v>5</v>
      </c>
      <c r="C1520" t="s">
        <v>108</v>
      </c>
      <c r="D1520" t="s">
        <v>123</v>
      </c>
      <c r="E1520" t="s">
        <v>90</v>
      </c>
      <c r="F1520" t="s">
        <v>78</v>
      </c>
      <c r="G1520" t="s">
        <v>128</v>
      </c>
      <c r="H1520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30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ユニフォーム木葉秋紀ICONIC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6</v>
      </c>
      <c r="C1521" t="s">
        <v>108</v>
      </c>
      <c r="D1521" t="s">
        <v>123</v>
      </c>
      <c r="E1521" t="s">
        <v>90</v>
      </c>
      <c r="F1521" t="s">
        <v>78</v>
      </c>
      <c r="G1521" t="s">
        <v>128</v>
      </c>
      <c r="H152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ユニフォーム木葉秋紀ICONIC</v>
      </c>
    </row>
    <row r="1522" spans="1:20" x14ac:dyDescent="0.35">
      <c r="A1522">
        <f>VLOOKUP(Receive[[#This Row],[No用]],SetNo[[No.用]:[vlookup 用]],2,FALSE)</f>
        <v>263</v>
      </c>
      <c r="B1522">
        <f>IF(ROW()=2,1,IF(A1521&lt;&gt;Receive[[#This Row],[No]],1,B1521+1))</f>
        <v>1</v>
      </c>
      <c r="C1522" s="1" t="s">
        <v>380</v>
      </c>
      <c r="D1522" t="s">
        <v>123</v>
      </c>
      <c r="E1522" s="1" t="s">
        <v>77</v>
      </c>
      <c r="F1522" t="s">
        <v>78</v>
      </c>
      <c r="G1522" t="s">
        <v>128</v>
      </c>
      <c r="H1522" t="s">
        <v>71</v>
      </c>
      <c r="I1522">
        <v>1</v>
      </c>
      <c r="J1522" t="s">
        <v>228</v>
      </c>
      <c r="K1522" s="1" t="s">
        <v>119</v>
      </c>
      <c r="L1522" s="1" t="s">
        <v>173</v>
      </c>
      <c r="M1522">
        <v>33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探偵木葉秋紀ICONIC</v>
      </c>
    </row>
    <row r="1523" spans="1:20" x14ac:dyDescent="0.35">
      <c r="A1523">
        <f>VLOOKUP(Receive[[#This Row],[No用]],SetNo[[No.用]:[vlookup 用]],2,FALSE)</f>
        <v>263</v>
      </c>
      <c r="B1523">
        <f>IF(ROW()=2,1,IF(A1522&lt;&gt;Receive[[#This Row],[No]],1,B1522+1))</f>
        <v>2</v>
      </c>
      <c r="C1523" s="1" t="s">
        <v>380</v>
      </c>
      <c r="D1523" t="s">
        <v>123</v>
      </c>
      <c r="E1523" s="1" t="s">
        <v>77</v>
      </c>
      <c r="F1523" t="s">
        <v>78</v>
      </c>
      <c r="G1523" t="s">
        <v>128</v>
      </c>
      <c r="H1523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30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探偵木葉秋紀ICONIC</v>
      </c>
    </row>
    <row r="1524" spans="1:20" x14ac:dyDescent="0.35">
      <c r="A1524">
        <f>VLOOKUP(Receive[[#This Row],[No用]],SetNo[[No.用]:[vlookup 用]],2,FALSE)</f>
        <v>263</v>
      </c>
      <c r="B1524">
        <f>IF(ROW()=2,1,IF(A1523&lt;&gt;Receive[[#This Row],[No]],1,B1523+1))</f>
        <v>3</v>
      </c>
      <c r="C1524" s="1" t="s">
        <v>380</v>
      </c>
      <c r="D1524" t="s">
        <v>123</v>
      </c>
      <c r="E1524" s="1" t="s">
        <v>77</v>
      </c>
      <c r="F1524" t="s">
        <v>78</v>
      </c>
      <c r="G1524" t="s">
        <v>128</v>
      </c>
      <c r="H1524" t="s">
        <v>71</v>
      </c>
      <c r="I1524">
        <v>1</v>
      </c>
      <c r="J1524" t="s">
        <v>228</v>
      </c>
      <c r="K1524" s="1" t="s">
        <v>230</v>
      </c>
      <c r="L1524" s="1" t="s">
        <v>162</v>
      </c>
      <c r="M1524">
        <v>30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探偵木葉秋紀ICONIC</v>
      </c>
    </row>
    <row r="1525" spans="1:20" x14ac:dyDescent="0.35">
      <c r="A1525">
        <f>VLOOKUP(Receive[[#This Row],[No用]],SetNo[[No.用]:[vlookup 用]],2,FALSE)</f>
        <v>263</v>
      </c>
      <c r="B1525">
        <f>IF(ROW()=2,1,IF(A1524&lt;&gt;Receive[[#This Row],[No]],1,B1524+1))</f>
        <v>4</v>
      </c>
      <c r="C1525" s="1" t="s">
        <v>380</v>
      </c>
      <c r="D1525" t="s">
        <v>123</v>
      </c>
      <c r="E1525" s="1" t="s">
        <v>77</v>
      </c>
      <c r="F1525" t="s">
        <v>78</v>
      </c>
      <c r="G1525" t="s">
        <v>128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173</v>
      </c>
      <c r="M1525">
        <v>33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探偵木葉秋紀ICONIC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5</v>
      </c>
      <c r="C1526" s="1" t="s">
        <v>380</v>
      </c>
      <c r="D1526" t="s">
        <v>123</v>
      </c>
      <c r="E1526" s="1" t="s">
        <v>77</v>
      </c>
      <c r="F1526" t="s">
        <v>78</v>
      </c>
      <c r="G1526" t="s">
        <v>128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30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探偵木葉秋紀ICONIC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6</v>
      </c>
      <c r="C1527" s="1" t="s">
        <v>380</v>
      </c>
      <c r="D1527" t="s">
        <v>123</v>
      </c>
      <c r="E1527" s="1" t="s">
        <v>77</v>
      </c>
      <c r="F1527" t="s">
        <v>78</v>
      </c>
      <c r="G1527" t="s">
        <v>128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探偵木葉秋紀ICONIC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7</v>
      </c>
      <c r="C1528" s="1" t="s">
        <v>380</v>
      </c>
      <c r="D1528" t="s">
        <v>123</v>
      </c>
      <c r="E1528" s="1" t="s">
        <v>77</v>
      </c>
      <c r="F1528" t="s">
        <v>78</v>
      </c>
      <c r="G1528" t="s">
        <v>128</v>
      </c>
      <c r="H1528" t="s">
        <v>71</v>
      </c>
      <c r="I1528">
        <v>1</v>
      </c>
      <c r="J1528" t="s">
        <v>228</v>
      </c>
      <c r="K1528" s="1" t="s">
        <v>183</v>
      </c>
      <c r="L1528" s="1" t="s">
        <v>224</v>
      </c>
      <c r="M1528">
        <v>49</v>
      </c>
      <c r="N1528">
        <v>0</v>
      </c>
      <c r="O1528">
        <v>59</v>
      </c>
      <c r="P1528">
        <v>0</v>
      </c>
      <c r="T1528" t="str">
        <f>Receive[[#This Row],[服装]]&amp;Receive[[#This Row],[名前]]&amp;Receive[[#This Row],[レアリティ]]</f>
        <v>探偵木葉秋紀ICONIC</v>
      </c>
    </row>
    <row r="1529" spans="1:20" x14ac:dyDescent="0.35">
      <c r="A1529">
        <f>VLOOKUP(Receive[[#This Row],[No用]],SetNo[[No.用]:[vlookup 用]],2,FALSE)</f>
        <v>264</v>
      </c>
      <c r="B1529">
        <f>IF(ROW()=2,1,IF(A1528&lt;&gt;Receive[[#This Row],[No]],1,B1528+1))</f>
        <v>1</v>
      </c>
      <c r="C1529" s="1" t="s">
        <v>938</v>
      </c>
      <c r="D1529" s="1" t="s">
        <v>123</v>
      </c>
      <c r="E1529" s="1" t="s">
        <v>73</v>
      </c>
      <c r="F1529" s="1" t="s">
        <v>78</v>
      </c>
      <c r="G1529" s="1" t="s">
        <v>128</v>
      </c>
      <c r="H1529" s="1" t="s">
        <v>71</v>
      </c>
      <c r="I1529">
        <v>1</v>
      </c>
      <c r="J1529" t="s">
        <v>228</v>
      </c>
      <c r="K1529" s="1" t="s">
        <v>119</v>
      </c>
      <c r="L1529" s="1" t="s">
        <v>173</v>
      </c>
      <c r="M1529">
        <v>33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梅雨木葉秋紀ICONIC</v>
      </c>
    </row>
    <row r="1530" spans="1:20" x14ac:dyDescent="0.35">
      <c r="A1530">
        <f>VLOOKUP(Receive[[#This Row],[No用]],SetNo[[No.用]:[vlookup 用]],2,FALSE)</f>
        <v>264</v>
      </c>
      <c r="B1530">
        <f>IF(ROW()=2,1,IF(A1529&lt;&gt;Receive[[#This Row],[No]],1,B1529+1))</f>
        <v>2</v>
      </c>
      <c r="C1530" s="1" t="s">
        <v>938</v>
      </c>
      <c r="D1530" s="1" t="s">
        <v>123</v>
      </c>
      <c r="E1530" s="1" t="s">
        <v>73</v>
      </c>
      <c r="F1530" s="1" t="s">
        <v>78</v>
      </c>
      <c r="G1530" s="1" t="s">
        <v>128</v>
      </c>
      <c r="H1530" s="1" t="s">
        <v>71</v>
      </c>
      <c r="I1530">
        <v>1</v>
      </c>
      <c r="J1530" t="s">
        <v>228</v>
      </c>
      <c r="K1530" s="1" t="s">
        <v>194</v>
      </c>
      <c r="L1530" s="1" t="s">
        <v>178</v>
      </c>
      <c r="M1530">
        <v>35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梅雨木葉秋紀ICONIC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3</v>
      </c>
      <c r="C1531" s="1" t="s">
        <v>938</v>
      </c>
      <c r="D1531" s="1" t="s">
        <v>123</v>
      </c>
      <c r="E1531" s="1" t="s">
        <v>73</v>
      </c>
      <c r="F1531" s="1" t="s">
        <v>78</v>
      </c>
      <c r="G1531" s="1" t="s">
        <v>128</v>
      </c>
      <c r="H1531" s="1" t="s">
        <v>71</v>
      </c>
      <c r="I1531">
        <v>1</v>
      </c>
      <c r="J1531" t="s">
        <v>228</v>
      </c>
      <c r="K1531" s="1" t="s">
        <v>163</v>
      </c>
      <c r="L1531" s="1" t="s">
        <v>162</v>
      </c>
      <c r="M1531">
        <v>30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梅雨木葉秋紀ICONIC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4</v>
      </c>
      <c r="C1532" s="1" t="s">
        <v>938</v>
      </c>
      <c r="D1532" s="1" t="s">
        <v>123</v>
      </c>
      <c r="E1532" s="1" t="s">
        <v>73</v>
      </c>
      <c r="F1532" s="1" t="s">
        <v>78</v>
      </c>
      <c r="G1532" s="1" t="s">
        <v>128</v>
      </c>
      <c r="H1532" s="1" t="s">
        <v>71</v>
      </c>
      <c r="I1532">
        <v>1</v>
      </c>
      <c r="J1532" t="s">
        <v>228</v>
      </c>
      <c r="K1532" s="1" t="s">
        <v>230</v>
      </c>
      <c r="L1532" s="1" t="s">
        <v>162</v>
      </c>
      <c r="M1532">
        <v>30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梅雨木葉秋紀ICONIC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5</v>
      </c>
      <c r="C1533" s="1" t="s">
        <v>938</v>
      </c>
      <c r="D1533" s="1" t="s">
        <v>123</v>
      </c>
      <c r="E1533" s="1" t="s">
        <v>73</v>
      </c>
      <c r="F1533" s="1" t="s">
        <v>78</v>
      </c>
      <c r="G1533" s="1" t="s">
        <v>128</v>
      </c>
      <c r="H1533" s="1" t="s">
        <v>71</v>
      </c>
      <c r="I1533">
        <v>1</v>
      </c>
      <c r="J1533" t="s">
        <v>228</v>
      </c>
      <c r="K1533" s="1" t="s">
        <v>120</v>
      </c>
      <c r="L1533" s="1" t="s">
        <v>173</v>
      </c>
      <c r="M1533">
        <v>33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梅雨木葉秋紀ICONIC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6</v>
      </c>
      <c r="C1534" s="1" t="s">
        <v>938</v>
      </c>
      <c r="D1534" s="1" t="s">
        <v>123</v>
      </c>
      <c r="E1534" s="1" t="s">
        <v>73</v>
      </c>
      <c r="F1534" s="1" t="s">
        <v>78</v>
      </c>
      <c r="G1534" s="1" t="s">
        <v>128</v>
      </c>
      <c r="H1534" s="1" t="s">
        <v>71</v>
      </c>
      <c r="I1534">
        <v>1</v>
      </c>
      <c r="J1534" t="s">
        <v>228</v>
      </c>
      <c r="K1534" s="1" t="s">
        <v>164</v>
      </c>
      <c r="L1534" s="1" t="s">
        <v>162</v>
      </c>
      <c r="M1534">
        <v>30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梅雨木葉秋紀ICONIC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7</v>
      </c>
      <c r="C1535" s="1" t="s">
        <v>938</v>
      </c>
      <c r="D1535" s="1" t="s">
        <v>123</v>
      </c>
      <c r="E1535" s="1" t="s">
        <v>73</v>
      </c>
      <c r="F1535" s="1" t="s">
        <v>78</v>
      </c>
      <c r="G1535" s="1" t="s">
        <v>128</v>
      </c>
      <c r="H1535" s="1" t="s">
        <v>71</v>
      </c>
      <c r="I1535">
        <v>1</v>
      </c>
      <c r="J1535" t="s">
        <v>228</v>
      </c>
      <c r="K1535" s="1" t="s">
        <v>165</v>
      </c>
      <c r="L1535" s="1" t="s">
        <v>162</v>
      </c>
      <c r="M1535">
        <v>13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梅雨木葉秋紀ICONIC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8</v>
      </c>
      <c r="C1536" s="1" t="s">
        <v>938</v>
      </c>
      <c r="D1536" s="1" t="s">
        <v>123</v>
      </c>
      <c r="E1536" s="1" t="s">
        <v>73</v>
      </c>
      <c r="F1536" s="1" t="s">
        <v>78</v>
      </c>
      <c r="G1536" s="1" t="s">
        <v>128</v>
      </c>
      <c r="H1536" s="1" t="s">
        <v>71</v>
      </c>
      <c r="I1536">
        <v>1</v>
      </c>
      <c r="J1536" t="s">
        <v>228</v>
      </c>
      <c r="K1536" s="1" t="s">
        <v>183</v>
      </c>
      <c r="L1536" s="1" t="s">
        <v>224</v>
      </c>
      <c r="M1536">
        <v>49</v>
      </c>
      <c r="N1536">
        <v>0</v>
      </c>
      <c r="O1536">
        <v>59</v>
      </c>
      <c r="P1536">
        <v>0</v>
      </c>
      <c r="T1536" t="str">
        <f>Receive[[#This Row],[服装]]&amp;Receive[[#This Row],[名前]]&amp;Receive[[#This Row],[レアリティ]]</f>
        <v>梅雨木葉秋紀ICONIC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s="1" t="s">
        <v>1227</v>
      </c>
      <c r="D1537" s="1" t="s">
        <v>123</v>
      </c>
      <c r="E1537" s="1" t="s">
        <v>90</v>
      </c>
      <c r="F1537" s="1" t="s">
        <v>78</v>
      </c>
      <c r="G1537" s="1" t="s">
        <v>128</v>
      </c>
      <c r="H1537" s="1" t="s">
        <v>71</v>
      </c>
      <c r="I1537">
        <v>1</v>
      </c>
      <c r="J1537" t="s">
        <v>228</v>
      </c>
      <c r="K1537" s="1" t="s">
        <v>119</v>
      </c>
      <c r="L1537" s="1" t="s">
        <v>173</v>
      </c>
      <c r="M1537">
        <v>33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路地裏2木葉秋紀ICONIC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s="1" t="s">
        <v>1227</v>
      </c>
      <c r="D1538" s="1" t="s">
        <v>123</v>
      </c>
      <c r="E1538" s="1" t="s">
        <v>90</v>
      </c>
      <c r="F1538" s="1" t="s">
        <v>78</v>
      </c>
      <c r="G1538" s="1" t="s">
        <v>128</v>
      </c>
      <c r="H1538" s="1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30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路地裏2木葉秋紀ICONIC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s="1" t="s">
        <v>1227</v>
      </c>
      <c r="D1539" s="1" t="s">
        <v>123</v>
      </c>
      <c r="E1539" s="1" t="s">
        <v>90</v>
      </c>
      <c r="F1539" s="1" t="s">
        <v>78</v>
      </c>
      <c r="G1539" s="1" t="s">
        <v>128</v>
      </c>
      <c r="H1539" s="1" t="s">
        <v>71</v>
      </c>
      <c r="I1539">
        <v>1</v>
      </c>
      <c r="J1539" t="s">
        <v>228</v>
      </c>
      <c r="K1539" s="1" t="s">
        <v>230</v>
      </c>
      <c r="L1539" s="1" t="s">
        <v>162</v>
      </c>
      <c r="M1539">
        <v>30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路地裏2木葉秋紀ICONIC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s="1" t="s">
        <v>1227</v>
      </c>
      <c r="D1540" s="1" t="s">
        <v>123</v>
      </c>
      <c r="E1540" s="1" t="s">
        <v>90</v>
      </c>
      <c r="F1540" s="1" t="s">
        <v>78</v>
      </c>
      <c r="G1540" s="1" t="s">
        <v>128</v>
      </c>
      <c r="H1540" s="1" t="s">
        <v>71</v>
      </c>
      <c r="I1540">
        <v>1</v>
      </c>
      <c r="J1540" t="s">
        <v>228</v>
      </c>
      <c r="K1540" s="1" t="s">
        <v>120</v>
      </c>
      <c r="L1540" s="1" t="s">
        <v>173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路地裏2木葉秋紀ICONIC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s="1" t="s">
        <v>1227</v>
      </c>
      <c r="D1541" s="1" t="s">
        <v>123</v>
      </c>
      <c r="E1541" s="1" t="s">
        <v>90</v>
      </c>
      <c r="F1541" s="1" t="s">
        <v>78</v>
      </c>
      <c r="G1541" s="1" t="s">
        <v>128</v>
      </c>
      <c r="H1541" s="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30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路地裏2木葉秋紀ICONIC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6</v>
      </c>
      <c r="C1542" s="1" t="s">
        <v>1227</v>
      </c>
      <c r="D1542" s="1" t="s">
        <v>123</v>
      </c>
      <c r="E1542" s="1" t="s">
        <v>90</v>
      </c>
      <c r="F1542" s="1" t="s">
        <v>78</v>
      </c>
      <c r="G1542" s="1" t="s">
        <v>128</v>
      </c>
      <c r="H1542" s="1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路地裏2木葉秋紀ICONIC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7</v>
      </c>
      <c r="C1543" s="1" t="s">
        <v>1227</v>
      </c>
      <c r="D1543" s="1" t="s">
        <v>123</v>
      </c>
      <c r="E1543" s="1" t="s">
        <v>90</v>
      </c>
      <c r="F1543" s="1" t="s">
        <v>78</v>
      </c>
      <c r="G1543" s="1" t="s">
        <v>128</v>
      </c>
      <c r="H1543" s="1" t="s">
        <v>71</v>
      </c>
      <c r="I1543">
        <v>1</v>
      </c>
      <c r="J1543" t="s">
        <v>228</v>
      </c>
      <c r="K1543" s="1" t="s">
        <v>183</v>
      </c>
      <c r="L1543" s="1" t="s">
        <v>224</v>
      </c>
      <c r="M1543">
        <v>49</v>
      </c>
      <c r="N1543">
        <v>0</v>
      </c>
      <c r="O1543">
        <v>59</v>
      </c>
      <c r="P1543">
        <v>0</v>
      </c>
      <c r="T1543" t="str">
        <f>Receive[[#This Row],[服装]]&amp;Receive[[#This Row],[名前]]&amp;Receive[[#This Row],[レアリティ]]</f>
        <v>路地裏2木葉秋紀ICONIC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1</v>
      </c>
      <c r="C1544" t="s">
        <v>108</v>
      </c>
      <c r="D1544" t="s">
        <v>124</v>
      </c>
      <c r="E1544" t="s">
        <v>90</v>
      </c>
      <c r="F1544" t="s">
        <v>78</v>
      </c>
      <c r="G1544" t="s">
        <v>128</v>
      </c>
      <c r="H1544" t="s">
        <v>71</v>
      </c>
      <c r="I1544">
        <v>1</v>
      </c>
      <c r="J1544" t="s">
        <v>228</v>
      </c>
      <c r="K1544" s="1" t="s">
        <v>119</v>
      </c>
      <c r="L1544" s="1" t="s">
        <v>689</v>
      </c>
      <c r="M1544">
        <v>28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ユニフォーム猿杙大和ICONIC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2</v>
      </c>
      <c r="C1545" t="s">
        <v>108</v>
      </c>
      <c r="D1545" t="s">
        <v>124</v>
      </c>
      <c r="E1545" t="s">
        <v>90</v>
      </c>
      <c r="F1545" t="s">
        <v>78</v>
      </c>
      <c r="G1545" t="s">
        <v>128</v>
      </c>
      <c r="H1545" t="s">
        <v>71</v>
      </c>
      <c r="I1545">
        <v>1</v>
      </c>
      <c r="J1545" t="s">
        <v>228</v>
      </c>
      <c r="K1545" s="1" t="s">
        <v>163</v>
      </c>
      <c r="L1545" s="1" t="s">
        <v>162</v>
      </c>
      <c r="M1545">
        <v>25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ユニフォーム猿杙大和ICONIC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3</v>
      </c>
      <c r="C1546" t="s">
        <v>108</v>
      </c>
      <c r="D1546" t="s">
        <v>124</v>
      </c>
      <c r="E1546" t="s">
        <v>90</v>
      </c>
      <c r="F1546" t="s">
        <v>78</v>
      </c>
      <c r="G1546" t="s">
        <v>128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689</v>
      </c>
      <c r="M1546">
        <v>28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ユニフォーム猿杙大和ICONIC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4</v>
      </c>
      <c r="C1547" t="s">
        <v>108</v>
      </c>
      <c r="D1547" t="s">
        <v>124</v>
      </c>
      <c r="E1547" t="s">
        <v>90</v>
      </c>
      <c r="F1547" t="s">
        <v>78</v>
      </c>
      <c r="G1547" t="s">
        <v>128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25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ユニフォーム猿杙大和ICONIC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5</v>
      </c>
      <c r="C1548" t="s">
        <v>108</v>
      </c>
      <c r="D1548" t="s">
        <v>124</v>
      </c>
      <c r="E1548" t="s">
        <v>90</v>
      </c>
      <c r="F1548" t="s">
        <v>78</v>
      </c>
      <c r="G1548" t="s">
        <v>128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12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ユニフォーム猿杙大和ICONIC</v>
      </c>
    </row>
    <row r="1549" spans="1:20" x14ac:dyDescent="0.35">
      <c r="A1549">
        <f>VLOOKUP(Receive[[#This Row],[No用]],SetNo[[No.用]:[vlookup 用]],2,FALSE)</f>
        <v>267</v>
      </c>
      <c r="B1549">
        <f>IF(ROW()=2,1,IF(A1548&lt;&gt;Receive[[#This Row],[No]],1,B1548+1))</f>
        <v>1</v>
      </c>
      <c r="C1549" t="s">
        <v>108</v>
      </c>
      <c r="D1549" t="s">
        <v>125</v>
      </c>
      <c r="E1549" t="s">
        <v>90</v>
      </c>
      <c r="F1549" t="s">
        <v>80</v>
      </c>
      <c r="G1549" t="s">
        <v>128</v>
      </c>
      <c r="H1549" t="s">
        <v>71</v>
      </c>
      <c r="I1549">
        <v>1</v>
      </c>
      <c r="J1549" t="s">
        <v>228</v>
      </c>
      <c r="K1549" s="1" t="s">
        <v>119</v>
      </c>
      <c r="L1549" s="1" t="s">
        <v>173</v>
      </c>
      <c r="M1549">
        <v>35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ユニフォーム小見春樹ICONIC</v>
      </c>
    </row>
    <row r="1550" spans="1:20" x14ac:dyDescent="0.35">
      <c r="A1550">
        <f>VLOOKUP(Receive[[#This Row],[No用]],SetNo[[No.用]:[vlookup 用]],2,FALSE)</f>
        <v>267</v>
      </c>
      <c r="B1550">
        <f>IF(ROW()=2,1,IF(A1549&lt;&gt;Receive[[#This Row],[No]],1,B1549+1))</f>
        <v>2</v>
      </c>
      <c r="C1550" t="s">
        <v>108</v>
      </c>
      <c r="D1550" t="s">
        <v>125</v>
      </c>
      <c r="E1550" t="s">
        <v>90</v>
      </c>
      <c r="F1550" t="s">
        <v>80</v>
      </c>
      <c r="G1550" t="s">
        <v>128</v>
      </c>
      <c r="H1550" t="s">
        <v>71</v>
      </c>
      <c r="I1550">
        <v>1</v>
      </c>
      <c r="J1550" t="s">
        <v>228</v>
      </c>
      <c r="K1550" s="1" t="s">
        <v>194</v>
      </c>
      <c r="L1550" s="1" t="s">
        <v>178</v>
      </c>
      <c r="M1550">
        <v>41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ユニフォーム小見春樹ICONIC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3</v>
      </c>
      <c r="C1551" t="s">
        <v>108</v>
      </c>
      <c r="D1551" t="s">
        <v>125</v>
      </c>
      <c r="E1551" t="s">
        <v>90</v>
      </c>
      <c r="F1551" t="s">
        <v>80</v>
      </c>
      <c r="G1551" t="s">
        <v>128</v>
      </c>
      <c r="H155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32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ユニフォーム小見春樹ICONIC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4</v>
      </c>
      <c r="C1552" t="s">
        <v>108</v>
      </c>
      <c r="D1552" t="s">
        <v>125</v>
      </c>
      <c r="E1552" t="s">
        <v>90</v>
      </c>
      <c r="F1552" t="s">
        <v>80</v>
      </c>
      <c r="G1552" t="s">
        <v>128</v>
      </c>
      <c r="H1552" t="s">
        <v>71</v>
      </c>
      <c r="I1552">
        <v>1</v>
      </c>
      <c r="J1552" t="s">
        <v>228</v>
      </c>
      <c r="K1552" s="1" t="s">
        <v>230</v>
      </c>
      <c r="L1552" s="1" t="s">
        <v>162</v>
      </c>
      <c r="M1552">
        <v>32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ユニフォーム小見春樹ICONIC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5</v>
      </c>
      <c r="C1553" t="s">
        <v>108</v>
      </c>
      <c r="D1553" t="s">
        <v>125</v>
      </c>
      <c r="E1553" t="s">
        <v>90</v>
      </c>
      <c r="F1553" t="s">
        <v>80</v>
      </c>
      <c r="G1553" t="s">
        <v>128</v>
      </c>
      <c r="H1553" t="s">
        <v>71</v>
      </c>
      <c r="I1553">
        <v>1</v>
      </c>
      <c r="J1553" t="s">
        <v>228</v>
      </c>
      <c r="K1553" s="1" t="s">
        <v>120</v>
      </c>
      <c r="L1553" s="1" t="s">
        <v>173</v>
      </c>
      <c r="M1553">
        <v>35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ユニフォーム小見春樹ICONIC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6</v>
      </c>
      <c r="C1554" t="s">
        <v>108</v>
      </c>
      <c r="D1554" t="s">
        <v>125</v>
      </c>
      <c r="E1554" t="s">
        <v>90</v>
      </c>
      <c r="F1554" t="s">
        <v>80</v>
      </c>
      <c r="G1554" t="s">
        <v>128</v>
      </c>
      <c r="H1554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ユニフォーム小見春樹ICONIC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7</v>
      </c>
      <c r="C1555" t="s">
        <v>108</v>
      </c>
      <c r="D1555" t="s">
        <v>125</v>
      </c>
      <c r="E1555" t="s">
        <v>90</v>
      </c>
      <c r="F1555" t="s">
        <v>80</v>
      </c>
      <c r="G1555" t="s">
        <v>128</v>
      </c>
      <c r="H1555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32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ユニフォーム小見春樹ICONIC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8</v>
      </c>
      <c r="C1556" t="s">
        <v>108</v>
      </c>
      <c r="D1556" t="s">
        <v>125</v>
      </c>
      <c r="E1556" t="s">
        <v>90</v>
      </c>
      <c r="F1556" t="s">
        <v>80</v>
      </c>
      <c r="G1556" t="s">
        <v>128</v>
      </c>
      <c r="H1556" t="s">
        <v>71</v>
      </c>
      <c r="I1556">
        <v>1</v>
      </c>
      <c r="J1556" t="s">
        <v>228</v>
      </c>
      <c r="K1556" s="1" t="s">
        <v>183</v>
      </c>
      <c r="L1556" s="1" t="s">
        <v>224</v>
      </c>
      <c r="M1556">
        <v>45</v>
      </c>
      <c r="N1556">
        <v>0</v>
      </c>
      <c r="O1556">
        <v>55</v>
      </c>
      <c r="P1556">
        <v>0</v>
      </c>
      <c r="T1556" t="str">
        <f>Receive[[#This Row],[服装]]&amp;Receive[[#This Row],[名前]]&amp;Receive[[#This Row],[レアリティ]]</f>
        <v>ユニフォーム小見春樹ICONIC</v>
      </c>
    </row>
    <row r="1557" spans="1:20" x14ac:dyDescent="0.35">
      <c r="A1557">
        <f>VLOOKUP(Receive[[#This Row],[No用]],SetNo[[No.用]:[vlookup 用]],2,FALSE)</f>
        <v>268</v>
      </c>
      <c r="B1557">
        <f>IF(ROW()=2,1,IF(A1556&lt;&gt;Receive[[#This Row],[No]],1,B1556+1))</f>
        <v>1</v>
      </c>
      <c r="C1557" s="1" t="s">
        <v>1228</v>
      </c>
      <c r="D1557" s="1" t="s">
        <v>125</v>
      </c>
      <c r="E1557" s="1" t="s">
        <v>77</v>
      </c>
      <c r="F1557" s="1" t="s">
        <v>80</v>
      </c>
      <c r="G1557" s="1" t="s">
        <v>128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173</v>
      </c>
      <c r="M1557">
        <v>35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路地裏2小見春樹ICONIC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2</v>
      </c>
      <c r="C1558" s="1" t="s">
        <v>1228</v>
      </c>
      <c r="D1558" s="1" t="s">
        <v>125</v>
      </c>
      <c r="E1558" s="1" t="s">
        <v>77</v>
      </c>
      <c r="F1558" s="1" t="s">
        <v>80</v>
      </c>
      <c r="G1558" s="1" t="s">
        <v>128</v>
      </c>
      <c r="H1558" s="1" t="s">
        <v>71</v>
      </c>
      <c r="I1558">
        <v>1</v>
      </c>
      <c r="J1558" t="s">
        <v>228</v>
      </c>
      <c r="K1558" s="1" t="s">
        <v>194</v>
      </c>
      <c r="L1558" s="1" t="s">
        <v>178</v>
      </c>
      <c r="M1558">
        <v>41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路地裏2小見春樹ICONIC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3</v>
      </c>
      <c r="C1559" s="1" t="s">
        <v>1228</v>
      </c>
      <c r="D1559" s="1" t="s">
        <v>125</v>
      </c>
      <c r="E1559" s="1" t="s">
        <v>77</v>
      </c>
      <c r="F1559" s="1" t="s">
        <v>80</v>
      </c>
      <c r="G1559" s="1" t="s">
        <v>128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路地裏2小見春樹ICONIC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4</v>
      </c>
      <c r="C1560" s="1" t="s">
        <v>1228</v>
      </c>
      <c r="D1560" s="1" t="s">
        <v>125</v>
      </c>
      <c r="E1560" s="1" t="s">
        <v>77</v>
      </c>
      <c r="F1560" s="1" t="s">
        <v>80</v>
      </c>
      <c r="G1560" s="1" t="s">
        <v>128</v>
      </c>
      <c r="H1560" s="1" t="s">
        <v>71</v>
      </c>
      <c r="I1560">
        <v>1</v>
      </c>
      <c r="J1560" t="s">
        <v>228</v>
      </c>
      <c r="K1560" s="1" t="s">
        <v>230</v>
      </c>
      <c r="L1560" s="1" t="s">
        <v>162</v>
      </c>
      <c r="M1560">
        <v>32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路地裏2小見春樹ICONIC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5</v>
      </c>
      <c r="C1561" s="1" t="s">
        <v>1228</v>
      </c>
      <c r="D1561" s="1" t="s">
        <v>125</v>
      </c>
      <c r="E1561" s="1" t="s">
        <v>77</v>
      </c>
      <c r="F1561" s="1" t="s">
        <v>80</v>
      </c>
      <c r="G1561" s="1" t="s">
        <v>128</v>
      </c>
      <c r="H1561" s="1" t="s">
        <v>71</v>
      </c>
      <c r="I1561">
        <v>1</v>
      </c>
      <c r="J1561" t="s">
        <v>228</v>
      </c>
      <c r="K1561" s="1" t="s">
        <v>120</v>
      </c>
      <c r="L1561" s="1" t="s">
        <v>173</v>
      </c>
      <c r="M1561">
        <v>35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路地裏2小見春樹ICONIC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6</v>
      </c>
      <c r="C1562" s="1" t="s">
        <v>1228</v>
      </c>
      <c r="D1562" s="1" t="s">
        <v>125</v>
      </c>
      <c r="E1562" s="1" t="s">
        <v>77</v>
      </c>
      <c r="F1562" s="1" t="s">
        <v>80</v>
      </c>
      <c r="G1562" s="1" t="s">
        <v>128</v>
      </c>
      <c r="H1562" s="1" t="s">
        <v>71</v>
      </c>
      <c r="I1562">
        <v>1</v>
      </c>
      <c r="J1562" t="s">
        <v>228</v>
      </c>
      <c r="K1562" s="1" t="s">
        <v>164</v>
      </c>
      <c r="L1562" s="1" t="s">
        <v>162</v>
      </c>
      <c r="M1562">
        <v>32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路地裏2小見春樹ICONIC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7</v>
      </c>
      <c r="C1563" s="1" t="s">
        <v>1228</v>
      </c>
      <c r="D1563" s="1" t="s">
        <v>125</v>
      </c>
      <c r="E1563" s="1" t="s">
        <v>77</v>
      </c>
      <c r="F1563" s="1" t="s">
        <v>80</v>
      </c>
      <c r="G1563" s="1" t="s">
        <v>128</v>
      </c>
      <c r="H1563" s="1" t="s">
        <v>71</v>
      </c>
      <c r="I1563">
        <v>1</v>
      </c>
      <c r="J1563" t="s">
        <v>228</v>
      </c>
      <c r="K1563" s="1" t="s">
        <v>165</v>
      </c>
      <c r="L1563" s="1" t="s">
        <v>162</v>
      </c>
      <c r="M1563">
        <v>32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路地裏2小見春樹ICONIC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8</v>
      </c>
      <c r="C1564" s="1" t="s">
        <v>1228</v>
      </c>
      <c r="D1564" s="1" t="s">
        <v>125</v>
      </c>
      <c r="E1564" s="1" t="s">
        <v>77</v>
      </c>
      <c r="F1564" s="1" t="s">
        <v>80</v>
      </c>
      <c r="G1564" s="1" t="s">
        <v>128</v>
      </c>
      <c r="H1564" s="1" t="s">
        <v>71</v>
      </c>
      <c r="I1564">
        <v>1</v>
      </c>
      <c r="J1564" t="s">
        <v>228</v>
      </c>
      <c r="K1564" s="1" t="s">
        <v>183</v>
      </c>
      <c r="L1564" s="1" t="s">
        <v>224</v>
      </c>
      <c r="M1564">
        <v>45</v>
      </c>
      <c r="N1564">
        <v>0</v>
      </c>
      <c r="O1564">
        <v>55</v>
      </c>
      <c r="P1564">
        <v>0</v>
      </c>
      <c r="T1564" t="str">
        <f>Receive[[#This Row],[服装]]&amp;Receive[[#This Row],[名前]]&amp;Receive[[#This Row],[レアリティ]]</f>
        <v>路地裏2小見春樹ICONIC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9</v>
      </c>
      <c r="C1565" s="1" t="s">
        <v>1228</v>
      </c>
      <c r="D1565" s="1" t="s">
        <v>125</v>
      </c>
      <c r="E1565" s="1" t="s">
        <v>77</v>
      </c>
      <c r="F1565" s="1" t="s">
        <v>80</v>
      </c>
      <c r="G1565" s="1" t="s">
        <v>128</v>
      </c>
      <c r="H1565" s="1" t="s">
        <v>71</v>
      </c>
      <c r="I1565">
        <v>1</v>
      </c>
      <c r="J1565" t="s">
        <v>228</v>
      </c>
      <c r="K1565" s="1" t="s">
        <v>120</v>
      </c>
      <c r="L1565" s="1" t="s">
        <v>224</v>
      </c>
      <c r="M1565">
        <v>45</v>
      </c>
      <c r="N1565">
        <v>0</v>
      </c>
      <c r="O1565">
        <v>55</v>
      </c>
      <c r="P1565">
        <v>0</v>
      </c>
      <c r="T1565" t="str">
        <f>Receive[[#This Row],[服装]]&amp;Receive[[#This Row],[名前]]&amp;Receive[[#This Row],[レアリティ]]</f>
        <v>路地裏2小見春樹ICONIC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t="s">
        <v>108</v>
      </c>
      <c r="D1566" t="s">
        <v>126</v>
      </c>
      <c r="E1566" t="s">
        <v>90</v>
      </c>
      <c r="F1566" t="s">
        <v>82</v>
      </c>
      <c r="G1566" t="s">
        <v>128</v>
      </c>
      <c r="H1566" t="s">
        <v>71</v>
      </c>
      <c r="I1566">
        <v>1</v>
      </c>
      <c r="J1566" t="s">
        <v>228</v>
      </c>
      <c r="K1566" s="1" t="s">
        <v>119</v>
      </c>
      <c r="L1566" s="1" t="s">
        <v>162</v>
      </c>
      <c r="M1566">
        <v>25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ユニフォーム尾長渉ICONIC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t="s">
        <v>108</v>
      </c>
      <c r="D1567" t="s">
        <v>126</v>
      </c>
      <c r="E1567" t="s">
        <v>90</v>
      </c>
      <c r="F1567" t="s">
        <v>82</v>
      </c>
      <c r="G1567" t="s">
        <v>128</v>
      </c>
      <c r="H1567" t="s">
        <v>71</v>
      </c>
      <c r="I1567">
        <v>1</v>
      </c>
      <c r="J1567" t="s">
        <v>228</v>
      </c>
      <c r="K1567" s="1" t="s">
        <v>163</v>
      </c>
      <c r="L1567" s="1" t="s">
        <v>162</v>
      </c>
      <c r="M1567">
        <v>25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ユニフォーム尾長渉ICONIC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t="s">
        <v>108</v>
      </c>
      <c r="D1568" t="s">
        <v>126</v>
      </c>
      <c r="E1568" t="s">
        <v>90</v>
      </c>
      <c r="F1568" t="s">
        <v>82</v>
      </c>
      <c r="G1568" t="s">
        <v>128</v>
      </c>
      <c r="H1568" t="s">
        <v>71</v>
      </c>
      <c r="I1568">
        <v>1</v>
      </c>
      <c r="J1568" t="s">
        <v>228</v>
      </c>
      <c r="K1568" s="1" t="s">
        <v>120</v>
      </c>
      <c r="L1568" s="1" t="s">
        <v>162</v>
      </c>
      <c r="M1568">
        <v>25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ユニフォーム尾長渉ICONIC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t="s">
        <v>108</v>
      </c>
      <c r="D1569" t="s">
        <v>126</v>
      </c>
      <c r="E1569" t="s">
        <v>90</v>
      </c>
      <c r="F1569" t="s">
        <v>82</v>
      </c>
      <c r="G1569" t="s">
        <v>128</v>
      </c>
      <c r="H1569" t="s">
        <v>71</v>
      </c>
      <c r="I1569">
        <v>1</v>
      </c>
      <c r="J1569" t="s">
        <v>228</v>
      </c>
      <c r="K1569" s="1" t="s">
        <v>164</v>
      </c>
      <c r="L1569" s="1" t="s">
        <v>162</v>
      </c>
      <c r="M1569">
        <v>25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ユニフォーム尾長渉ICONIC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t="s">
        <v>108</v>
      </c>
      <c r="D1570" t="s">
        <v>126</v>
      </c>
      <c r="E1570" t="s">
        <v>90</v>
      </c>
      <c r="F1570" t="s">
        <v>82</v>
      </c>
      <c r="G1570" t="s">
        <v>128</v>
      </c>
      <c r="H1570" t="s">
        <v>71</v>
      </c>
      <c r="I1570">
        <v>1</v>
      </c>
      <c r="J1570" t="s">
        <v>228</v>
      </c>
      <c r="K1570" s="1" t="s">
        <v>165</v>
      </c>
      <c r="L1570" s="1" t="s">
        <v>162</v>
      </c>
      <c r="M1570">
        <v>12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ユニフォーム尾長渉ICONIC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1</v>
      </c>
      <c r="C1571" t="s">
        <v>108</v>
      </c>
      <c r="D1571" t="s">
        <v>127</v>
      </c>
      <c r="E1571" t="s">
        <v>90</v>
      </c>
      <c r="F1571" t="s">
        <v>82</v>
      </c>
      <c r="G1571" t="s">
        <v>128</v>
      </c>
      <c r="H1571" t="s">
        <v>71</v>
      </c>
      <c r="I1571">
        <v>1</v>
      </c>
      <c r="J1571" t="s">
        <v>16</v>
      </c>
      <c r="K1571" s="1" t="s">
        <v>119</v>
      </c>
      <c r="L1571" s="1" t="s">
        <v>162</v>
      </c>
      <c r="M1571">
        <v>26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ユニフォーム鷲尾辰生ICONIC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2</v>
      </c>
      <c r="C1572" t="s">
        <v>108</v>
      </c>
      <c r="D1572" t="s">
        <v>127</v>
      </c>
      <c r="E1572" t="s">
        <v>90</v>
      </c>
      <c r="F1572" t="s">
        <v>82</v>
      </c>
      <c r="G1572" t="s">
        <v>128</v>
      </c>
      <c r="H1572" t="s">
        <v>71</v>
      </c>
      <c r="I1572">
        <v>1</v>
      </c>
      <c r="J1572" t="s">
        <v>228</v>
      </c>
      <c r="K1572" s="1" t="s">
        <v>163</v>
      </c>
      <c r="L1572" s="1" t="s">
        <v>162</v>
      </c>
      <c r="M1572">
        <v>26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ユニフォーム鷲尾辰生ICONIC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3</v>
      </c>
      <c r="C1573" t="s">
        <v>108</v>
      </c>
      <c r="D1573" t="s">
        <v>127</v>
      </c>
      <c r="E1573" t="s">
        <v>90</v>
      </c>
      <c r="F1573" t="s">
        <v>82</v>
      </c>
      <c r="G1573" t="s">
        <v>128</v>
      </c>
      <c r="H1573" t="s">
        <v>71</v>
      </c>
      <c r="I1573">
        <v>1</v>
      </c>
      <c r="J1573" t="s">
        <v>228</v>
      </c>
      <c r="K1573" s="1" t="s">
        <v>120</v>
      </c>
      <c r="L1573" s="1" t="s">
        <v>162</v>
      </c>
      <c r="M1573">
        <v>26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ユニフォーム鷲尾辰生ICONIC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4</v>
      </c>
      <c r="C1574" t="s">
        <v>108</v>
      </c>
      <c r="D1574" t="s">
        <v>127</v>
      </c>
      <c r="E1574" t="s">
        <v>90</v>
      </c>
      <c r="F1574" t="s">
        <v>82</v>
      </c>
      <c r="G1574" t="s">
        <v>128</v>
      </c>
      <c r="H1574" t="s">
        <v>71</v>
      </c>
      <c r="I1574">
        <v>1</v>
      </c>
      <c r="J1574" t="s">
        <v>228</v>
      </c>
      <c r="K1574" s="1" t="s">
        <v>164</v>
      </c>
      <c r="L1574" s="1" t="s">
        <v>162</v>
      </c>
      <c r="M1574">
        <v>26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ユニフォーム鷲尾辰生ICONIC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5</v>
      </c>
      <c r="C1575" t="s">
        <v>108</v>
      </c>
      <c r="D1575" t="s">
        <v>127</v>
      </c>
      <c r="E1575" t="s">
        <v>90</v>
      </c>
      <c r="F1575" t="s">
        <v>82</v>
      </c>
      <c r="G1575" t="s">
        <v>128</v>
      </c>
      <c r="H1575" t="s">
        <v>71</v>
      </c>
      <c r="I1575">
        <v>1</v>
      </c>
      <c r="J1575" t="s">
        <v>228</v>
      </c>
      <c r="K1575" s="1" t="s">
        <v>165</v>
      </c>
      <c r="L1575" s="1" t="s">
        <v>162</v>
      </c>
      <c r="M1575">
        <v>13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ユニフォーム鷲尾辰生ICONIC</v>
      </c>
    </row>
    <row r="1576" spans="1:20" x14ac:dyDescent="0.35">
      <c r="A1576">
        <f>VLOOKUP(Receive[[#This Row],[No用]],SetNo[[No.用]:[vlookup 用]],2,FALSE)</f>
        <v>271</v>
      </c>
      <c r="B1576">
        <f>IF(ROW()=2,1,IF(A1575&lt;&gt;Receive[[#This Row],[No]],1,B1575+1))</f>
        <v>1</v>
      </c>
      <c r="C1576" t="s">
        <v>108</v>
      </c>
      <c r="D1576" t="s">
        <v>129</v>
      </c>
      <c r="E1576" t="s">
        <v>73</v>
      </c>
      <c r="F1576" t="s">
        <v>74</v>
      </c>
      <c r="G1576" t="s">
        <v>128</v>
      </c>
      <c r="H1576" t="s">
        <v>71</v>
      </c>
      <c r="I1576">
        <v>1</v>
      </c>
      <c r="J1576" t="s">
        <v>228</v>
      </c>
      <c r="K1576" s="1" t="s">
        <v>119</v>
      </c>
      <c r="L1576" s="1" t="s">
        <v>178</v>
      </c>
      <c r="M1576">
        <v>34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ユニフォーム赤葦京治ICONIC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2</v>
      </c>
      <c r="C1577" t="s">
        <v>108</v>
      </c>
      <c r="D1577" t="s">
        <v>129</v>
      </c>
      <c r="E1577" t="s">
        <v>73</v>
      </c>
      <c r="F1577" t="s">
        <v>74</v>
      </c>
      <c r="G1577" t="s">
        <v>128</v>
      </c>
      <c r="H1577" t="s">
        <v>71</v>
      </c>
      <c r="I1577">
        <v>1</v>
      </c>
      <c r="J1577" t="s">
        <v>228</v>
      </c>
      <c r="K1577" s="1" t="s">
        <v>163</v>
      </c>
      <c r="L1577" s="1" t="s">
        <v>162</v>
      </c>
      <c r="M1577">
        <v>31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ユニフォーム赤葦京治ICONIC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3</v>
      </c>
      <c r="C1578" t="s">
        <v>108</v>
      </c>
      <c r="D1578" t="s">
        <v>129</v>
      </c>
      <c r="E1578" t="s">
        <v>73</v>
      </c>
      <c r="F1578" t="s">
        <v>74</v>
      </c>
      <c r="G1578" t="s">
        <v>128</v>
      </c>
      <c r="H1578" t="s">
        <v>71</v>
      </c>
      <c r="I1578">
        <v>1</v>
      </c>
      <c r="J1578" t="s">
        <v>228</v>
      </c>
      <c r="K1578" s="1" t="s">
        <v>230</v>
      </c>
      <c r="L1578" s="1" t="s">
        <v>162</v>
      </c>
      <c r="M1578">
        <v>31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ユニフォーム赤葦京治ICONIC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4</v>
      </c>
      <c r="C1579" t="s">
        <v>108</v>
      </c>
      <c r="D1579" t="s">
        <v>129</v>
      </c>
      <c r="E1579" t="s">
        <v>73</v>
      </c>
      <c r="F1579" t="s">
        <v>74</v>
      </c>
      <c r="G1579" t="s">
        <v>128</v>
      </c>
      <c r="H1579" t="s">
        <v>71</v>
      </c>
      <c r="I1579">
        <v>1</v>
      </c>
      <c r="J1579" t="s">
        <v>228</v>
      </c>
      <c r="K1579" s="1" t="s">
        <v>120</v>
      </c>
      <c r="L1579" s="1" t="s">
        <v>178</v>
      </c>
      <c r="M1579">
        <v>34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ユニフォーム赤葦京治ICONIC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5</v>
      </c>
      <c r="C1580" t="s">
        <v>108</v>
      </c>
      <c r="D1580" t="s">
        <v>129</v>
      </c>
      <c r="E1580" t="s">
        <v>73</v>
      </c>
      <c r="F1580" t="s">
        <v>74</v>
      </c>
      <c r="G1580" t="s">
        <v>128</v>
      </c>
      <c r="H1580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31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ユニフォーム赤葦京治ICONIC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6</v>
      </c>
      <c r="C1581" t="s">
        <v>108</v>
      </c>
      <c r="D1581" t="s">
        <v>129</v>
      </c>
      <c r="E1581" t="s">
        <v>73</v>
      </c>
      <c r="F1581" t="s">
        <v>74</v>
      </c>
      <c r="G1581" t="s">
        <v>128</v>
      </c>
      <c r="H158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13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ユニフォーム赤葦京治ICONIC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1</v>
      </c>
      <c r="C1582" t="s">
        <v>150</v>
      </c>
      <c r="D1582" t="s">
        <v>129</v>
      </c>
      <c r="E1582" t="s">
        <v>90</v>
      </c>
      <c r="F1582" t="s">
        <v>74</v>
      </c>
      <c r="G1582" t="s">
        <v>128</v>
      </c>
      <c r="H1582" t="s">
        <v>71</v>
      </c>
      <c r="I1582">
        <v>1</v>
      </c>
      <c r="J1582" t="s">
        <v>228</v>
      </c>
      <c r="K1582" s="1" t="s">
        <v>119</v>
      </c>
      <c r="L1582" s="1" t="s">
        <v>178</v>
      </c>
      <c r="M1582">
        <v>34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夏祭り赤葦京治ICONIC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2</v>
      </c>
      <c r="C1583" t="s">
        <v>150</v>
      </c>
      <c r="D1583" t="s">
        <v>129</v>
      </c>
      <c r="E1583" t="s">
        <v>90</v>
      </c>
      <c r="F1583" t="s">
        <v>74</v>
      </c>
      <c r="G1583" t="s">
        <v>128</v>
      </c>
      <c r="H1583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31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夏祭り赤葦京治ICONIC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3</v>
      </c>
      <c r="C1584" t="s">
        <v>150</v>
      </c>
      <c r="D1584" t="s">
        <v>129</v>
      </c>
      <c r="E1584" t="s">
        <v>90</v>
      </c>
      <c r="F1584" t="s">
        <v>74</v>
      </c>
      <c r="G1584" t="s">
        <v>128</v>
      </c>
      <c r="H1584" t="s">
        <v>71</v>
      </c>
      <c r="I1584">
        <v>1</v>
      </c>
      <c r="J1584" t="s">
        <v>228</v>
      </c>
      <c r="K1584" s="1" t="s">
        <v>230</v>
      </c>
      <c r="L1584" s="1" t="s">
        <v>162</v>
      </c>
      <c r="M1584">
        <v>31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夏祭り赤葦京治ICONIC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4</v>
      </c>
      <c r="C1585" t="s">
        <v>150</v>
      </c>
      <c r="D1585" t="s">
        <v>129</v>
      </c>
      <c r="E1585" t="s">
        <v>90</v>
      </c>
      <c r="F1585" t="s">
        <v>74</v>
      </c>
      <c r="G1585" t="s">
        <v>128</v>
      </c>
      <c r="H1585" t="s">
        <v>71</v>
      </c>
      <c r="I1585">
        <v>1</v>
      </c>
      <c r="J1585" t="s">
        <v>228</v>
      </c>
      <c r="K1585" s="1" t="s">
        <v>120</v>
      </c>
      <c r="L1585" s="1" t="s">
        <v>178</v>
      </c>
      <c r="M1585">
        <v>34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夏祭り赤葦京治ICONIC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5</v>
      </c>
      <c r="C1586" t="s">
        <v>150</v>
      </c>
      <c r="D1586" t="s">
        <v>129</v>
      </c>
      <c r="E1586" t="s">
        <v>90</v>
      </c>
      <c r="F1586" t="s">
        <v>74</v>
      </c>
      <c r="G1586" t="s">
        <v>128</v>
      </c>
      <c r="H1586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31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夏祭り赤葦京治ICONIC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6</v>
      </c>
      <c r="C1587" t="s">
        <v>150</v>
      </c>
      <c r="D1587" t="s">
        <v>129</v>
      </c>
      <c r="E1587" t="s">
        <v>90</v>
      </c>
      <c r="F1587" t="s">
        <v>74</v>
      </c>
      <c r="G1587" t="s">
        <v>128</v>
      </c>
      <c r="H1587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夏祭り赤葦京治ICONIC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1</v>
      </c>
      <c r="C1588" s="1" t="s">
        <v>149</v>
      </c>
      <c r="D1588" s="1" t="s">
        <v>129</v>
      </c>
      <c r="E1588" s="1" t="s">
        <v>77</v>
      </c>
      <c r="F1588" s="1" t="s">
        <v>74</v>
      </c>
      <c r="G1588" s="1" t="s">
        <v>128</v>
      </c>
      <c r="H1588" s="1" t="s">
        <v>71</v>
      </c>
      <c r="I1588">
        <v>1</v>
      </c>
      <c r="J1588" t="s">
        <v>228</v>
      </c>
      <c r="K1588" s="1" t="s">
        <v>119</v>
      </c>
      <c r="L1588" s="1" t="s">
        <v>178</v>
      </c>
      <c r="M1588">
        <v>34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制服赤葦京治ICONIC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2</v>
      </c>
      <c r="C1589" s="1" t="s">
        <v>149</v>
      </c>
      <c r="D1589" s="1" t="s">
        <v>129</v>
      </c>
      <c r="E1589" s="1" t="s">
        <v>77</v>
      </c>
      <c r="F1589" s="1" t="s">
        <v>74</v>
      </c>
      <c r="G1589" s="1" t="s">
        <v>128</v>
      </c>
      <c r="H1589" s="1" t="s">
        <v>71</v>
      </c>
      <c r="I1589">
        <v>1</v>
      </c>
      <c r="J1589" t="s">
        <v>228</v>
      </c>
      <c r="K1589" s="1" t="s">
        <v>163</v>
      </c>
      <c r="L1589" s="1" t="s">
        <v>162</v>
      </c>
      <c r="M1589">
        <v>31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制服赤葦京治ICONIC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3</v>
      </c>
      <c r="C1590" s="1" t="s">
        <v>149</v>
      </c>
      <c r="D1590" s="1" t="s">
        <v>129</v>
      </c>
      <c r="E1590" s="1" t="s">
        <v>77</v>
      </c>
      <c r="F1590" s="1" t="s">
        <v>74</v>
      </c>
      <c r="G1590" s="1" t="s">
        <v>128</v>
      </c>
      <c r="H1590" s="1" t="s">
        <v>71</v>
      </c>
      <c r="I1590">
        <v>1</v>
      </c>
      <c r="J1590" t="s">
        <v>228</v>
      </c>
      <c r="K1590" s="1" t="s">
        <v>230</v>
      </c>
      <c r="L1590" s="1" t="s">
        <v>162</v>
      </c>
      <c r="M1590">
        <v>31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制服赤葦京治ICONIC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4</v>
      </c>
      <c r="C1591" s="1" t="s">
        <v>149</v>
      </c>
      <c r="D1591" s="1" t="s">
        <v>129</v>
      </c>
      <c r="E1591" s="1" t="s">
        <v>77</v>
      </c>
      <c r="F1591" s="1" t="s">
        <v>74</v>
      </c>
      <c r="G1591" s="1" t="s">
        <v>128</v>
      </c>
      <c r="H1591" s="1" t="s">
        <v>71</v>
      </c>
      <c r="I1591">
        <v>1</v>
      </c>
      <c r="J1591" t="s">
        <v>228</v>
      </c>
      <c r="K1591" s="1" t="s">
        <v>120</v>
      </c>
      <c r="L1591" s="1" t="s">
        <v>178</v>
      </c>
      <c r="M1591">
        <v>34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制服赤葦京治ICONIC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5</v>
      </c>
      <c r="C1592" s="1" t="s">
        <v>149</v>
      </c>
      <c r="D1592" s="1" t="s">
        <v>129</v>
      </c>
      <c r="E1592" s="1" t="s">
        <v>77</v>
      </c>
      <c r="F1592" s="1" t="s">
        <v>74</v>
      </c>
      <c r="G1592" s="1" t="s">
        <v>128</v>
      </c>
      <c r="H1592" s="1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31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制服赤葦京治ICONIC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6</v>
      </c>
      <c r="C1593" s="1" t="s">
        <v>149</v>
      </c>
      <c r="D1593" s="1" t="s">
        <v>129</v>
      </c>
      <c r="E1593" s="1" t="s">
        <v>77</v>
      </c>
      <c r="F1593" s="1" t="s">
        <v>74</v>
      </c>
      <c r="G1593" s="1" t="s">
        <v>128</v>
      </c>
      <c r="H1593" s="1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13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制服赤葦京治ICONIC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1</v>
      </c>
      <c r="C1594" s="1" t="s">
        <v>926</v>
      </c>
      <c r="D1594" s="1" t="s">
        <v>129</v>
      </c>
      <c r="E1594" s="1" t="s">
        <v>73</v>
      </c>
      <c r="F1594" s="1" t="s">
        <v>74</v>
      </c>
      <c r="G1594" s="1" t="s">
        <v>128</v>
      </c>
      <c r="H1594" s="1" t="s">
        <v>71</v>
      </c>
      <c r="I1594">
        <v>1</v>
      </c>
      <c r="J1594" t="s">
        <v>228</v>
      </c>
      <c r="K1594" s="1" t="s">
        <v>119</v>
      </c>
      <c r="L1594" s="1" t="s">
        <v>178</v>
      </c>
      <c r="M1594">
        <v>34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バーガー赤葦京治ICONIC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2</v>
      </c>
      <c r="C1595" s="1" t="s">
        <v>926</v>
      </c>
      <c r="D1595" s="1" t="s">
        <v>129</v>
      </c>
      <c r="E1595" s="1" t="s">
        <v>73</v>
      </c>
      <c r="F1595" s="1" t="s">
        <v>74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163</v>
      </c>
      <c r="L1595" s="1" t="s">
        <v>162</v>
      </c>
      <c r="M1595">
        <v>31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バーガー赤葦京治ICONIC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3</v>
      </c>
      <c r="C1596" s="1" t="s">
        <v>926</v>
      </c>
      <c r="D1596" s="1" t="s">
        <v>129</v>
      </c>
      <c r="E1596" s="1" t="s">
        <v>73</v>
      </c>
      <c r="F1596" s="1" t="s">
        <v>74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230</v>
      </c>
      <c r="L1596" s="1" t="s">
        <v>162</v>
      </c>
      <c r="M1596">
        <v>31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バーガー赤葦京治ICONIC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4</v>
      </c>
      <c r="C1597" s="1" t="s">
        <v>926</v>
      </c>
      <c r="D1597" s="1" t="s">
        <v>129</v>
      </c>
      <c r="E1597" s="1" t="s">
        <v>73</v>
      </c>
      <c r="F1597" s="1" t="s">
        <v>74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178</v>
      </c>
      <c r="M1597">
        <v>34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バーガー赤葦京治ICONIC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5</v>
      </c>
      <c r="C1598" s="1" t="s">
        <v>926</v>
      </c>
      <c r="D1598" s="1" t="s">
        <v>129</v>
      </c>
      <c r="E1598" s="1" t="s">
        <v>73</v>
      </c>
      <c r="F1598" s="1" t="s">
        <v>74</v>
      </c>
      <c r="G1598" s="1" t="s">
        <v>128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31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バーガー赤葦京治ICONIC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6</v>
      </c>
      <c r="C1599" s="1" t="s">
        <v>926</v>
      </c>
      <c r="D1599" s="1" t="s">
        <v>129</v>
      </c>
      <c r="E1599" s="1" t="s">
        <v>73</v>
      </c>
      <c r="F1599" s="1" t="s">
        <v>74</v>
      </c>
      <c r="G1599" s="1" t="s">
        <v>128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バーガー赤葦京治ICONIC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1</v>
      </c>
      <c r="C1600" s="1" t="s">
        <v>1073</v>
      </c>
      <c r="D1600" s="1" t="s">
        <v>129</v>
      </c>
      <c r="E1600" s="1" t="s">
        <v>90</v>
      </c>
      <c r="F1600" s="1" t="s">
        <v>74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119</v>
      </c>
      <c r="L1600" s="1" t="s">
        <v>173</v>
      </c>
      <c r="M1600">
        <v>37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仮装赤葦京治ICONIC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2</v>
      </c>
      <c r="C1601" s="1" t="s">
        <v>1073</v>
      </c>
      <c r="D1601" s="1" t="s">
        <v>129</v>
      </c>
      <c r="E1601" s="1" t="s">
        <v>90</v>
      </c>
      <c r="F1601" s="1" t="s">
        <v>74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163</v>
      </c>
      <c r="L1601" s="1" t="s">
        <v>162</v>
      </c>
      <c r="M1601">
        <v>31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仮装赤葦京治ICONIC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3</v>
      </c>
      <c r="C1602" s="1" t="s">
        <v>1073</v>
      </c>
      <c r="D1602" s="1" t="s">
        <v>129</v>
      </c>
      <c r="E1602" s="1" t="s">
        <v>90</v>
      </c>
      <c r="F1602" s="1" t="s">
        <v>74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230</v>
      </c>
      <c r="L1602" s="1" t="s">
        <v>162</v>
      </c>
      <c r="M1602">
        <v>31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仮装赤葦京治ICONIC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4</v>
      </c>
      <c r="C1603" s="1" t="s">
        <v>1073</v>
      </c>
      <c r="D1603" s="1" t="s">
        <v>129</v>
      </c>
      <c r="E1603" s="1" t="s">
        <v>90</v>
      </c>
      <c r="F1603" s="1" t="s">
        <v>74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173</v>
      </c>
      <c r="M1603">
        <v>37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仮装赤葦京治ICONIC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5</v>
      </c>
      <c r="C1604" s="1" t="s">
        <v>1073</v>
      </c>
      <c r="D1604" s="1" t="s">
        <v>129</v>
      </c>
      <c r="E1604" s="1" t="s">
        <v>90</v>
      </c>
      <c r="F1604" s="1" t="s">
        <v>74</v>
      </c>
      <c r="G1604" s="1" t="s">
        <v>128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31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仮装赤葦京治ICONIC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6</v>
      </c>
      <c r="C1605" s="1" t="s">
        <v>1073</v>
      </c>
      <c r="D1605" s="1" t="s">
        <v>129</v>
      </c>
      <c r="E1605" s="1" t="s">
        <v>90</v>
      </c>
      <c r="F1605" s="1" t="s">
        <v>74</v>
      </c>
      <c r="G1605" s="1" t="s">
        <v>128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13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仮装赤葦京治ICONIC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1</v>
      </c>
      <c r="C1606" s="1" t="s">
        <v>108</v>
      </c>
      <c r="D1606" s="1" t="s">
        <v>888</v>
      </c>
      <c r="E1606" s="1" t="s">
        <v>90</v>
      </c>
      <c r="F1606" s="1" t="s">
        <v>78</v>
      </c>
      <c r="G1606" s="1" t="s">
        <v>877</v>
      </c>
      <c r="H1606" s="1" t="s">
        <v>680</v>
      </c>
      <c r="I1606">
        <v>1</v>
      </c>
      <c r="J1606" t="s">
        <v>228</v>
      </c>
      <c r="K1606" s="1" t="s">
        <v>119</v>
      </c>
      <c r="L1606" s="1" t="s">
        <v>162</v>
      </c>
      <c r="M1606">
        <v>26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ユニフォーム姫川葵ICONIC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2</v>
      </c>
      <c r="C1607" s="1" t="s">
        <v>108</v>
      </c>
      <c r="D1607" s="1" t="s">
        <v>888</v>
      </c>
      <c r="E1607" s="1" t="s">
        <v>90</v>
      </c>
      <c r="F1607" s="1" t="s">
        <v>78</v>
      </c>
      <c r="G1607" s="1" t="s">
        <v>877</v>
      </c>
      <c r="H1607" s="1" t="s">
        <v>680</v>
      </c>
      <c r="I1607">
        <v>1</v>
      </c>
      <c r="J1607" t="s">
        <v>228</v>
      </c>
      <c r="K1607" s="1" t="s">
        <v>194</v>
      </c>
      <c r="L1607" s="1" t="s">
        <v>173</v>
      </c>
      <c r="M1607">
        <v>32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ユニフォーム姫川葵ICONIC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3</v>
      </c>
      <c r="C1608" s="1" t="s">
        <v>108</v>
      </c>
      <c r="D1608" s="1" t="s">
        <v>888</v>
      </c>
      <c r="E1608" s="1" t="s">
        <v>90</v>
      </c>
      <c r="F1608" s="1" t="s">
        <v>78</v>
      </c>
      <c r="G1608" s="1" t="s">
        <v>877</v>
      </c>
      <c r="H1608" s="1" t="s">
        <v>680</v>
      </c>
      <c r="I1608">
        <v>1</v>
      </c>
      <c r="J1608" t="s">
        <v>228</v>
      </c>
      <c r="K1608" s="1" t="s">
        <v>163</v>
      </c>
      <c r="L1608" s="1" t="s">
        <v>162</v>
      </c>
      <c r="M1608">
        <v>26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ユニフォーム姫川葵ICONIC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4</v>
      </c>
      <c r="C1609" s="1" t="s">
        <v>108</v>
      </c>
      <c r="D1609" s="1" t="s">
        <v>888</v>
      </c>
      <c r="E1609" s="1" t="s">
        <v>90</v>
      </c>
      <c r="F1609" s="1" t="s">
        <v>78</v>
      </c>
      <c r="G1609" s="1" t="s">
        <v>877</v>
      </c>
      <c r="H1609" s="1" t="s">
        <v>680</v>
      </c>
      <c r="I1609">
        <v>1</v>
      </c>
      <c r="J1609" t="s">
        <v>228</v>
      </c>
      <c r="K1609" s="1" t="s">
        <v>120</v>
      </c>
      <c r="L1609" s="1" t="s">
        <v>162</v>
      </c>
      <c r="M1609">
        <v>26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ユニフォーム姫川葵ICONIC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5</v>
      </c>
      <c r="C1610" s="1" t="s">
        <v>108</v>
      </c>
      <c r="D1610" s="1" t="s">
        <v>888</v>
      </c>
      <c r="E1610" s="1" t="s">
        <v>90</v>
      </c>
      <c r="F1610" s="1" t="s">
        <v>78</v>
      </c>
      <c r="G1610" s="1" t="s">
        <v>877</v>
      </c>
      <c r="H1610" s="1" t="s">
        <v>680</v>
      </c>
      <c r="I1610">
        <v>1</v>
      </c>
      <c r="J1610" t="s">
        <v>228</v>
      </c>
      <c r="K1610" s="1" t="s">
        <v>164</v>
      </c>
      <c r="L1610" s="1" t="s">
        <v>162</v>
      </c>
      <c r="M1610">
        <v>26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ユニフォーム姫川葵ICONIC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6</v>
      </c>
      <c r="C1611" s="1" t="s">
        <v>108</v>
      </c>
      <c r="D1611" s="1" t="s">
        <v>888</v>
      </c>
      <c r="E1611" s="1" t="s">
        <v>90</v>
      </c>
      <c r="F1611" s="1" t="s">
        <v>78</v>
      </c>
      <c r="G1611" s="1" t="s">
        <v>877</v>
      </c>
      <c r="H1611" s="1" t="s">
        <v>680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ユニフォーム姫川葵ICONIC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1</v>
      </c>
      <c r="C1612" s="1" t="s">
        <v>987</v>
      </c>
      <c r="D1612" s="1" t="s">
        <v>888</v>
      </c>
      <c r="E1612" s="11" t="s">
        <v>77</v>
      </c>
      <c r="F1612" s="1" t="s">
        <v>78</v>
      </c>
      <c r="G1612" s="1" t="s">
        <v>877</v>
      </c>
      <c r="H1612" s="1" t="s">
        <v>680</v>
      </c>
      <c r="I1612">
        <v>1</v>
      </c>
      <c r="J1612" t="s">
        <v>228</v>
      </c>
      <c r="K1612" s="1" t="s">
        <v>119</v>
      </c>
      <c r="L1612" s="1" t="s">
        <v>178</v>
      </c>
      <c r="M1612">
        <v>29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花火姫川葵ICONIC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2</v>
      </c>
      <c r="C1613" s="1" t="s">
        <v>987</v>
      </c>
      <c r="D1613" s="1" t="s">
        <v>888</v>
      </c>
      <c r="E1613" s="11" t="s">
        <v>77</v>
      </c>
      <c r="F1613" s="1" t="s">
        <v>78</v>
      </c>
      <c r="G1613" s="1" t="s">
        <v>877</v>
      </c>
      <c r="H1613" s="1" t="s">
        <v>680</v>
      </c>
      <c r="I1613">
        <v>1</v>
      </c>
      <c r="J1613" t="s">
        <v>228</v>
      </c>
      <c r="K1613" s="1" t="s">
        <v>194</v>
      </c>
      <c r="L1613" s="1" t="s">
        <v>173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花火姫川葵ICONIC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3</v>
      </c>
      <c r="C1614" s="1" t="s">
        <v>987</v>
      </c>
      <c r="D1614" s="1" t="s">
        <v>888</v>
      </c>
      <c r="E1614" s="11" t="s">
        <v>77</v>
      </c>
      <c r="F1614" s="1" t="s">
        <v>78</v>
      </c>
      <c r="G1614" s="1" t="s">
        <v>877</v>
      </c>
      <c r="H1614" s="1" t="s">
        <v>680</v>
      </c>
      <c r="I1614">
        <v>1</v>
      </c>
      <c r="J1614" t="s">
        <v>228</v>
      </c>
      <c r="K1614" s="1" t="s">
        <v>163</v>
      </c>
      <c r="L1614" s="1" t="s">
        <v>162</v>
      </c>
      <c r="M1614">
        <v>26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花火姫川葵ICONIC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4</v>
      </c>
      <c r="C1615" s="1" t="s">
        <v>987</v>
      </c>
      <c r="D1615" s="1" t="s">
        <v>888</v>
      </c>
      <c r="E1615" s="11" t="s">
        <v>77</v>
      </c>
      <c r="F1615" s="1" t="s">
        <v>78</v>
      </c>
      <c r="G1615" s="1" t="s">
        <v>877</v>
      </c>
      <c r="H1615" s="1" t="s">
        <v>680</v>
      </c>
      <c r="I1615">
        <v>1</v>
      </c>
      <c r="J1615" t="s">
        <v>228</v>
      </c>
      <c r="K1615" s="1" t="s">
        <v>120</v>
      </c>
      <c r="L1615" s="1" t="s">
        <v>178</v>
      </c>
      <c r="M1615">
        <v>29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花火姫川葵ICONIC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5</v>
      </c>
      <c r="C1616" s="1" t="s">
        <v>987</v>
      </c>
      <c r="D1616" s="1" t="s">
        <v>888</v>
      </c>
      <c r="E1616" s="11" t="s">
        <v>77</v>
      </c>
      <c r="F1616" s="1" t="s">
        <v>78</v>
      </c>
      <c r="G1616" s="1" t="s">
        <v>877</v>
      </c>
      <c r="H1616" s="1" t="s">
        <v>680</v>
      </c>
      <c r="I1616">
        <v>1</v>
      </c>
      <c r="J1616" t="s">
        <v>228</v>
      </c>
      <c r="K1616" s="1" t="s">
        <v>164</v>
      </c>
      <c r="L1616" s="1" t="s">
        <v>162</v>
      </c>
      <c r="M1616">
        <v>26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花火姫川葵ICONIC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6</v>
      </c>
      <c r="C1617" s="1" t="s">
        <v>987</v>
      </c>
      <c r="D1617" s="1" t="s">
        <v>888</v>
      </c>
      <c r="E1617" s="11" t="s">
        <v>77</v>
      </c>
      <c r="F1617" s="1" t="s">
        <v>78</v>
      </c>
      <c r="G1617" s="1" t="s">
        <v>877</v>
      </c>
      <c r="H1617" s="1" t="s">
        <v>680</v>
      </c>
      <c r="I1617">
        <v>1</v>
      </c>
      <c r="J1617" t="s">
        <v>228</v>
      </c>
      <c r="K1617" s="1" t="s">
        <v>165</v>
      </c>
      <c r="L1617" s="1" t="s">
        <v>162</v>
      </c>
      <c r="M1617">
        <v>13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花火姫川葵ICONIC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7</v>
      </c>
      <c r="C1618" s="1" t="s">
        <v>987</v>
      </c>
      <c r="D1618" s="1" t="s">
        <v>888</v>
      </c>
      <c r="E1618" s="11" t="s">
        <v>77</v>
      </c>
      <c r="F1618" s="1" t="s">
        <v>78</v>
      </c>
      <c r="G1618" s="1" t="s">
        <v>877</v>
      </c>
      <c r="H1618" s="1" t="s">
        <v>680</v>
      </c>
      <c r="I1618">
        <v>1</v>
      </c>
      <c r="J1618" t="s">
        <v>228</v>
      </c>
      <c r="K1618" s="1" t="s">
        <v>119</v>
      </c>
      <c r="L1618" s="1" t="s">
        <v>224</v>
      </c>
      <c r="M1618">
        <v>45</v>
      </c>
      <c r="N1618">
        <v>0</v>
      </c>
      <c r="O1618">
        <v>55</v>
      </c>
      <c r="P1618">
        <v>0</v>
      </c>
      <c r="T1618" t="str">
        <f>Receive[[#This Row],[服装]]&amp;Receive[[#This Row],[名前]]&amp;Receive[[#This Row],[レアリティ]]</f>
        <v>花火姫川葵ICONIC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s="1" t="s">
        <v>108</v>
      </c>
      <c r="D1619" s="1" t="s">
        <v>898</v>
      </c>
      <c r="E1619" s="1" t="s">
        <v>90</v>
      </c>
      <c r="F1619" s="1" t="s">
        <v>82</v>
      </c>
      <c r="G1619" s="1" t="s">
        <v>877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162</v>
      </c>
      <c r="M1619">
        <v>27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ユニフォーム当間義友ICONIC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s="1" t="s">
        <v>108</v>
      </c>
      <c r="D1620" s="1" t="s">
        <v>898</v>
      </c>
      <c r="E1620" s="1" t="s">
        <v>90</v>
      </c>
      <c r="F1620" s="1" t="s">
        <v>82</v>
      </c>
      <c r="G1620" s="1" t="s">
        <v>877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ユニフォーム当間義友ICONIC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s="1" t="s">
        <v>108</v>
      </c>
      <c r="D1621" s="1" t="s">
        <v>898</v>
      </c>
      <c r="E1621" s="1" t="s">
        <v>90</v>
      </c>
      <c r="F1621" s="1" t="s">
        <v>82</v>
      </c>
      <c r="G1621" s="1" t="s">
        <v>877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162</v>
      </c>
      <c r="M1621">
        <v>27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ユニフォーム当間義友ICONIC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s="1" t="s">
        <v>108</v>
      </c>
      <c r="D1622" s="1" t="s">
        <v>898</v>
      </c>
      <c r="E1622" s="1" t="s">
        <v>90</v>
      </c>
      <c r="F1622" s="1" t="s">
        <v>82</v>
      </c>
      <c r="G1622" s="1" t="s">
        <v>877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ユニフォーム当間義友ICONIC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s="1" t="s">
        <v>108</v>
      </c>
      <c r="D1623" s="1" t="s">
        <v>898</v>
      </c>
      <c r="E1623" s="1" t="s">
        <v>90</v>
      </c>
      <c r="F1623" s="1" t="s">
        <v>82</v>
      </c>
      <c r="G1623" s="1" t="s">
        <v>877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ユニフォーム当間義友ICONIC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1</v>
      </c>
      <c r="C1624" s="1" t="s">
        <v>108</v>
      </c>
      <c r="D1624" s="1" t="s">
        <v>875</v>
      </c>
      <c r="E1624" s="1" t="s">
        <v>90</v>
      </c>
      <c r="F1624" s="1" t="s">
        <v>74</v>
      </c>
      <c r="G1624" s="1" t="s">
        <v>877</v>
      </c>
      <c r="H1624" s="1" t="s">
        <v>71</v>
      </c>
      <c r="I1624">
        <v>1</v>
      </c>
      <c r="J1624" t="s">
        <v>228</v>
      </c>
      <c r="K1624" s="1" t="s">
        <v>119</v>
      </c>
      <c r="L1624" s="1" t="s">
        <v>162</v>
      </c>
      <c r="M1624">
        <v>29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ユニフォーム越後栄ICONIC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2</v>
      </c>
      <c r="C1625" s="1" t="s">
        <v>108</v>
      </c>
      <c r="D1625" s="1" t="s">
        <v>875</v>
      </c>
      <c r="E1625" s="1" t="s">
        <v>90</v>
      </c>
      <c r="F1625" s="1" t="s">
        <v>74</v>
      </c>
      <c r="G1625" s="1" t="s">
        <v>877</v>
      </c>
      <c r="H1625" s="1" t="s">
        <v>71</v>
      </c>
      <c r="I1625">
        <v>1</v>
      </c>
      <c r="J1625" t="s">
        <v>228</v>
      </c>
      <c r="K1625" s="1" t="s">
        <v>163</v>
      </c>
      <c r="L1625" s="1" t="s">
        <v>162</v>
      </c>
      <c r="M1625">
        <v>29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ユニフォーム越後栄ICONIC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3</v>
      </c>
      <c r="C1626" s="1" t="s">
        <v>108</v>
      </c>
      <c r="D1626" s="1" t="s">
        <v>875</v>
      </c>
      <c r="E1626" s="1" t="s">
        <v>90</v>
      </c>
      <c r="F1626" s="1" t="s">
        <v>74</v>
      </c>
      <c r="G1626" s="1" t="s">
        <v>877</v>
      </c>
      <c r="H1626" s="1" t="s">
        <v>71</v>
      </c>
      <c r="I1626">
        <v>1</v>
      </c>
      <c r="J1626" t="s">
        <v>228</v>
      </c>
      <c r="K1626" s="1" t="s">
        <v>120</v>
      </c>
      <c r="L1626" s="1" t="s">
        <v>162</v>
      </c>
      <c r="M1626">
        <v>29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ユニフォーム越後栄ICONIC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4</v>
      </c>
      <c r="C1627" s="1" t="s">
        <v>108</v>
      </c>
      <c r="D1627" s="1" t="s">
        <v>875</v>
      </c>
      <c r="E1627" s="1" t="s">
        <v>90</v>
      </c>
      <c r="F1627" s="1" t="s">
        <v>74</v>
      </c>
      <c r="G1627" s="1" t="s">
        <v>877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162</v>
      </c>
      <c r="M1627">
        <v>29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ユニフォーム越後栄ICONIC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5</v>
      </c>
      <c r="C1628" s="1" t="s">
        <v>108</v>
      </c>
      <c r="D1628" s="1" t="s">
        <v>875</v>
      </c>
      <c r="E1628" s="1" t="s">
        <v>90</v>
      </c>
      <c r="F1628" s="1" t="s">
        <v>74</v>
      </c>
      <c r="G1628" s="1" t="s">
        <v>877</v>
      </c>
      <c r="H1628" s="1" t="s">
        <v>71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ユニフォーム越後栄ICONIC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1</v>
      </c>
      <c r="C1629" s="1" t="s">
        <v>108</v>
      </c>
      <c r="D1629" s="1" t="s">
        <v>903</v>
      </c>
      <c r="E1629" s="1" t="s">
        <v>90</v>
      </c>
      <c r="F1629" s="1" t="s">
        <v>80</v>
      </c>
      <c r="G1629" s="1" t="s">
        <v>877</v>
      </c>
      <c r="H1629" s="1" t="s">
        <v>71</v>
      </c>
      <c r="I1629">
        <v>1</v>
      </c>
      <c r="J1629" t="s">
        <v>228</v>
      </c>
      <c r="K1629" s="1" t="s">
        <v>119</v>
      </c>
      <c r="L1629" s="1" t="s">
        <v>173</v>
      </c>
      <c r="M1629">
        <v>36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ユニフォーム貝掛亮文ICONIC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2</v>
      </c>
      <c r="C1630" s="1" t="s">
        <v>108</v>
      </c>
      <c r="D1630" s="1" t="s">
        <v>903</v>
      </c>
      <c r="E1630" s="1" t="s">
        <v>90</v>
      </c>
      <c r="F1630" s="1" t="s">
        <v>80</v>
      </c>
      <c r="G1630" s="1" t="s">
        <v>877</v>
      </c>
      <c r="H1630" s="1" t="s">
        <v>71</v>
      </c>
      <c r="I1630">
        <v>1</v>
      </c>
      <c r="J1630" t="s">
        <v>228</v>
      </c>
      <c r="K1630" s="1" t="s">
        <v>194</v>
      </c>
      <c r="L1630" s="1" t="s">
        <v>178</v>
      </c>
      <c r="M1630">
        <v>38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ユニフォーム貝掛亮文ICONIC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3</v>
      </c>
      <c r="C1631" s="1" t="s">
        <v>108</v>
      </c>
      <c r="D1631" s="1" t="s">
        <v>903</v>
      </c>
      <c r="E1631" s="1" t="s">
        <v>90</v>
      </c>
      <c r="F1631" s="1" t="s">
        <v>80</v>
      </c>
      <c r="G1631" s="1" t="s">
        <v>877</v>
      </c>
      <c r="H1631" s="1" t="s">
        <v>71</v>
      </c>
      <c r="I1631">
        <v>1</v>
      </c>
      <c r="J1631" t="s">
        <v>228</v>
      </c>
      <c r="K1631" s="1" t="s">
        <v>163</v>
      </c>
      <c r="L1631" s="1" t="s">
        <v>162</v>
      </c>
      <c r="M1631">
        <v>33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ユニフォーム貝掛亮文ICONIC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4</v>
      </c>
      <c r="C1632" s="1" t="s">
        <v>108</v>
      </c>
      <c r="D1632" s="1" t="s">
        <v>903</v>
      </c>
      <c r="E1632" s="1" t="s">
        <v>90</v>
      </c>
      <c r="F1632" s="1" t="s">
        <v>80</v>
      </c>
      <c r="G1632" s="1" t="s">
        <v>877</v>
      </c>
      <c r="H1632" s="1" t="s">
        <v>71</v>
      </c>
      <c r="I1632">
        <v>1</v>
      </c>
      <c r="J1632" t="s">
        <v>228</v>
      </c>
      <c r="K1632" s="1" t="s">
        <v>230</v>
      </c>
      <c r="L1632" s="1" t="s">
        <v>162</v>
      </c>
      <c r="M1632">
        <v>33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ユニフォーム貝掛亮文ICONIC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5</v>
      </c>
      <c r="C1633" s="1" t="s">
        <v>108</v>
      </c>
      <c r="D1633" s="1" t="s">
        <v>903</v>
      </c>
      <c r="E1633" s="1" t="s">
        <v>90</v>
      </c>
      <c r="F1633" s="1" t="s">
        <v>80</v>
      </c>
      <c r="G1633" s="1" t="s">
        <v>877</v>
      </c>
      <c r="H1633" s="1" t="s">
        <v>71</v>
      </c>
      <c r="I1633">
        <v>1</v>
      </c>
      <c r="J1633" t="s">
        <v>228</v>
      </c>
      <c r="K1633" s="1" t="s">
        <v>120</v>
      </c>
      <c r="L1633" s="1" t="s">
        <v>173</v>
      </c>
      <c r="M1633">
        <v>36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ユニフォーム貝掛亮文ICONIC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6</v>
      </c>
      <c r="C1634" s="1" t="s">
        <v>108</v>
      </c>
      <c r="D1634" s="1" t="s">
        <v>903</v>
      </c>
      <c r="E1634" s="1" t="s">
        <v>90</v>
      </c>
      <c r="F1634" s="1" t="s">
        <v>80</v>
      </c>
      <c r="G1634" s="1" t="s">
        <v>877</v>
      </c>
      <c r="H1634" s="1" t="s">
        <v>71</v>
      </c>
      <c r="I1634">
        <v>1</v>
      </c>
      <c r="J1634" t="s">
        <v>228</v>
      </c>
      <c r="K1634" s="1" t="s">
        <v>164</v>
      </c>
      <c r="L1634" s="1" t="s">
        <v>162</v>
      </c>
      <c r="M1634">
        <v>33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ユニフォーム貝掛亮文ICONIC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7</v>
      </c>
      <c r="C1635" s="1" t="s">
        <v>108</v>
      </c>
      <c r="D1635" s="1" t="s">
        <v>903</v>
      </c>
      <c r="E1635" s="1" t="s">
        <v>90</v>
      </c>
      <c r="F1635" s="1" t="s">
        <v>80</v>
      </c>
      <c r="G1635" s="1" t="s">
        <v>877</v>
      </c>
      <c r="H1635" s="1" t="s">
        <v>71</v>
      </c>
      <c r="I1635">
        <v>1</v>
      </c>
      <c r="J1635" t="s">
        <v>228</v>
      </c>
      <c r="K1635" s="1" t="s">
        <v>165</v>
      </c>
      <c r="L1635" s="1" t="s">
        <v>162</v>
      </c>
      <c r="M1635">
        <v>33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ユニフォーム貝掛亮文ICONIC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8</v>
      </c>
      <c r="C1636" s="1" t="s">
        <v>108</v>
      </c>
      <c r="D1636" s="1" t="s">
        <v>903</v>
      </c>
      <c r="E1636" s="1" t="s">
        <v>90</v>
      </c>
      <c r="F1636" s="1" t="s">
        <v>80</v>
      </c>
      <c r="G1636" s="1" t="s">
        <v>877</v>
      </c>
      <c r="H1636" s="1" t="s">
        <v>71</v>
      </c>
      <c r="I1636">
        <v>1</v>
      </c>
      <c r="J1636" t="s">
        <v>228</v>
      </c>
      <c r="K1636" s="1" t="s">
        <v>183</v>
      </c>
      <c r="L1636" s="1" t="s">
        <v>224</v>
      </c>
      <c r="M1636">
        <v>46</v>
      </c>
      <c r="N1636">
        <v>0</v>
      </c>
      <c r="O1636">
        <v>56</v>
      </c>
      <c r="P1636">
        <v>0</v>
      </c>
      <c r="T1636" t="str">
        <f>Receive[[#This Row],[服装]]&amp;Receive[[#This Row],[名前]]&amp;Receive[[#This Row],[レアリティ]]</f>
        <v>ユニフォーム貝掛亮文ICONIC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1</v>
      </c>
      <c r="C1637" s="1" t="s">
        <v>108</v>
      </c>
      <c r="D1637" s="1" t="s">
        <v>911</v>
      </c>
      <c r="E1637" s="1" t="s">
        <v>73</v>
      </c>
      <c r="F1637" s="1" t="s">
        <v>78</v>
      </c>
      <c r="G1637" s="1" t="s">
        <v>877</v>
      </c>
      <c r="H1637" s="1" t="s">
        <v>71</v>
      </c>
      <c r="I1637">
        <v>1</v>
      </c>
      <c r="J1637" t="s">
        <v>228</v>
      </c>
      <c r="K1637" s="1" t="s">
        <v>119</v>
      </c>
      <c r="L1637" s="1" t="s">
        <v>162</v>
      </c>
      <c r="M1637">
        <v>27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ユニフォーム丸山一喜ICONIC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2</v>
      </c>
      <c r="C1638" s="1" t="s">
        <v>108</v>
      </c>
      <c r="D1638" s="1" t="s">
        <v>911</v>
      </c>
      <c r="E1638" s="1" t="s">
        <v>73</v>
      </c>
      <c r="F1638" s="1" t="s">
        <v>78</v>
      </c>
      <c r="G1638" s="1" t="s">
        <v>877</v>
      </c>
      <c r="H1638" s="1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27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ユニフォーム丸山一喜ICONIC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3</v>
      </c>
      <c r="C1639" s="1" t="s">
        <v>108</v>
      </c>
      <c r="D1639" s="1" t="s">
        <v>911</v>
      </c>
      <c r="E1639" s="1" t="s">
        <v>73</v>
      </c>
      <c r="F1639" s="1" t="s">
        <v>78</v>
      </c>
      <c r="G1639" s="1" t="s">
        <v>877</v>
      </c>
      <c r="H1639" s="1" t="s">
        <v>71</v>
      </c>
      <c r="I1639">
        <v>1</v>
      </c>
      <c r="J1639" t="s">
        <v>228</v>
      </c>
      <c r="K1639" s="1" t="s">
        <v>120</v>
      </c>
      <c r="L1639" s="1" t="s">
        <v>162</v>
      </c>
      <c r="M1639">
        <v>27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ユニフォーム丸山一喜ICONIC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4</v>
      </c>
      <c r="C1640" s="1" t="s">
        <v>108</v>
      </c>
      <c r="D1640" s="1" t="s">
        <v>911</v>
      </c>
      <c r="E1640" s="1" t="s">
        <v>73</v>
      </c>
      <c r="F1640" s="1" t="s">
        <v>78</v>
      </c>
      <c r="G1640" s="1" t="s">
        <v>877</v>
      </c>
      <c r="H1640" s="1" t="s">
        <v>71</v>
      </c>
      <c r="I1640">
        <v>1</v>
      </c>
      <c r="J1640" t="s">
        <v>228</v>
      </c>
      <c r="K1640" s="1" t="s">
        <v>164</v>
      </c>
      <c r="L1640" s="1" t="s">
        <v>162</v>
      </c>
      <c r="M1640">
        <v>27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ユニフォーム丸山一喜ICONIC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5</v>
      </c>
      <c r="C1641" s="1" t="s">
        <v>108</v>
      </c>
      <c r="D1641" s="1" t="s">
        <v>911</v>
      </c>
      <c r="E1641" s="1" t="s">
        <v>73</v>
      </c>
      <c r="F1641" s="1" t="s">
        <v>78</v>
      </c>
      <c r="G1641" s="1" t="s">
        <v>877</v>
      </c>
      <c r="H1641" s="1" t="s">
        <v>71</v>
      </c>
      <c r="I1641">
        <v>1</v>
      </c>
      <c r="J1641" t="s">
        <v>228</v>
      </c>
      <c r="K1641" s="1" t="s">
        <v>165</v>
      </c>
      <c r="L1641" s="1" t="s">
        <v>162</v>
      </c>
      <c r="M1641">
        <v>13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ユニフォーム丸山一喜ICONIC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6</v>
      </c>
      <c r="C1642" s="1" t="s">
        <v>108</v>
      </c>
      <c r="D1642" s="1" t="s">
        <v>911</v>
      </c>
      <c r="E1642" s="1" t="s">
        <v>73</v>
      </c>
      <c r="F1642" s="1" t="s">
        <v>78</v>
      </c>
      <c r="G1642" s="1" t="s">
        <v>877</v>
      </c>
      <c r="H1642" s="1" t="s">
        <v>71</v>
      </c>
      <c r="I1642">
        <v>1</v>
      </c>
      <c r="J1642" t="s">
        <v>228</v>
      </c>
      <c r="K1642" s="1" t="s">
        <v>164</v>
      </c>
      <c r="L1642" s="1" t="s">
        <v>224</v>
      </c>
      <c r="M1642">
        <v>46</v>
      </c>
      <c r="N1642">
        <v>0</v>
      </c>
      <c r="O1642">
        <v>56</v>
      </c>
      <c r="P1642">
        <v>0</v>
      </c>
      <c r="T1642" t="str">
        <f>Receive[[#This Row],[服装]]&amp;Receive[[#This Row],[名前]]&amp;Receive[[#This Row],[レアリティ]]</f>
        <v>ユニフォーム丸山一喜ICONIC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s="1" t="s">
        <v>108</v>
      </c>
      <c r="D1643" s="1" t="s">
        <v>915</v>
      </c>
      <c r="E1643" s="1" t="s">
        <v>90</v>
      </c>
      <c r="F1643" s="1" t="s">
        <v>78</v>
      </c>
      <c r="G1643" s="1" t="s">
        <v>877</v>
      </c>
      <c r="H1643" s="1" t="s">
        <v>71</v>
      </c>
      <c r="I1643">
        <v>1</v>
      </c>
      <c r="J1643" t="s">
        <v>228</v>
      </c>
      <c r="K1643" s="1" t="s">
        <v>119</v>
      </c>
      <c r="L1643" s="1" t="s">
        <v>178</v>
      </c>
      <c r="M1643">
        <v>27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ユニフォーム舞子侑志ICONIC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s="1" t="s">
        <v>108</v>
      </c>
      <c r="D1644" s="1" t="s">
        <v>915</v>
      </c>
      <c r="E1644" s="1" t="s">
        <v>90</v>
      </c>
      <c r="F1644" s="1" t="s">
        <v>78</v>
      </c>
      <c r="G1644" s="1" t="s">
        <v>877</v>
      </c>
      <c r="H1644" s="1" t="s">
        <v>71</v>
      </c>
      <c r="I1644">
        <v>1</v>
      </c>
      <c r="J1644" t="s">
        <v>228</v>
      </c>
      <c r="K1644" s="1" t="s">
        <v>163</v>
      </c>
      <c r="L1644" s="1" t="s">
        <v>162</v>
      </c>
      <c r="M1644">
        <v>24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ユニフォーム舞子侑志ICONIC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s="1" t="s">
        <v>108</v>
      </c>
      <c r="D1645" s="1" t="s">
        <v>915</v>
      </c>
      <c r="E1645" s="1" t="s">
        <v>90</v>
      </c>
      <c r="F1645" s="1" t="s">
        <v>78</v>
      </c>
      <c r="G1645" s="1" t="s">
        <v>877</v>
      </c>
      <c r="H1645" s="1" t="s">
        <v>71</v>
      </c>
      <c r="I1645">
        <v>1</v>
      </c>
      <c r="J1645" t="s">
        <v>228</v>
      </c>
      <c r="K1645" s="1" t="s">
        <v>120</v>
      </c>
      <c r="L1645" s="1" t="s">
        <v>162</v>
      </c>
      <c r="M1645">
        <v>24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ユニフォーム舞子侑志ICONIC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s="1" t="s">
        <v>108</v>
      </c>
      <c r="D1646" s="1" t="s">
        <v>915</v>
      </c>
      <c r="E1646" s="1" t="s">
        <v>90</v>
      </c>
      <c r="F1646" s="1" t="s">
        <v>78</v>
      </c>
      <c r="G1646" s="1" t="s">
        <v>877</v>
      </c>
      <c r="H1646" s="1" t="s">
        <v>71</v>
      </c>
      <c r="I1646">
        <v>1</v>
      </c>
      <c r="J1646" t="s">
        <v>228</v>
      </c>
      <c r="K1646" s="1" t="s">
        <v>164</v>
      </c>
      <c r="L1646" s="1" t="s">
        <v>162</v>
      </c>
      <c r="M1646">
        <v>24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ユニフォーム舞子侑志ICONIC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s="1" t="s">
        <v>108</v>
      </c>
      <c r="D1647" s="1" t="s">
        <v>915</v>
      </c>
      <c r="E1647" s="1" t="s">
        <v>90</v>
      </c>
      <c r="F1647" s="1" t="s">
        <v>78</v>
      </c>
      <c r="G1647" s="1" t="s">
        <v>877</v>
      </c>
      <c r="H1647" s="1" t="s">
        <v>71</v>
      </c>
      <c r="I1647">
        <v>1</v>
      </c>
      <c r="J1647" t="s">
        <v>228</v>
      </c>
      <c r="K1647" s="1" t="s">
        <v>165</v>
      </c>
      <c r="L1647" s="1" t="s">
        <v>162</v>
      </c>
      <c r="M1647">
        <v>8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ユニフォーム舞子侑志ICONIC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1</v>
      </c>
      <c r="C1648" s="1" t="s">
        <v>108</v>
      </c>
      <c r="D1648" s="1" t="s">
        <v>883</v>
      </c>
      <c r="E1648" s="1" t="s">
        <v>90</v>
      </c>
      <c r="F1648" s="1" t="s">
        <v>78</v>
      </c>
      <c r="G1648" s="1" t="s">
        <v>877</v>
      </c>
      <c r="H1648" s="1" t="s">
        <v>71</v>
      </c>
      <c r="I1648">
        <v>1</v>
      </c>
      <c r="J1648" t="s">
        <v>228</v>
      </c>
      <c r="K1648" s="1" t="s">
        <v>119</v>
      </c>
      <c r="L1648" s="1" t="s">
        <v>162</v>
      </c>
      <c r="M1648">
        <v>26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ユニフォーム寺泊基希ICONIC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2</v>
      </c>
      <c r="C1649" s="1" t="s">
        <v>108</v>
      </c>
      <c r="D1649" s="1" t="s">
        <v>883</v>
      </c>
      <c r="E1649" s="1" t="s">
        <v>90</v>
      </c>
      <c r="F1649" s="1" t="s">
        <v>78</v>
      </c>
      <c r="G1649" s="1" t="s">
        <v>877</v>
      </c>
      <c r="H1649" s="1" t="s">
        <v>71</v>
      </c>
      <c r="I1649">
        <v>1</v>
      </c>
      <c r="J1649" t="s">
        <v>228</v>
      </c>
      <c r="K1649" s="1" t="s">
        <v>163</v>
      </c>
      <c r="L1649" s="1" t="s">
        <v>162</v>
      </c>
      <c r="M1649">
        <v>26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ユニフォーム寺泊基希ICONIC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3</v>
      </c>
      <c r="C1650" s="1" t="s">
        <v>108</v>
      </c>
      <c r="D1650" s="1" t="s">
        <v>883</v>
      </c>
      <c r="E1650" s="1" t="s">
        <v>90</v>
      </c>
      <c r="F1650" s="1" t="s">
        <v>78</v>
      </c>
      <c r="G1650" s="1" t="s">
        <v>877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162</v>
      </c>
      <c r="M1650">
        <v>26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ユニフォーム寺泊基希ICONIC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4</v>
      </c>
      <c r="C1651" s="1" t="s">
        <v>108</v>
      </c>
      <c r="D1651" s="1" t="s">
        <v>883</v>
      </c>
      <c r="E1651" s="1" t="s">
        <v>90</v>
      </c>
      <c r="F1651" s="1" t="s">
        <v>78</v>
      </c>
      <c r="G1651" s="1" t="s">
        <v>877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26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ユニフォーム寺泊基希ICONIC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5</v>
      </c>
      <c r="C1652" s="1" t="s">
        <v>108</v>
      </c>
      <c r="D1652" s="1" t="s">
        <v>883</v>
      </c>
      <c r="E1652" s="1" t="s">
        <v>90</v>
      </c>
      <c r="F1652" s="1" t="s">
        <v>78</v>
      </c>
      <c r="G1652" s="1" t="s">
        <v>877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ユニフォーム寺泊基希ICONIC</v>
      </c>
    </row>
    <row r="1653" spans="1:20" x14ac:dyDescent="0.35">
      <c r="A1653">
        <f>VLOOKUP(Receive[[#This Row],[No用]],SetNo[[No.用]:[vlookup 用]],2,FALSE)</f>
        <v>284</v>
      </c>
      <c r="B1653">
        <f>IF(ROW()=2,1,IF(A1652&lt;&gt;Receive[[#This Row],[No]],1,B1652+1))</f>
        <v>1</v>
      </c>
      <c r="C1653" t="s">
        <v>108</v>
      </c>
      <c r="D1653" t="s">
        <v>279</v>
      </c>
      <c r="E1653" t="s">
        <v>77</v>
      </c>
      <c r="F1653" t="s">
        <v>78</v>
      </c>
      <c r="G1653" t="s">
        <v>134</v>
      </c>
      <c r="H1653" t="s">
        <v>71</v>
      </c>
      <c r="I1653">
        <v>1</v>
      </c>
      <c r="J1653" t="s">
        <v>228</v>
      </c>
      <c r="K1653" s="1" t="s">
        <v>119</v>
      </c>
      <c r="L1653" s="1" t="s">
        <v>162</v>
      </c>
      <c r="M1653">
        <v>33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ユニフォーム星海光来ICONIC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2</v>
      </c>
      <c r="C1654" t="s">
        <v>108</v>
      </c>
      <c r="D1654" t="s">
        <v>279</v>
      </c>
      <c r="E1654" t="s">
        <v>77</v>
      </c>
      <c r="F1654" t="s">
        <v>78</v>
      </c>
      <c r="G1654" t="s">
        <v>134</v>
      </c>
      <c r="H1654" t="s">
        <v>71</v>
      </c>
      <c r="I1654">
        <v>1</v>
      </c>
      <c r="J1654" t="s">
        <v>228</v>
      </c>
      <c r="K1654" s="1" t="s">
        <v>163</v>
      </c>
      <c r="L1654" s="1" t="s">
        <v>162</v>
      </c>
      <c r="M1654">
        <v>33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ユニフォーム星海光来ICONIC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3</v>
      </c>
      <c r="C1655" t="s">
        <v>108</v>
      </c>
      <c r="D1655" t="s">
        <v>279</v>
      </c>
      <c r="E1655" t="s">
        <v>77</v>
      </c>
      <c r="F1655" t="s">
        <v>78</v>
      </c>
      <c r="G1655" t="s">
        <v>134</v>
      </c>
      <c r="H1655" t="s">
        <v>71</v>
      </c>
      <c r="I1655">
        <v>1</v>
      </c>
      <c r="J1655" t="s">
        <v>228</v>
      </c>
      <c r="K1655" s="1" t="s">
        <v>230</v>
      </c>
      <c r="L1655" s="1" t="s">
        <v>162</v>
      </c>
      <c r="M1655">
        <v>32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ユニフォーム星海光来ICONIC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4</v>
      </c>
      <c r="C1656" t="s">
        <v>108</v>
      </c>
      <c r="D1656" t="s">
        <v>279</v>
      </c>
      <c r="E1656" t="s">
        <v>77</v>
      </c>
      <c r="F1656" t="s">
        <v>78</v>
      </c>
      <c r="G1656" t="s">
        <v>134</v>
      </c>
      <c r="H1656" t="s">
        <v>71</v>
      </c>
      <c r="I1656">
        <v>1</v>
      </c>
      <c r="J1656" t="s">
        <v>228</v>
      </c>
      <c r="K1656" s="1" t="s">
        <v>120</v>
      </c>
      <c r="L1656" s="1" t="s">
        <v>178</v>
      </c>
      <c r="M1656">
        <v>35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ユニフォーム星海光来ICONIC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5</v>
      </c>
      <c r="C1657" t="s">
        <v>108</v>
      </c>
      <c r="D1657" t="s">
        <v>279</v>
      </c>
      <c r="E1657" t="s">
        <v>77</v>
      </c>
      <c r="F1657" t="s">
        <v>78</v>
      </c>
      <c r="G1657" t="s">
        <v>134</v>
      </c>
      <c r="H1657" t="s">
        <v>71</v>
      </c>
      <c r="I1657">
        <v>1</v>
      </c>
      <c r="J1657" t="s">
        <v>228</v>
      </c>
      <c r="K1657" s="1" t="s">
        <v>164</v>
      </c>
      <c r="L1657" s="1" t="s">
        <v>162</v>
      </c>
      <c r="M1657">
        <v>33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ユニフォーム星海光来ICONIC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6</v>
      </c>
      <c r="C1658" t="s">
        <v>108</v>
      </c>
      <c r="D1658" t="s">
        <v>279</v>
      </c>
      <c r="E1658" t="s">
        <v>77</v>
      </c>
      <c r="F1658" t="s">
        <v>78</v>
      </c>
      <c r="G1658" t="s">
        <v>134</v>
      </c>
      <c r="H1658" t="s">
        <v>71</v>
      </c>
      <c r="I1658">
        <v>1</v>
      </c>
      <c r="J1658" t="s">
        <v>228</v>
      </c>
      <c r="K1658" s="1" t="s">
        <v>165</v>
      </c>
      <c r="L1658" s="1" t="s">
        <v>162</v>
      </c>
      <c r="M1658">
        <v>13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ユニフォーム星海光来ICONIC</v>
      </c>
    </row>
    <row r="1659" spans="1:20" x14ac:dyDescent="0.35">
      <c r="A1659">
        <f>VLOOKUP(Receive[[#This Row],[No用]],SetNo[[No.用]:[vlookup 用]],2,FALSE)</f>
        <v>285</v>
      </c>
      <c r="B1659">
        <f>IF(ROW()=2,1,IF(A1658&lt;&gt;Receive[[#This Row],[No]],1,B1658+1))</f>
        <v>1</v>
      </c>
      <c r="C1659" s="1" t="s">
        <v>760</v>
      </c>
      <c r="D1659" t="s">
        <v>279</v>
      </c>
      <c r="E1659" s="1" t="s">
        <v>73</v>
      </c>
      <c r="F1659" t="s">
        <v>78</v>
      </c>
      <c r="G1659" t="s">
        <v>134</v>
      </c>
      <c r="H1659" t="s">
        <v>71</v>
      </c>
      <c r="I1659">
        <v>1</v>
      </c>
      <c r="J1659" t="s">
        <v>228</v>
      </c>
      <c r="K1659" s="1" t="s">
        <v>119</v>
      </c>
      <c r="L1659" s="1" t="s">
        <v>178</v>
      </c>
      <c r="M1659">
        <v>36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文化祭星海光来ICONIC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2</v>
      </c>
      <c r="C1660" s="1" t="s">
        <v>760</v>
      </c>
      <c r="D1660" t="s">
        <v>279</v>
      </c>
      <c r="E1660" s="1" t="s">
        <v>73</v>
      </c>
      <c r="F1660" t="s">
        <v>78</v>
      </c>
      <c r="G1660" t="s">
        <v>134</v>
      </c>
      <c r="H1660" t="s">
        <v>71</v>
      </c>
      <c r="I1660">
        <v>1</v>
      </c>
      <c r="J1660" t="s">
        <v>228</v>
      </c>
      <c r="K1660" s="1" t="s">
        <v>163</v>
      </c>
      <c r="L1660" s="1" t="s">
        <v>162</v>
      </c>
      <c r="M1660">
        <v>33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文化祭星海光来ICONIC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3</v>
      </c>
      <c r="C1661" s="1" t="s">
        <v>760</v>
      </c>
      <c r="D1661" t="s">
        <v>279</v>
      </c>
      <c r="E1661" s="1" t="s">
        <v>73</v>
      </c>
      <c r="F1661" t="s">
        <v>78</v>
      </c>
      <c r="G1661" t="s">
        <v>134</v>
      </c>
      <c r="H1661" t="s">
        <v>71</v>
      </c>
      <c r="I1661">
        <v>1</v>
      </c>
      <c r="J1661" t="s">
        <v>228</v>
      </c>
      <c r="K1661" s="1" t="s">
        <v>230</v>
      </c>
      <c r="L1661" s="1" t="s">
        <v>162</v>
      </c>
      <c r="M1661">
        <v>32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文化祭星海光来ICONIC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4</v>
      </c>
      <c r="C1662" s="1" t="s">
        <v>760</v>
      </c>
      <c r="D1662" t="s">
        <v>279</v>
      </c>
      <c r="E1662" s="1" t="s">
        <v>73</v>
      </c>
      <c r="F1662" t="s">
        <v>78</v>
      </c>
      <c r="G1662" t="s">
        <v>134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178</v>
      </c>
      <c r="M1662">
        <v>35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文化祭星海光来ICONIC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5</v>
      </c>
      <c r="C1663" s="1" t="s">
        <v>760</v>
      </c>
      <c r="D1663" t="s">
        <v>279</v>
      </c>
      <c r="E1663" s="1" t="s">
        <v>73</v>
      </c>
      <c r="F1663" t="s">
        <v>78</v>
      </c>
      <c r="G1663" t="s">
        <v>134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33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文化祭星海光来ICONIC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6</v>
      </c>
      <c r="C1664" s="1" t="s">
        <v>760</v>
      </c>
      <c r="D1664" t="s">
        <v>279</v>
      </c>
      <c r="E1664" s="1" t="s">
        <v>73</v>
      </c>
      <c r="F1664" t="s">
        <v>78</v>
      </c>
      <c r="G1664" t="s">
        <v>134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文化祭星海光来ICONIC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1</v>
      </c>
      <c r="C1665" s="1" t="s">
        <v>860</v>
      </c>
      <c r="D1665" s="1" t="s">
        <v>279</v>
      </c>
      <c r="E1665" s="1" t="s">
        <v>90</v>
      </c>
      <c r="F1665" s="1" t="s">
        <v>78</v>
      </c>
      <c r="G1665" s="1" t="s">
        <v>134</v>
      </c>
      <c r="H1665" s="1" t="s">
        <v>71</v>
      </c>
      <c r="I1665">
        <v>1</v>
      </c>
      <c r="J1665" t="s">
        <v>228</v>
      </c>
      <c r="K1665" s="1" t="s">
        <v>119</v>
      </c>
      <c r="L1665" s="1" t="s">
        <v>173</v>
      </c>
      <c r="M1665">
        <v>39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サバゲ星海光来ICONIC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2</v>
      </c>
      <c r="C1666" s="1" t="s">
        <v>860</v>
      </c>
      <c r="D1666" s="1" t="s">
        <v>279</v>
      </c>
      <c r="E1666" s="1" t="s">
        <v>90</v>
      </c>
      <c r="F1666" s="1" t="s">
        <v>78</v>
      </c>
      <c r="G1666" s="1" t="s">
        <v>134</v>
      </c>
      <c r="H1666" s="1" t="s">
        <v>71</v>
      </c>
      <c r="I1666">
        <v>1</v>
      </c>
      <c r="J1666" t="s">
        <v>228</v>
      </c>
      <c r="K1666" s="1" t="s">
        <v>163</v>
      </c>
      <c r="L1666" s="1" t="s">
        <v>162</v>
      </c>
      <c r="M1666">
        <v>33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サバゲ星海光来ICONIC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3</v>
      </c>
      <c r="C1667" s="1" t="s">
        <v>860</v>
      </c>
      <c r="D1667" s="1" t="s">
        <v>279</v>
      </c>
      <c r="E1667" s="1" t="s">
        <v>90</v>
      </c>
      <c r="F1667" s="1" t="s">
        <v>78</v>
      </c>
      <c r="G1667" s="1" t="s">
        <v>134</v>
      </c>
      <c r="H1667" s="1" t="s">
        <v>71</v>
      </c>
      <c r="I1667">
        <v>1</v>
      </c>
      <c r="J1667" t="s">
        <v>228</v>
      </c>
      <c r="K1667" s="1" t="s">
        <v>230</v>
      </c>
      <c r="L1667" s="1" t="s">
        <v>162</v>
      </c>
      <c r="M1667">
        <v>32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サバゲ星海光来ICONIC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4</v>
      </c>
      <c r="C1668" s="1" t="s">
        <v>860</v>
      </c>
      <c r="D1668" s="1" t="s">
        <v>279</v>
      </c>
      <c r="E1668" s="1" t="s">
        <v>90</v>
      </c>
      <c r="F1668" s="1" t="s">
        <v>78</v>
      </c>
      <c r="G1668" s="1" t="s">
        <v>134</v>
      </c>
      <c r="H1668" s="1" t="s">
        <v>71</v>
      </c>
      <c r="I1668">
        <v>1</v>
      </c>
      <c r="J1668" t="s">
        <v>228</v>
      </c>
      <c r="K1668" s="1" t="s">
        <v>120</v>
      </c>
      <c r="L1668" s="1" t="s">
        <v>178</v>
      </c>
      <c r="M1668">
        <v>36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サバゲ星海光来ICONIC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5</v>
      </c>
      <c r="C1669" s="1" t="s">
        <v>860</v>
      </c>
      <c r="D1669" s="1" t="s">
        <v>279</v>
      </c>
      <c r="E1669" s="1" t="s">
        <v>90</v>
      </c>
      <c r="F1669" s="1" t="s">
        <v>78</v>
      </c>
      <c r="G1669" s="1" t="s">
        <v>134</v>
      </c>
      <c r="H1669" s="1" t="s">
        <v>71</v>
      </c>
      <c r="I1669">
        <v>1</v>
      </c>
      <c r="J1669" t="s">
        <v>228</v>
      </c>
      <c r="K1669" s="1" t="s">
        <v>164</v>
      </c>
      <c r="L1669" s="1" t="s">
        <v>162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サバゲ星海光来ICONIC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6</v>
      </c>
      <c r="C1670" s="1" t="s">
        <v>860</v>
      </c>
      <c r="D1670" s="1" t="s">
        <v>279</v>
      </c>
      <c r="E1670" s="1" t="s">
        <v>90</v>
      </c>
      <c r="F1670" s="1" t="s">
        <v>78</v>
      </c>
      <c r="G1670" s="1" t="s">
        <v>134</v>
      </c>
      <c r="H1670" s="1" t="s">
        <v>71</v>
      </c>
      <c r="I1670">
        <v>1</v>
      </c>
      <c r="J1670" t="s">
        <v>228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サバゲ星海光来ICONIC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7</v>
      </c>
      <c r="C1671" s="1" t="s">
        <v>860</v>
      </c>
      <c r="D1671" s="1" t="s">
        <v>279</v>
      </c>
      <c r="E1671" s="1" t="s">
        <v>90</v>
      </c>
      <c r="F1671" s="1" t="s">
        <v>78</v>
      </c>
      <c r="G1671" s="1" t="s">
        <v>134</v>
      </c>
      <c r="H1671" s="1" t="s">
        <v>71</v>
      </c>
      <c r="I1671">
        <v>1</v>
      </c>
      <c r="J1671" t="s">
        <v>228</v>
      </c>
      <c r="K1671" s="1" t="s">
        <v>183</v>
      </c>
      <c r="L1671" s="1" t="s">
        <v>224</v>
      </c>
      <c r="M1671">
        <v>51</v>
      </c>
      <c r="N1671">
        <v>0</v>
      </c>
      <c r="O1671">
        <v>61</v>
      </c>
      <c r="P1671">
        <v>0</v>
      </c>
      <c r="T1671" t="str">
        <f>Receive[[#This Row],[服装]]&amp;Receive[[#This Row],[名前]]&amp;Receive[[#This Row],[レアリティ]]</f>
        <v>サバゲ星海光来ICONIC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1</v>
      </c>
      <c r="C1672" s="1" t="s">
        <v>987</v>
      </c>
      <c r="D1672" s="1" t="s">
        <v>279</v>
      </c>
      <c r="E1672" s="1" t="s">
        <v>77</v>
      </c>
      <c r="F1672" s="1" t="s">
        <v>78</v>
      </c>
      <c r="G1672" s="1" t="s">
        <v>134</v>
      </c>
      <c r="H1672" s="1" t="s">
        <v>71</v>
      </c>
      <c r="I1672">
        <v>1</v>
      </c>
      <c r="J1672" t="s">
        <v>228</v>
      </c>
      <c r="K1672" s="1" t="s">
        <v>119</v>
      </c>
      <c r="L1672" s="1" t="s">
        <v>162</v>
      </c>
      <c r="M1672">
        <v>33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花火星海光来ICONIC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2</v>
      </c>
      <c r="C1673" s="1" t="s">
        <v>987</v>
      </c>
      <c r="D1673" s="1" t="s">
        <v>279</v>
      </c>
      <c r="E1673" s="1" t="s">
        <v>77</v>
      </c>
      <c r="F1673" s="1" t="s">
        <v>78</v>
      </c>
      <c r="G1673" s="1" t="s">
        <v>134</v>
      </c>
      <c r="H1673" s="1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33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花火星海光来ICONIC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3</v>
      </c>
      <c r="C1674" s="1" t="s">
        <v>987</v>
      </c>
      <c r="D1674" s="1" t="s">
        <v>279</v>
      </c>
      <c r="E1674" s="1" t="s">
        <v>77</v>
      </c>
      <c r="F1674" s="1" t="s">
        <v>78</v>
      </c>
      <c r="G1674" s="1" t="s">
        <v>134</v>
      </c>
      <c r="H1674" s="1" t="s">
        <v>71</v>
      </c>
      <c r="I1674">
        <v>1</v>
      </c>
      <c r="J1674" t="s">
        <v>228</v>
      </c>
      <c r="K1674" s="1" t="s">
        <v>230</v>
      </c>
      <c r="L1674" s="1" t="s">
        <v>162</v>
      </c>
      <c r="M1674">
        <v>32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花火星海光来ICONIC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4</v>
      </c>
      <c r="C1675" s="1" t="s">
        <v>987</v>
      </c>
      <c r="D1675" s="1" t="s">
        <v>279</v>
      </c>
      <c r="E1675" s="1" t="s">
        <v>77</v>
      </c>
      <c r="F1675" s="1" t="s">
        <v>78</v>
      </c>
      <c r="G1675" s="1" t="s">
        <v>134</v>
      </c>
      <c r="H1675" s="1" t="s">
        <v>71</v>
      </c>
      <c r="I1675">
        <v>1</v>
      </c>
      <c r="J1675" t="s">
        <v>228</v>
      </c>
      <c r="K1675" s="1" t="s">
        <v>120</v>
      </c>
      <c r="L1675" s="1" t="s">
        <v>178</v>
      </c>
      <c r="M1675">
        <v>35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花火星海光来ICONIC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5</v>
      </c>
      <c r="C1676" s="1" t="s">
        <v>987</v>
      </c>
      <c r="D1676" s="1" t="s">
        <v>279</v>
      </c>
      <c r="E1676" s="1" t="s">
        <v>77</v>
      </c>
      <c r="F1676" s="1" t="s">
        <v>78</v>
      </c>
      <c r="G1676" s="1" t="s">
        <v>134</v>
      </c>
      <c r="H1676" s="1" t="s">
        <v>71</v>
      </c>
      <c r="I1676">
        <v>1</v>
      </c>
      <c r="J1676" t="s">
        <v>228</v>
      </c>
      <c r="K1676" s="1" t="s">
        <v>164</v>
      </c>
      <c r="L1676" s="1" t="s">
        <v>162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花火星海光来ICONIC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6</v>
      </c>
      <c r="C1677" s="1" t="s">
        <v>987</v>
      </c>
      <c r="D1677" s="1" t="s">
        <v>279</v>
      </c>
      <c r="E1677" s="1" t="s">
        <v>77</v>
      </c>
      <c r="F1677" s="1" t="s">
        <v>78</v>
      </c>
      <c r="G1677" s="1" t="s">
        <v>134</v>
      </c>
      <c r="H1677" s="1" t="s">
        <v>71</v>
      </c>
      <c r="I1677">
        <v>1</v>
      </c>
      <c r="J1677" t="s">
        <v>228</v>
      </c>
      <c r="K1677" s="1" t="s">
        <v>165</v>
      </c>
      <c r="L1677" s="1" t="s">
        <v>162</v>
      </c>
      <c r="M1677">
        <v>13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花火星海光来ICONIC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7</v>
      </c>
      <c r="C1678" s="1" t="s">
        <v>987</v>
      </c>
      <c r="D1678" s="1" t="s">
        <v>279</v>
      </c>
      <c r="E1678" s="1" t="s">
        <v>77</v>
      </c>
      <c r="F1678" s="1" t="s">
        <v>78</v>
      </c>
      <c r="G1678" s="1" t="s">
        <v>134</v>
      </c>
      <c r="H1678" s="1" t="s">
        <v>71</v>
      </c>
      <c r="I1678">
        <v>1</v>
      </c>
      <c r="J1678" t="s">
        <v>228</v>
      </c>
      <c r="K1678" s="1" t="s">
        <v>183</v>
      </c>
      <c r="L1678" s="1" t="s">
        <v>224</v>
      </c>
      <c r="M1678">
        <v>51</v>
      </c>
      <c r="N1678">
        <v>0</v>
      </c>
      <c r="O1678">
        <v>61</v>
      </c>
      <c r="P1678">
        <v>0</v>
      </c>
      <c r="T1678" t="str">
        <f>Receive[[#This Row],[服装]]&amp;Receive[[#This Row],[名前]]&amp;Receive[[#This Row],[レアリティ]]</f>
        <v>花火星海光来ICONIC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1</v>
      </c>
      <c r="C1679" s="1" t="s">
        <v>1208</v>
      </c>
      <c r="D1679" s="1" t="s">
        <v>279</v>
      </c>
      <c r="E1679" s="1" t="s">
        <v>73</v>
      </c>
      <c r="F1679" s="1" t="s">
        <v>78</v>
      </c>
      <c r="G1679" s="1" t="s">
        <v>134</v>
      </c>
      <c r="H1679" s="1" t="s">
        <v>71</v>
      </c>
      <c r="I1679">
        <v>1</v>
      </c>
      <c r="J1679" t="s">
        <v>228</v>
      </c>
      <c r="K1679" s="1" t="s">
        <v>119</v>
      </c>
      <c r="L1679" s="1" t="s">
        <v>162</v>
      </c>
      <c r="M1679">
        <v>33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新年2星海光来ICONIC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2</v>
      </c>
      <c r="C1680" s="1" t="s">
        <v>1208</v>
      </c>
      <c r="D1680" s="1" t="s">
        <v>279</v>
      </c>
      <c r="E1680" s="1" t="s">
        <v>73</v>
      </c>
      <c r="F1680" s="1" t="s">
        <v>78</v>
      </c>
      <c r="G1680" s="1" t="s">
        <v>134</v>
      </c>
      <c r="H1680" s="1" t="s">
        <v>71</v>
      </c>
      <c r="I1680">
        <v>1</v>
      </c>
      <c r="J1680" t="s">
        <v>228</v>
      </c>
      <c r="K1680" s="1" t="s">
        <v>163</v>
      </c>
      <c r="L1680" s="1" t="s">
        <v>162</v>
      </c>
      <c r="M1680">
        <v>33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新年2星海光来ICONIC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3</v>
      </c>
      <c r="C1681" s="1" t="s">
        <v>1208</v>
      </c>
      <c r="D1681" s="1" t="s">
        <v>279</v>
      </c>
      <c r="E1681" s="1" t="s">
        <v>73</v>
      </c>
      <c r="F1681" s="1" t="s">
        <v>78</v>
      </c>
      <c r="G1681" s="1" t="s">
        <v>134</v>
      </c>
      <c r="H1681" s="1" t="s">
        <v>71</v>
      </c>
      <c r="I1681">
        <v>1</v>
      </c>
      <c r="J1681" t="s">
        <v>228</v>
      </c>
      <c r="K1681" s="1" t="s">
        <v>230</v>
      </c>
      <c r="L1681" s="1" t="s">
        <v>162</v>
      </c>
      <c r="M1681">
        <v>32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新年2星海光来ICONIC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4</v>
      </c>
      <c r="C1682" s="1" t="s">
        <v>1208</v>
      </c>
      <c r="D1682" s="1" t="s">
        <v>279</v>
      </c>
      <c r="E1682" s="1" t="s">
        <v>73</v>
      </c>
      <c r="F1682" s="1" t="s">
        <v>78</v>
      </c>
      <c r="G1682" s="1" t="s">
        <v>134</v>
      </c>
      <c r="H1682" s="1" t="s">
        <v>71</v>
      </c>
      <c r="I1682">
        <v>1</v>
      </c>
      <c r="J1682" t="s">
        <v>228</v>
      </c>
      <c r="K1682" s="1" t="s">
        <v>120</v>
      </c>
      <c r="L1682" s="1" t="s">
        <v>162</v>
      </c>
      <c r="M1682">
        <v>32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新年2星海光来ICONIC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5</v>
      </c>
      <c r="C1683" s="1" t="s">
        <v>1208</v>
      </c>
      <c r="D1683" s="1" t="s">
        <v>279</v>
      </c>
      <c r="E1683" s="1" t="s">
        <v>73</v>
      </c>
      <c r="F1683" s="1" t="s">
        <v>78</v>
      </c>
      <c r="G1683" s="1" t="s">
        <v>134</v>
      </c>
      <c r="H1683" s="1" t="s">
        <v>71</v>
      </c>
      <c r="I1683">
        <v>1</v>
      </c>
      <c r="J1683" t="s">
        <v>228</v>
      </c>
      <c r="K1683" s="1" t="s">
        <v>164</v>
      </c>
      <c r="L1683" s="1" t="s">
        <v>162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新年2星海光来ICONIC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6</v>
      </c>
      <c r="C1684" s="1" t="s">
        <v>1208</v>
      </c>
      <c r="D1684" s="1" t="s">
        <v>279</v>
      </c>
      <c r="E1684" s="1" t="s">
        <v>73</v>
      </c>
      <c r="F1684" s="1" t="s">
        <v>78</v>
      </c>
      <c r="G1684" s="1" t="s">
        <v>134</v>
      </c>
      <c r="H1684" s="1" t="s">
        <v>71</v>
      </c>
      <c r="I1684">
        <v>1</v>
      </c>
      <c r="J1684" t="s">
        <v>228</v>
      </c>
      <c r="K1684" s="1" t="s">
        <v>165</v>
      </c>
      <c r="L1684" s="1" t="s">
        <v>162</v>
      </c>
      <c r="M1684">
        <v>13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新年2星海光来ICONIC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1</v>
      </c>
      <c r="C1685" t="s">
        <v>108</v>
      </c>
      <c r="D1685" t="s">
        <v>133</v>
      </c>
      <c r="E1685" t="s">
        <v>77</v>
      </c>
      <c r="F1685" t="s">
        <v>82</v>
      </c>
      <c r="G1685" t="s">
        <v>134</v>
      </c>
      <c r="H1685" t="s">
        <v>71</v>
      </c>
      <c r="I1685">
        <v>1</v>
      </c>
      <c r="J1685" t="s">
        <v>228</v>
      </c>
      <c r="K1685" s="1" t="s">
        <v>119</v>
      </c>
      <c r="L1685" s="1" t="s">
        <v>162</v>
      </c>
      <c r="M1685">
        <v>27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ユニフォーム昼神幸郎ICONIC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2</v>
      </c>
      <c r="C1686" t="s">
        <v>108</v>
      </c>
      <c r="D1686" t="s">
        <v>133</v>
      </c>
      <c r="E1686" t="s">
        <v>77</v>
      </c>
      <c r="F1686" t="s">
        <v>82</v>
      </c>
      <c r="G1686" t="s">
        <v>134</v>
      </c>
      <c r="H1686" t="s">
        <v>71</v>
      </c>
      <c r="I1686">
        <v>1</v>
      </c>
      <c r="J1686" t="s">
        <v>228</v>
      </c>
      <c r="K1686" s="1" t="s">
        <v>194</v>
      </c>
      <c r="L1686" s="1" t="s">
        <v>162</v>
      </c>
      <c r="M1686">
        <v>27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ユニフォーム昼神幸郎ICONIC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3</v>
      </c>
      <c r="C1687" t="s">
        <v>108</v>
      </c>
      <c r="D1687" t="s">
        <v>133</v>
      </c>
      <c r="E1687" t="s">
        <v>77</v>
      </c>
      <c r="F1687" t="s">
        <v>82</v>
      </c>
      <c r="G1687" t="s">
        <v>134</v>
      </c>
      <c r="H1687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27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ユニフォーム昼神幸郎ICONIC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4</v>
      </c>
      <c r="C1688" t="s">
        <v>108</v>
      </c>
      <c r="D1688" t="s">
        <v>133</v>
      </c>
      <c r="E1688" t="s">
        <v>77</v>
      </c>
      <c r="F1688" t="s">
        <v>82</v>
      </c>
      <c r="G1688" t="s">
        <v>134</v>
      </c>
      <c r="H1688" t="s">
        <v>71</v>
      </c>
      <c r="I1688">
        <v>1</v>
      </c>
      <c r="J1688" t="s">
        <v>228</v>
      </c>
      <c r="K1688" s="1" t="s">
        <v>120</v>
      </c>
      <c r="L1688" s="1" t="s">
        <v>162</v>
      </c>
      <c r="M1688">
        <v>27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ユニフォーム昼神幸郎ICONIC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5</v>
      </c>
      <c r="C1689" t="s">
        <v>108</v>
      </c>
      <c r="D1689" t="s">
        <v>133</v>
      </c>
      <c r="E1689" t="s">
        <v>77</v>
      </c>
      <c r="F1689" t="s">
        <v>82</v>
      </c>
      <c r="G1689" t="s">
        <v>134</v>
      </c>
      <c r="H1689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27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ユニフォーム昼神幸郎ICONIC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6</v>
      </c>
      <c r="C1690" t="s">
        <v>108</v>
      </c>
      <c r="D1690" t="s">
        <v>133</v>
      </c>
      <c r="E1690" t="s">
        <v>77</v>
      </c>
      <c r="F1690" t="s">
        <v>82</v>
      </c>
      <c r="G1690" t="s">
        <v>134</v>
      </c>
      <c r="H1690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12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ユニフォーム昼神幸郎ICONIC</v>
      </c>
    </row>
    <row r="1691" spans="1:20" x14ac:dyDescent="0.35">
      <c r="A1691">
        <f>VLOOKUP(Receive[[#This Row],[No用]],SetNo[[No.用]:[vlookup 用]],2,FALSE)</f>
        <v>290</v>
      </c>
      <c r="B1691">
        <f>IF(ROW()=2,1,IF(A1690&lt;&gt;Receive[[#This Row],[No]],1,B1690+1))</f>
        <v>1</v>
      </c>
      <c r="C1691" s="1" t="s">
        <v>773</v>
      </c>
      <c r="D1691" t="s">
        <v>133</v>
      </c>
      <c r="E1691" s="1" t="s">
        <v>73</v>
      </c>
      <c r="F1691" t="s">
        <v>82</v>
      </c>
      <c r="G1691" t="s">
        <v>134</v>
      </c>
      <c r="H1691" t="s">
        <v>71</v>
      </c>
      <c r="I1691">
        <v>1</v>
      </c>
      <c r="J1691" t="s">
        <v>228</v>
      </c>
      <c r="K1691" s="1" t="s">
        <v>119</v>
      </c>
      <c r="L1691" s="1" t="s">
        <v>162</v>
      </c>
      <c r="M1691">
        <v>27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Xmas昼神幸郎ICONIC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2</v>
      </c>
      <c r="C1692" s="1" t="s">
        <v>773</v>
      </c>
      <c r="D1692" t="s">
        <v>133</v>
      </c>
      <c r="E1692" s="1" t="s">
        <v>73</v>
      </c>
      <c r="F1692" t="s">
        <v>82</v>
      </c>
      <c r="G1692" t="s">
        <v>134</v>
      </c>
      <c r="H1692" t="s">
        <v>71</v>
      </c>
      <c r="I1692">
        <v>1</v>
      </c>
      <c r="J1692" t="s">
        <v>228</v>
      </c>
      <c r="K1692" s="1" t="s">
        <v>194</v>
      </c>
      <c r="L1692" s="1" t="s">
        <v>162</v>
      </c>
      <c r="M1692">
        <v>27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Xmas昼神幸郎ICONIC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3</v>
      </c>
      <c r="C1693" s="1" t="s">
        <v>773</v>
      </c>
      <c r="D1693" t="s">
        <v>133</v>
      </c>
      <c r="E1693" s="1" t="s">
        <v>73</v>
      </c>
      <c r="F1693" t="s">
        <v>82</v>
      </c>
      <c r="G1693" t="s">
        <v>134</v>
      </c>
      <c r="H1693" t="s">
        <v>71</v>
      </c>
      <c r="I1693">
        <v>1</v>
      </c>
      <c r="J1693" t="s">
        <v>228</v>
      </c>
      <c r="K1693" s="1" t="s">
        <v>163</v>
      </c>
      <c r="L1693" s="1" t="s">
        <v>162</v>
      </c>
      <c r="M1693">
        <v>27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Xmas昼神幸郎ICONIC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4</v>
      </c>
      <c r="C1694" s="1" t="s">
        <v>773</v>
      </c>
      <c r="D1694" t="s">
        <v>133</v>
      </c>
      <c r="E1694" s="1" t="s">
        <v>73</v>
      </c>
      <c r="F1694" t="s">
        <v>82</v>
      </c>
      <c r="G1694" t="s">
        <v>134</v>
      </c>
      <c r="H1694" t="s">
        <v>71</v>
      </c>
      <c r="I1694">
        <v>1</v>
      </c>
      <c r="J1694" t="s">
        <v>228</v>
      </c>
      <c r="K1694" s="1" t="s">
        <v>120</v>
      </c>
      <c r="L1694" s="1" t="s">
        <v>162</v>
      </c>
      <c r="M1694">
        <v>27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Xmas昼神幸郎ICONIC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5</v>
      </c>
      <c r="C1695" s="1" t="s">
        <v>773</v>
      </c>
      <c r="D1695" t="s">
        <v>133</v>
      </c>
      <c r="E1695" s="1" t="s">
        <v>73</v>
      </c>
      <c r="F1695" t="s">
        <v>82</v>
      </c>
      <c r="G1695" t="s">
        <v>134</v>
      </c>
      <c r="H1695" t="s">
        <v>71</v>
      </c>
      <c r="I1695">
        <v>1</v>
      </c>
      <c r="J1695" t="s">
        <v>228</v>
      </c>
      <c r="K1695" s="1" t="s">
        <v>164</v>
      </c>
      <c r="L1695" s="1" t="s">
        <v>162</v>
      </c>
      <c r="M1695">
        <v>27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Xmas昼神幸郎ICONIC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6</v>
      </c>
      <c r="C1696" s="1" t="s">
        <v>773</v>
      </c>
      <c r="D1696" t="s">
        <v>133</v>
      </c>
      <c r="E1696" s="1" t="s">
        <v>73</v>
      </c>
      <c r="F1696" t="s">
        <v>82</v>
      </c>
      <c r="G1696" t="s">
        <v>134</v>
      </c>
      <c r="H1696" t="s">
        <v>71</v>
      </c>
      <c r="I1696">
        <v>1</v>
      </c>
      <c r="J1696" t="s">
        <v>228</v>
      </c>
      <c r="K1696" s="1" t="s">
        <v>165</v>
      </c>
      <c r="L1696" s="1" t="s">
        <v>162</v>
      </c>
      <c r="M1696">
        <v>12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Xmas昼神幸郎ICONIC</v>
      </c>
    </row>
    <row r="1697" spans="1:20" x14ac:dyDescent="0.35">
      <c r="A1697">
        <f>VLOOKUP(Receive[[#This Row],[No用]],SetNo[[No.用]:[vlookup 用]],2,FALSE)</f>
        <v>291</v>
      </c>
      <c r="B1697">
        <f>IF(ROW()=2,1,IF(A1696&lt;&gt;Receive[[#This Row],[No]],1,B1696+1))</f>
        <v>1</v>
      </c>
      <c r="C1697" t="s">
        <v>108</v>
      </c>
      <c r="D1697" t="s">
        <v>131</v>
      </c>
      <c r="E1697" t="s">
        <v>77</v>
      </c>
      <c r="F1697" t="s">
        <v>78</v>
      </c>
      <c r="G1697" t="s">
        <v>135</v>
      </c>
      <c r="H1697" t="s">
        <v>71</v>
      </c>
      <c r="I1697">
        <v>1</v>
      </c>
      <c r="J1697" t="s">
        <v>228</v>
      </c>
      <c r="K1697" s="1" t="s">
        <v>119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ユニフォーム佐久早聖臣ICONIC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2</v>
      </c>
      <c r="C1698" t="s">
        <v>108</v>
      </c>
      <c r="D1698" t="s">
        <v>131</v>
      </c>
      <c r="E1698" t="s">
        <v>77</v>
      </c>
      <c r="F1698" t="s">
        <v>78</v>
      </c>
      <c r="G1698" t="s">
        <v>135</v>
      </c>
      <c r="H1698" t="s">
        <v>71</v>
      </c>
      <c r="I1698">
        <v>1</v>
      </c>
      <c r="J1698" t="s">
        <v>228</v>
      </c>
      <c r="K1698" s="1" t="s">
        <v>163</v>
      </c>
      <c r="L1698" s="1" t="s">
        <v>162</v>
      </c>
      <c r="M1698">
        <v>33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ユニフォーム佐久早聖臣ICONIC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3</v>
      </c>
      <c r="C1699" t="s">
        <v>108</v>
      </c>
      <c r="D1699" t="s">
        <v>131</v>
      </c>
      <c r="E1699" t="s">
        <v>77</v>
      </c>
      <c r="F1699" t="s">
        <v>78</v>
      </c>
      <c r="G1699" t="s">
        <v>135</v>
      </c>
      <c r="H1699" t="s">
        <v>71</v>
      </c>
      <c r="I1699">
        <v>1</v>
      </c>
      <c r="J1699" t="s">
        <v>228</v>
      </c>
      <c r="K1699" s="1" t="s">
        <v>120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ユニフォーム佐久早聖臣ICONIC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4</v>
      </c>
      <c r="C1700" t="s">
        <v>108</v>
      </c>
      <c r="D1700" t="s">
        <v>131</v>
      </c>
      <c r="E1700" t="s">
        <v>77</v>
      </c>
      <c r="F1700" t="s">
        <v>78</v>
      </c>
      <c r="G1700" t="s">
        <v>135</v>
      </c>
      <c r="H1700" t="s">
        <v>71</v>
      </c>
      <c r="I1700">
        <v>1</v>
      </c>
      <c r="J1700" t="s">
        <v>228</v>
      </c>
      <c r="K1700" s="1" t="s">
        <v>164</v>
      </c>
      <c r="L1700" s="1" t="s">
        <v>162</v>
      </c>
      <c r="M1700">
        <v>33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ユニフォーム佐久早聖臣ICONIC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5</v>
      </c>
      <c r="C1701" t="s">
        <v>108</v>
      </c>
      <c r="D1701" t="s">
        <v>131</v>
      </c>
      <c r="E1701" t="s">
        <v>77</v>
      </c>
      <c r="F1701" t="s">
        <v>78</v>
      </c>
      <c r="G1701" t="s">
        <v>135</v>
      </c>
      <c r="H1701" t="s">
        <v>71</v>
      </c>
      <c r="I1701">
        <v>1</v>
      </c>
      <c r="J1701" t="s">
        <v>228</v>
      </c>
      <c r="K1701" s="1" t="s">
        <v>165</v>
      </c>
      <c r="L1701" s="1" t="s">
        <v>162</v>
      </c>
      <c r="M1701">
        <v>13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ユニフォーム佐久早聖臣ICONIC</v>
      </c>
    </row>
    <row r="1702" spans="1:20" x14ac:dyDescent="0.35">
      <c r="A1702">
        <f>VLOOKUP(Receive[[#This Row],[No用]],SetNo[[No.用]:[vlookup 用]],2,FALSE)</f>
        <v>292</v>
      </c>
      <c r="B1702">
        <f>IF(ROW()=2,1,IF(A1701&lt;&gt;Receive[[#This Row],[No]],1,B1701+1))</f>
        <v>1</v>
      </c>
      <c r="C1702" s="1" t="s">
        <v>860</v>
      </c>
      <c r="D1702" s="1" t="s">
        <v>131</v>
      </c>
      <c r="E1702" s="1" t="s">
        <v>73</v>
      </c>
      <c r="F1702" s="1" t="s">
        <v>78</v>
      </c>
      <c r="G1702" s="1" t="s">
        <v>135</v>
      </c>
      <c r="H1702" s="1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サバゲ佐久早聖臣ICONIC</v>
      </c>
    </row>
    <row r="1703" spans="1:20" x14ac:dyDescent="0.35">
      <c r="A1703">
        <f>VLOOKUP(Receive[[#This Row],[No用]],SetNo[[No.用]:[vlookup 用]],2,FALSE)</f>
        <v>292</v>
      </c>
      <c r="B1703">
        <f>IF(ROW()=2,1,IF(A1702&lt;&gt;Receive[[#This Row],[No]],1,B1702+1))</f>
        <v>2</v>
      </c>
      <c r="C1703" s="1" t="s">
        <v>860</v>
      </c>
      <c r="D1703" s="1" t="s">
        <v>131</v>
      </c>
      <c r="E1703" s="1" t="s">
        <v>73</v>
      </c>
      <c r="F1703" s="1" t="s">
        <v>78</v>
      </c>
      <c r="G1703" s="1" t="s">
        <v>135</v>
      </c>
      <c r="H1703" s="1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33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サバゲ佐久早聖臣ICONIC</v>
      </c>
    </row>
    <row r="1704" spans="1:20" x14ac:dyDescent="0.35">
      <c r="A1704">
        <f>VLOOKUP(Receive[[#This Row],[No用]],SetNo[[No.用]:[vlookup 用]],2,FALSE)</f>
        <v>292</v>
      </c>
      <c r="B1704">
        <f>IF(ROW()=2,1,IF(A1703&lt;&gt;Receive[[#This Row],[No]],1,B1703+1))</f>
        <v>3</v>
      </c>
      <c r="C1704" s="1" t="s">
        <v>860</v>
      </c>
      <c r="D1704" s="1" t="s">
        <v>131</v>
      </c>
      <c r="E1704" s="1" t="s">
        <v>73</v>
      </c>
      <c r="F1704" s="1" t="s">
        <v>78</v>
      </c>
      <c r="G1704" s="1" t="s">
        <v>135</v>
      </c>
      <c r="H1704" s="1" t="s">
        <v>71</v>
      </c>
      <c r="I1704">
        <v>1</v>
      </c>
      <c r="J1704" t="s">
        <v>228</v>
      </c>
      <c r="K1704" s="1" t="s">
        <v>120</v>
      </c>
      <c r="L1704" s="1" t="s">
        <v>162</v>
      </c>
      <c r="M1704">
        <v>33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サバゲ佐久早聖臣ICONIC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4</v>
      </c>
      <c r="C1705" s="1" t="s">
        <v>860</v>
      </c>
      <c r="D1705" s="1" t="s">
        <v>131</v>
      </c>
      <c r="E1705" s="1" t="s">
        <v>73</v>
      </c>
      <c r="F1705" s="1" t="s">
        <v>78</v>
      </c>
      <c r="G1705" s="1" t="s">
        <v>135</v>
      </c>
      <c r="H1705" s="1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33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サバゲ佐久早聖臣ICONIC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5</v>
      </c>
      <c r="C1706" s="1" t="s">
        <v>860</v>
      </c>
      <c r="D1706" s="1" t="s">
        <v>131</v>
      </c>
      <c r="E1706" s="1" t="s">
        <v>73</v>
      </c>
      <c r="F1706" s="1" t="s">
        <v>78</v>
      </c>
      <c r="G1706" s="1" t="s">
        <v>135</v>
      </c>
      <c r="H1706" s="1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13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サバゲ佐久早聖臣ICONIC</v>
      </c>
    </row>
    <row r="1707" spans="1:20" x14ac:dyDescent="0.35">
      <c r="A1707">
        <f>VLOOKUP(Receive[[#This Row],[No用]],SetNo[[No.用]:[vlookup 用]],2,FALSE)</f>
        <v>293</v>
      </c>
      <c r="B1707">
        <f>IF(ROW()=2,1,IF(A1706&lt;&gt;Receive[[#This Row],[No]],1,B1706+1))</f>
        <v>1</v>
      </c>
      <c r="C1707" s="1" t="s">
        <v>1208</v>
      </c>
      <c r="D1707" s="1" t="s">
        <v>131</v>
      </c>
      <c r="E1707" s="1" t="s">
        <v>90</v>
      </c>
      <c r="F1707" s="1" t="s">
        <v>78</v>
      </c>
      <c r="G1707" s="1" t="s">
        <v>135</v>
      </c>
      <c r="H1707" s="1" t="s">
        <v>71</v>
      </c>
      <c r="I1707">
        <v>1</v>
      </c>
      <c r="J1707" t="s">
        <v>228</v>
      </c>
      <c r="K1707" s="1" t="s">
        <v>119</v>
      </c>
      <c r="L1707" s="1" t="s">
        <v>162</v>
      </c>
      <c r="M1707">
        <v>33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新年2佐久早聖臣ICONIC</v>
      </c>
    </row>
    <row r="1708" spans="1:20" x14ac:dyDescent="0.35">
      <c r="A1708">
        <f>VLOOKUP(Receive[[#This Row],[No用]],SetNo[[No.用]:[vlookup 用]],2,FALSE)</f>
        <v>293</v>
      </c>
      <c r="B1708">
        <f>IF(ROW()=2,1,IF(A1707&lt;&gt;Receive[[#This Row],[No]],1,B1707+1))</f>
        <v>2</v>
      </c>
      <c r="C1708" s="1" t="s">
        <v>1208</v>
      </c>
      <c r="D1708" s="1" t="s">
        <v>131</v>
      </c>
      <c r="E1708" s="1" t="s">
        <v>90</v>
      </c>
      <c r="F1708" s="1" t="s">
        <v>78</v>
      </c>
      <c r="G1708" s="1" t="s">
        <v>135</v>
      </c>
      <c r="H1708" s="1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33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新年2佐久早聖臣ICONIC</v>
      </c>
    </row>
    <row r="1709" spans="1:20" x14ac:dyDescent="0.35">
      <c r="A1709">
        <f>VLOOKUP(Receive[[#This Row],[No用]],SetNo[[No.用]:[vlookup 用]],2,FALSE)</f>
        <v>293</v>
      </c>
      <c r="B1709">
        <f>IF(ROW()=2,1,IF(A1708&lt;&gt;Receive[[#This Row],[No]],1,B1708+1))</f>
        <v>3</v>
      </c>
      <c r="C1709" s="1" t="s">
        <v>1208</v>
      </c>
      <c r="D1709" s="1" t="s">
        <v>131</v>
      </c>
      <c r="E1709" s="1" t="s">
        <v>90</v>
      </c>
      <c r="F1709" s="1" t="s">
        <v>78</v>
      </c>
      <c r="G1709" s="1" t="s">
        <v>135</v>
      </c>
      <c r="H1709" s="1" t="s">
        <v>71</v>
      </c>
      <c r="I1709">
        <v>1</v>
      </c>
      <c r="J1709" t="s">
        <v>228</v>
      </c>
      <c r="K1709" s="1" t="s">
        <v>120</v>
      </c>
      <c r="L1709" s="1" t="s">
        <v>162</v>
      </c>
      <c r="M1709">
        <v>33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新年2佐久早聖臣ICONIC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4</v>
      </c>
      <c r="C1710" s="1" t="s">
        <v>1208</v>
      </c>
      <c r="D1710" s="1" t="s">
        <v>131</v>
      </c>
      <c r="E1710" s="1" t="s">
        <v>90</v>
      </c>
      <c r="F1710" s="1" t="s">
        <v>78</v>
      </c>
      <c r="G1710" s="1" t="s">
        <v>135</v>
      </c>
      <c r="H1710" s="1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33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新年2佐久早聖臣ICONIC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5</v>
      </c>
      <c r="C1711" s="1" t="s">
        <v>1208</v>
      </c>
      <c r="D1711" s="1" t="s">
        <v>131</v>
      </c>
      <c r="E1711" s="1" t="s">
        <v>90</v>
      </c>
      <c r="F1711" s="1" t="s">
        <v>78</v>
      </c>
      <c r="G1711" s="1" t="s">
        <v>135</v>
      </c>
      <c r="H1711" s="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新年2佐久早聖臣ICONIC</v>
      </c>
    </row>
    <row r="1712" spans="1:20" x14ac:dyDescent="0.35">
      <c r="A1712">
        <f>VLOOKUP(Receive[[#This Row],[No用]],SetNo[[No.用]:[vlookup 用]],2,FALSE)</f>
        <v>294</v>
      </c>
      <c r="B1712">
        <f>IF(ROW()=2,1,IF(A1711&lt;&gt;Receive[[#This Row],[No]],1,B1711+1))</f>
        <v>1</v>
      </c>
      <c r="C1712" t="s">
        <v>108</v>
      </c>
      <c r="D1712" t="s">
        <v>132</v>
      </c>
      <c r="E1712" t="s">
        <v>77</v>
      </c>
      <c r="F1712" t="s">
        <v>80</v>
      </c>
      <c r="G1712" t="s">
        <v>135</v>
      </c>
      <c r="H1712" t="s">
        <v>71</v>
      </c>
      <c r="I1712">
        <v>1</v>
      </c>
      <c r="J1712" t="s">
        <v>228</v>
      </c>
      <c r="K1712" s="1" t="s">
        <v>119</v>
      </c>
      <c r="L1712" s="1" t="s">
        <v>173</v>
      </c>
      <c r="M1712">
        <v>38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ユニフォーム小森元也ICONIC</v>
      </c>
    </row>
    <row r="1713" spans="1:20" x14ac:dyDescent="0.35">
      <c r="A1713">
        <f>VLOOKUP(Receive[[#This Row],[No用]],SetNo[[No.用]:[vlookup 用]],2,FALSE)</f>
        <v>294</v>
      </c>
      <c r="B1713">
        <f>IF(ROW()=2,1,IF(A1712&lt;&gt;Receive[[#This Row],[No]],1,B1712+1))</f>
        <v>2</v>
      </c>
      <c r="C1713" t="s">
        <v>108</v>
      </c>
      <c r="D1713" t="s">
        <v>132</v>
      </c>
      <c r="E1713" t="s">
        <v>77</v>
      </c>
      <c r="F1713" t="s">
        <v>80</v>
      </c>
      <c r="G1713" t="s">
        <v>135</v>
      </c>
      <c r="H1713" t="s">
        <v>71</v>
      </c>
      <c r="I1713">
        <v>1</v>
      </c>
      <c r="J1713" t="s">
        <v>228</v>
      </c>
      <c r="K1713" s="1" t="s">
        <v>194</v>
      </c>
      <c r="L1713" s="1" t="s">
        <v>178</v>
      </c>
      <c r="M1713">
        <v>38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ユニフォーム小森元也ICONIC</v>
      </c>
    </row>
    <row r="1714" spans="1:20" x14ac:dyDescent="0.35">
      <c r="A1714">
        <f>VLOOKUP(Receive[[#This Row],[No用]],SetNo[[No.用]:[vlookup 用]],2,FALSE)</f>
        <v>294</v>
      </c>
      <c r="B1714">
        <f>IF(ROW()=2,1,IF(A1713&lt;&gt;Receive[[#This Row],[No]],1,B1713+1))</f>
        <v>3</v>
      </c>
      <c r="C1714" t="s">
        <v>108</v>
      </c>
      <c r="D1714" t="s">
        <v>132</v>
      </c>
      <c r="E1714" t="s">
        <v>77</v>
      </c>
      <c r="F1714" t="s">
        <v>80</v>
      </c>
      <c r="G1714" t="s">
        <v>135</v>
      </c>
      <c r="H1714" t="s">
        <v>71</v>
      </c>
      <c r="I1714">
        <v>1</v>
      </c>
      <c r="J1714" t="s">
        <v>228</v>
      </c>
      <c r="K1714" s="1" t="s">
        <v>163</v>
      </c>
      <c r="L1714" s="1" t="s">
        <v>162</v>
      </c>
      <c r="M1714">
        <v>35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ユニフォーム小森元也ICONIC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4</v>
      </c>
      <c r="C1715" t="s">
        <v>108</v>
      </c>
      <c r="D1715" t="s">
        <v>132</v>
      </c>
      <c r="E1715" t="s">
        <v>77</v>
      </c>
      <c r="F1715" t="s">
        <v>80</v>
      </c>
      <c r="G1715" t="s">
        <v>135</v>
      </c>
      <c r="H1715" t="s">
        <v>71</v>
      </c>
      <c r="I1715">
        <v>1</v>
      </c>
      <c r="J1715" t="s">
        <v>228</v>
      </c>
      <c r="K1715" s="1" t="s">
        <v>230</v>
      </c>
      <c r="L1715" s="1" t="s">
        <v>162</v>
      </c>
      <c r="M1715">
        <v>35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ユニフォーム小森元也ICONIC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5</v>
      </c>
      <c r="C1716" t="s">
        <v>108</v>
      </c>
      <c r="D1716" t="s">
        <v>132</v>
      </c>
      <c r="E1716" t="s">
        <v>77</v>
      </c>
      <c r="F1716" t="s">
        <v>80</v>
      </c>
      <c r="G1716" t="s">
        <v>135</v>
      </c>
      <c r="H1716" t="s">
        <v>71</v>
      </c>
      <c r="I1716">
        <v>1</v>
      </c>
      <c r="J1716" t="s">
        <v>228</v>
      </c>
      <c r="K1716" s="1" t="s">
        <v>120</v>
      </c>
      <c r="L1716" s="1" t="s">
        <v>173</v>
      </c>
      <c r="M1716">
        <v>38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ユニフォーム小森元也ICONIC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6</v>
      </c>
      <c r="C1717" t="s">
        <v>108</v>
      </c>
      <c r="D1717" t="s">
        <v>132</v>
      </c>
      <c r="E1717" t="s">
        <v>77</v>
      </c>
      <c r="F1717" t="s">
        <v>80</v>
      </c>
      <c r="G1717" t="s">
        <v>135</v>
      </c>
      <c r="H1717" t="s">
        <v>71</v>
      </c>
      <c r="I1717">
        <v>1</v>
      </c>
      <c r="J1717" t="s">
        <v>228</v>
      </c>
      <c r="K1717" s="1" t="s">
        <v>164</v>
      </c>
      <c r="L1717" s="1" t="s">
        <v>162</v>
      </c>
      <c r="M1717">
        <v>35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ユニフォーム小森元也ICONIC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7</v>
      </c>
      <c r="C1718" t="s">
        <v>108</v>
      </c>
      <c r="D1718" t="s">
        <v>132</v>
      </c>
      <c r="E1718" t="s">
        <v>77</v>
      </c>
      <c r="F1718" t="s">
        <v>80</v>
      </c>
      <c r="G1718" t="s">
        <v>135</v>
      </c>
      <c r="H1718" t="s">
        <v>71</v>
      </c>
      <c r="I1718">
        <v>1</v>
      </c>
      <c r="J1718" t="s">
        <v>228</v>
      </c>
      <c r="K1718" s="1" t="s">
        <v>165</v>
      </c>
      <c r="L1718" s="1" t="s">
        <v>162</v>
      </c>
      <c r="M1718">
        <v>33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ユニフォーム小森元也ICONIC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8</v>
      </c>
      <c r="C1719" t="s">
        <v>108</v>
      </c>
      <c r="D1719" t="s">
        <v>132</v>
      </c>
      <c r="E1719" t="s">
        <v>77</v>
      </c>
      <c r="F1719" t="s">
        <v>80</v>
      </c>
      <c r="G1719" t="s">
        <v>135</v>
      </c>
      <c r="H1719" t="s">
        <v>71</v>
      </c>
      <c r="I1719">
        <v>1</v>
      </c>
      <c r="J1719" t="s">
        <v>228</v>
      </c>
      <c r="K1719" s="1" t="s">
        <v>183</v>
      </c>
      <c r="L1719" s="1" t="s">
        <v>224</v>
      </c>
      <c r="M1719">
        <v>47</v>
      </c>
      <c r="N1719">
        <v>0</v>
      </c>
      <c r="O1719" s="1">
        <v>57</v>
      </c>
      <c r="P1719">
        <v>0</v>
      </c>
      <c r="R1719" s="1" t="s">
        <v>690</v>
      </c>
      <c r="T1719" t="str">
        <f>Receive[[#This Row],[服装]]&amp;Receive[[#This Row],[名前]]&amp;Receive[[#This Row],[レアリティ]]</f>
        <v>ユニフォーム小森元也ICONIC</v>
      </c>
    </row>
    <row r="1720" spans="1:20" x14ac:dyDescent="0.35">
      <c r="A1720">
        <f>VLOOKUP(Receive[[#This Row],[No用]],SetNo[[No.用]:[vlookup 用]],2,FALSE)</f>
        <v>295</v>
      </c>
      <c r="B1720">
        <f>IF(ROW()=2,1,IF(A1719&lt;&gt;Receive[[#This Row],[No]],1,B1719+1))</f>
        <v>1</v>
      </c>
      <c r="C1720" s="1" t="s">
        <v>950</v>
      </c>
      <c r="D1720" s="1" t="s">
        <v>132</v>
      </c>
      <c r="E1720" s="1" t="s">
        <v>73</v>
      </c>
      <c r="F1720" s="1" t="s">
        <v>80</v>
      </c>
      <c r="G1720" s="1" t="s">
        <v>135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173</v>
      </c>
      <c r="M1720">
        <v>38</v>
      </c>
      <c r="N1720">
        <v>0</v>
      </c>
      <c r="O1720">
        <v>0</v>
      </c>
      <c r="P1720">
        <v>0</v>
      </c>
      <c r="R1720" s="1"/>
      <c r="T1720" t="str">
        <f>Receive[[#This Row],[服装]]&amp;Receive[[#This Row],[名前]]&amp;Receive[[#This Row],[レアリティ]]</f>
        <v>キャンプ小森元也ICONIC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2</v>
      </c>
      <c r="C1721" s="1" t="s">
        <v>950</v>
      </c>
      <c r="D1721" s="1" t="s">
        <v>132</v>
      </c>
      <c r="E1721" s="1" t="s">
        <v>73</v>
      </c>
      <c r="F1721" s="1" t="s">
        <v>80</v>
      </c>
      <c r="G1721" s="1" t="s">
        <v>135</v>
      </c>
      <c r="H1721" s="1" t="s">
        <v>71</v>
      </c>
      <c r="I1721">
        <v>1</v>
      </c>
      <c r="J1721" t="s">
        <v>228</v>
      </c>
      <c r="K1721" s="1" t="s">
        <v>194</v>
      </c>
      <c r="L1721" s="1" t="s">
        <v>178</v>
      </c>
      <c r="M1721">
        <v>38</v>
      </c>
      <c r="N1721">
        <v>0</v>
      </c>
      <c r="O1721">
        <v>0</v>
      </c>
      <c r="P1721">
        <v>0</v>
      </c>
      <c r="R1721" s="1"/>
      <c r="T1721" t="str">
        <f>Receive[[#This Row],[服装]]&amp;Receive[[#This Row],[名前]]&amp;Receive[[#This Row],[レアリティ]]</f>
        <v>キャンプ小森元也ICONIC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3</v>
      </c>
      <c r="C1722" s="1" t="s">
        <v>950</v>
      </c>
      <c r="D1722" s="1" t="s">
        <v>132</v>
      </c>
      <c r="E1722" s="1" t="s">
        <v>73</v>
      </c>
      <c r="F1722" s="1" t="s">
        <v>80</v>
      </c>
      <c r="G1722" s="1" t="s">
        <v>135</v>
      </c>
      <c r="H1722" s="1" t="s">
        <v>71</v>
      </c>
      <c r="I1722">
        <v>1</v>
      </c>
      <c r="J1722" t="s">
        <v>228</v>
      </c>
      <c r="K1722" s="1" t="s">
        <v>163</v>
      </c>
      <c r="L1722" s="1" t="s">
        <v>162</v>
      </c>
      <c r="M1722">
        <v>35</v>
      </c>
      <c r="N1722">
        <v>0</v>
      </c>
      <c r="O1722">
        <v>0</v>
      </c>
      <c r="P1722">
        <v>0</v>
      </c>
      <c r="R1722" s="1"/>
      <c r="T1722" t="str">
        <f>Receive[[#This Row],[服装]]&amp;Receive[[#This Row],[名前]]&amp;Receive[[#This Row],[レアリティ]]</f>
        <v>キャンプ小森元也ICONIC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4</v>
      </c>
      <c r="C1723" s="1" t="s">
        <v>950</v>
      </c>
      <c r="D1723" s="1" t="s">
        <v>132</v>
      </c>
      <c r="E1723" s="1" t="s">
        <v>73</v>
      </c>
      <c r="F1723" s="1" t="s">
        <v>80</v>
      </c>
      <c r="G1723" s="1" t="s">
        <v>135</v>
      </c>
      <c r="H1723" s="1" t="s">
        <v>71</v>
      </c>
      <c r="I1723">
        <v>1</v>
      </c>
      <c r="J1723" t="s">
        <v>228</v>
      </c>
      <c r="K1723" s="1" t="s">
        <v>230</v>
      </c>
      <c r="L1723" s="1" t="s">
        <v>162</v>
      </c>
      <c r="M1723">
        <v>35</v>
      </c>
      <c r="N1723">
        <v>0</v>
      </c>
      <c r="O1723">
        <v>0</v>
      </c>
      <c r="P1723">
        <v>0</v>
      </c>
      <c r="R1723" s="1"/>
      <c r="T1723" t="str">
        <f>Receive[[#This Row],[服装]]&amp;Receive[[#This Row],[名前]]&amp;Receive[[#This Row],[レアリティ]]</f>
        <v>キャンプ小森元也ICONIC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5</v>
      </c>
      <c r="C1724" s="1" t="s">
        <v>950</v>
      </c>
      <c r="D1724" s="1" t="s">
        <v>132</v>
      </c>
      <c r="E1724" s="1" t="s">
        <v>73</v>
      </c>
      <c r="F1724" s="1" t="s">
        <v>80</v>
      </c>
      <c r="G1724" s="1" t="s">
        <v>135</v>
      </c>
      <c r="H1724" s="1" t="s">
        <v>71</v>
      </c>
      <c r="I1724">
        <v>1</v>
      </c>
      <c r="J1724" t="s">
        <v>228</v>
      </c>
      <c r="K1724" s="1" t="s">
        <v>120</v>
      </c>
      <c r="L1724" s="1" t="s">
        <v>173</v>
      </c>
      <c r="M1724">
        <v>38</v>
      </c>
      <c r="N1724">
        <v>0</v>
      </c>
      <c r="O1724">
        <v>0</v>
      </c>
      <c r="P1724">
        <v>0</v>
      </c>
      <c r="R1724" s="1"/>
      <c r="T1724" t="str">
        <f>Receive[[#This Row],[服装]]&amp;Receive[[#This Row],[名前]]&amp;Receive[[#This Row],[レアリティ]]</f>
        <v>キャンプ小森元也ICONIC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6</v>
      </c>
      <c r="C1725" s="1" t="s">
        <v>950</v>
      </c>
      <c r="D1725" s="1" t="s">
        <v>132</v>
      </c>
      <c r="E1725" s="1" t="s">
        <v>73</v>
      </c>
      <c r="F1725" s="1" t="s">
        <v>80</v>
      </c>
      <c r="G1725" s="1" t="s">
        <v>135</v>
      </c>
      <c r="H1725" s="1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35</v>
      </c>
      <c r="N1725">
        <v>0</v>
      </c>
      <c r="O1725">
        <v>0</v>
      </c>
      <c r="P1725">
        <v>0</v>
      </c>
      <c r="R1725" s="1"/>
      <c r="T1725" t="str">
        <f>Receive[[#This Row],[服装]]&amp;Receive[[#This Row],[名前]]&amp;Receive[[#This Row],[レアリティ]]</f>
        <v>キャンプ小森元也ICONIC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7</v>
      </c>
      <c r="C1726" s="1" t="s">
        <v>950</v>
      </c>
      <c r="D1726" s="1" t="s">
        <v>132</v>
      </c>
      <c r="E1726" s="1" t="s">
        <v>73</v>
      </c>
      <c r="F1726" s="1" t="s">
        <v>80</v>
      </c>
      <c r="G1726" s="1" t="s">
        <v>135</v>
      </c>
      <c r="H1726" s="1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33</v>
      </c>
      <c r="N1726">
        <v>0</v>
      </c>
      <c r="O1726">
        <v>0</v>
      </c>
      <c r="P1726">
        <v>0</v>
      </c>
      <c r="R1726" s="1"/>
      <c r="T1726" t="str">
        <f>Receive[[#This Row],[服装]]&amp;Receive[[#This Row],[名前]]&amp;Receive[[#This Row],[レアリティ]]</f>
        <v>キャンプ小森元也ICONIC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8</v>
      </c>
      <c r="C1727" s="1" t="s">
        <v>950</v>
      </c>
      <c r="D1727" s="1" t="s">
        <v>132</v>
      </c>
      <c r="E1727" s="1" t="s">
        <v>73</v>
      </c>
      <c r="F1727" s="1" t="s">
        <v>80</v>
      </c>
      <c r="G1727" s="1" t="s">
        <v>135</v>
      </c>
      <c r="H1727" s="1" t="s">
        <v>71</v>
      </c>
      <c r="I1727">
        <v>1</v>
      </c>
      <c r="J1727" t="s">
        <v>228</v>
      </c>
      <c r="K1727" s="1" t="s">
        <v>183</v>
      </c>
      <c r="L1727" s="1" t="s">
        <v>224</v>
      </c>
      <c r="M1727">
        <v>47</v>
      </c>
      <c r="N1727">
        <v>0</v>
      </c>
      <c r="O1727" s="1">
        <v>57</v>
      </c>
      <c r="P1727">
        <v>0</v>
      </c>
      <c r="R1727" s="1"/>
      <c r="T1727" t="str">
        <f>Receive[[#This Row],[服装]]&amp;Receive[[#This Row],[名前]]&amp;Receive[[#This Row],[レアリティ]]</f>
        <v>キャンプ小森元也ICONIC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1</v>
      </c>
      <c r="C1728" t="s">
        <v>108</v>
      </c>
      <c r="D1728" s="1" t="s">
        <v>677</v>
      </c>
      <c r="E1728" s="1" t="s">
        <v>90</v>
      </c>
      <c r="F1728" s="1" t="s">
        <v>78</v>
      </c>
      <c r="G1728" s="1" t="s">
        <v>679</v>
      </c>
      <c r="H1728" t="s">
        <v>71</v>
      </c>
      <c r="I1728">
        <v>1</v>
      </c>
      <c r="J1728" t="s">
        <v>228</v>
      </c>
      <c r="K1728" s="1" t="s">
        <v>119</v>
      </c>
      <c r="L1728" s="1" t="s">
        <v>689</v>
      </c>
      <c r="M1728">
        <v>36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ユニフォーム大将優ICONIC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2</v>
      </c>
      <c r="C1729" t="s">
        <v>108</v>
      </c>
      <c r="D1729" s="1" t="s">
        <v>677</v>
      </c>
      <c r="E1729" s="1" t="s">
        <v>90</v>
      </c>
      <c r="F1729" s="1" t="s">
        <v>78</v>
      </c>
      <c r="G1729" s="1" t="s">
        <v>679</v>
      </c>
      <c r="H1729" t="s">
        <v>71</v>
      </c>
      <c r="I1729">
        <v>1</v>
      </c>
      <c r="J1729" t="s">
        <v>228</v>
      </c>
      <c r="K1729" s="1" t="s">
        <v>163</v>
      </c>
      <c r="L1729" s="1" t="s">
        <v>162</v>
      </c>
      <c r="M1729">
        <v>33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ユニフォーム大将優ICONIC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3</v>
      </c>
      <c r="C1730" t="s">
        <v>108</v>
      </c>
      <c r="D1730" s="1" t="s">
        <v>677</v>
      </c>
      <c r="E1730" s="1" t="s">
        <v>90</v>
      </c>
      <c r="F1730" s="1" t="s">
        <v>78</v>
      </c>
      <c r="G1730" s="1" t="s">
        <v>679</v>
      </c>
      <c r="H1730" t="s">
        <v>71</v>
      </c>
      <c r="I1730">
        <v>1</v>
      </c>
      <c r="J1730" t="s">
        <v>228</v>
      </c>
      <c r="K1730" s="1" t="s">
        <v>230</v>
      </c>
      <c r="L1730" s="1" t="s">
        <v>162</v>
      </c>
      <c r="M1730">
        <v>33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ユニフォーム大将優ICONIC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4</v>
      </c>
      <c r="C1731" t="s">
        <v>108</v>
      </c>
      <c r="D1731" s="1" t="s">
        <v>677</v>
      </c>
      <c r="E1731" s="1" t="s">
        <v>90</v>
      </c>
      <c r="F1731" s="1" t="s">
        <v>78</v>
      </c>
      <c r="G1731" s="1" t="s">
        <v>679</v>
      </c>
      <c r="H1731" t="s">
        <v>71</v>
      </c>
      <c r="I1731">
        <v>1</v>
      </c>
      <c r="J1731" t="s">
        <v>228</v>
      </c>
      <c r="K1731" s="1" t="s">
        <v>120</v>
      </c>
      <c r="L1731" s="1" t="s">
        <v>162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ユニフォーム大将優ICONIC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5</v>
      </c>
      <c r="C1732" t="s">
        <v>108</v>
      </c>
      <c r="D1732" s="1" t="s">
        <v>677</v>
      </c>
      <c r="E1732" s="1" t="s">
        <v>90</v>
      </c>
      <c r="F1732" s="1" t="s">
        <v>78</v>
      </c>
      <c r="G1732" s="1" t="s">
        <v>679</v>
      </c>
      <c r="H1732" t="s">
        <v>71</v>
      </c>
      <c r="I1732">
        <v>1</v>
      </c>
      <c r="J1732" t="s">
        <v>228</v>
      </c>
      <c r="K1732" s="1" t="s">
        <v>164</v>
      </c>
      <c r="L1732" s="1" t="s">
        <v>162</v>
      </c>
      <c r="M1732">
        <v>33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ユニフォーム大将優ICONIC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6</v>
      </c>
      <c r="C1733" t="s">
        <v>108</v>
      </c>
      <c r="D1733" s="1" t="s">
        <v>677</v>
      </c>
      <c r="E1733" s="1" t="s">
        <v>90</v>
      </c>
      <c r="F1733" s="1" t="s">
        <v>78</v>
      </c>
      <c r="G1733" s="1" t="s">
        <v>679</v>
      </c>
      <c r="H1733" t="s">
        <v>71</v>
      </c>
      <c r="I1733">
        <v>1</v>
      </c>
      <c r="J1733" t="s">
        <v>228</v>
      </c>
      <c r="K1733" s="1" t="s">
        <v>165</v>
      </c>
      <c r="L1733" s="1" t="s">
        <v>162</v>
      </c>
      <c r="M1733">
        <v>14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ユニフォーム大将優ICONIC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1</v>
      </c>
      <c r="C1734" s="1" t="s">
        <v>784</v>
      </c>
      <c r="D1734" s="1" t="s">
        <v>677</v>
      </c>
      <c r="E1734" s="1" t="s">
        <v>77</v>
      </c>
      <c r="F1734" s="1" t="s">
        <v>78</v>
      </c>
      <c r="G1734" s="1" t="s">
        <v>679</v>
      </c>
      <c r="H1734" s="1" t="s">
        <v>680</v>
      </c>
      <c r="I1734">
        <v>1</v>
      </c>
      <c r="J1734" t="s">
        <v>228</v>
      </c>
      <c r="K1734" s="1" t="s">
        <v>119</v>
      </c>
      <c r="L1734" s="1" t="s">
        <v>689</v>
      </c>
      <c r="M1734">
        <v>36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新年大将優ICONIC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2</v>
      </c>
      <c r="C1735" s="1" t="s">
        <v>784</v>
      </c>
      <c r="D1735" s="1" t="s">
        <v>677</v>
      </c>
      <c r="E1735" s="1" t="s">
        <v>77</v>
      </c>
      <c r="F1735" s="1" t="s">
        <v>78</v>
      </c>
      <c r="G1735" s="1" t="s">
        <v>679</v>
      </c>
      <c r="H1735" s="1" t="s">
        <v>680</v>
      </c>
      <c r="I1735">
        <v>1</v>
      </c>
      <c r="J1735" t="s">
        <v>228</v>
      </c>
      <c r="K1735" s="1" t="s">
        <v>163</v>
      </c>
      <c r="L1735" s="1" t="s">
        <v>162</v>
      </c>
      <c r="M1735">
        <v>33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新年大将優ICONIC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3</v>
      </c>
      <c r="C1736" s="1" t="s">
        <v>784</v>
      </c>
      <c r="D1736" s="1" t="s">
        <v>677</v>
      </c>
      <c r="E1736" s="1" t="s">
        <v>77</v>
      </c>
      <c r="F1736" s="1" t="s">
        <v>78</v>
      </c>
      <c r="G1736" s="1" t="s">
        <v>679</v>
      </c>
      <c r="H1736" s="1" t="s">
        <v>680</v>
      </c>
      <c r="I1736">
        <v>1</v>
      </c>
      <c r="J1736" t="s">
        <v>228</v>
      </c>
      <c r="K1736" s="1" t="s">
        <v>230</v>
      </c>
      <c r="L1736" s="1" t="s">
        <v>162</v>
      </c>
      <c r="M1736">
        <v>33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新年大将優ICONIC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4</v>
      </c>
      <c r="C1737" s="1" t="s">
        <v>784</v>
      </c>
      <c r="D1737" s="1" t="s">
        <v>677</v>
      </c>
      <c r="E1737" s="1" t="s">
        <v>77</v>
      </c>
      <c r="F1737" s="1" t="s">
        <v>78</v>
      </c>
      <c r="G1737" s="1" t="s">
        <v>679</v>
      </c>
      <c r="H1737" s="1" t="s">
        <v>680</v>
      </c>
      <c r="I1737">
        <v>1</v>
      </c>
      <c r="J1737" t="s">
        <v>228</v>
      </c>
      <c r="K1737" s="1" t="s">
        <v>120</v>
      </c>
      <c r="L1737" s="1" t="s">
        <v>162</v>
      </c>
      <c r="M1737">
        <v>33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新年大将優ICONIC</v>
      </c>
    </row>
    <row r="1738" spans="1:20" x14ac:dyDescent="0.35">
      <c r="A1738">
        <f>VLOOKUP(Receive[[#This Row],[No用]],SetNo[[No.用]:[vlookup 用]],2,FALSE)</f>
        <v>297</v>
      </c>
      <c r="B1738">
        <f>IF(ROW()=2,1,IF(A1737&lt;&gt;Receive[[#This Row],[No]],1,B1737+1))</f>
        <v>5</v>
      </c>
      <c r="C1738" s="1" t="s">
        <v>784</v>
      </c>
      <c r="D1738" s="1" t="s">
        <v>677</v>
      </c>
      <c r="E1738" s="1" t="s">
        <v>77</v>
      </c>
      <c r="F1738" s="1" t="s">
        <v>78</v>
      </c>
      <c r="G1738" s="1" t="s">
        <v>679</v>
      </c>
      <c r="H1738" s="1" t="s">
        <v>680</v>
      </c>
      <c r="I1738">
        <v>1</v>
      </c>
      <c r="J1738" t="s">
        <v>228</v>
      </c>
      <c r="K1738" s="1" t="s">
        <v>164</v>
      </c>
      <c r="L1738" s="1" t="s">
        <v>162</v>
      </c>
      <c r="M1738">
        <v>33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新年大将優ICONIC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6</v>
      </c>
      <c r="C1739" s="1" t="s">
        <v>784</v>
      </c>
      <c r="D1739" s="1" t="s">
        <v>677</v>
      </c>
      <c r="E1739" s="1" t="s">
        <v>77</v>
      </c>
      <c r="F1739" s="1" t="s">
        <v>78</v>
      </c>
      <c r="G1739" s="1" t="s">
        <v>679</v>
      </c>
      <c r="H1739" s="1" t="s">
        <v>680</v>
      </c>
      <c r="I1739">
        <v>1</v>
      </c>
      <c r="J1739" t="s">
        <v>228</v>
      </c>
      <c r="K1739" s="1" t="s">
        <v>165</v>
      </c>
      <c r="L1739" s="1" t="s">
        <v>162</v>
      </c>
      <c r="M1739">
        <v>14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新年大将優ICONIC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1</v>
      </c>
      <c r="C1740" s="1" t="s">
        <v>1056</v>
      </c>
      <c r="D1740" s="1" t="s">
        <v>677</v>
      </c>
      <c r="E1740" s="1" t="s">
        <v>73</v>
      </c>
      <c r="F1740" s="1" t="s">
        <v>78</v>
      </c>
      <c r="G1740" s="1" t="s">
        <v>679</v>
      </c>
      <c r="H1740" s="1" t="s">
        <v>680</v>
      </c>
      <c r="I1740">
        <v>1</v>
      </c>
      <c r="J1740" t="s">
        <v>228</v>
      </c>
      <c r="K1740" s="1" t="s">
        <v>119</v>
      </c>
      <c r="L1740" s="1" t="s">
        <v>173</v>
      </c>
      <c r="M1740">
        <v>39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カンフー大将優ICONIC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2</v>
      </c>
      <c r="C1741" s="1" t="s">
        <v>1056</v>
      </c>
      <c r="D1741" s="1" t="s">
        <v>677</v>
      </c>
      <c r="E1741" s="1" t="s">
        <v>73</v>
      </c>
      <c r="F1741" s="1" t="s">
        <v>78</v>
      </c>
      <c r="G1741" s="1" t="s">
        <v>679</v>
      </c>
      <c r="H1741" s="1" t="s">
        <v>680</v>
      </c>
      <c r="I1741">
        <v>1</v>
      </c>
      <c r="J1741" t="s">
        <v>228</v>
      </c>
      <c r="K1741" s="1" t="s">
        <v>163</v>
      </c>
      <c r="L1741" s="1" t="s">
        <v>162</v>
      </c>
      <c r="M1741">
        <v>33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カンフー大将優ICONIC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3</v>
      </c>
      <c r="C1742" s="1" t="s">
        <v>1056</v>
      </c>
      <c r="D1742" s="1" t="s">
        <v>677</v>
      </c>
      <c r="E1742" s="1" t="s">
        <v>73</v>
      </c>
      <c r="F1742" s="1" t="s">
        <v>78</v>
      </c>
      <c r="G1742" s="1" t="s">
        <v>679</v>
      </c>
      <c r="H1742" s="1" t="s">
        <v>680</v>
      </c>
      <c r="I1742">
        <v>1</v>
      </c>
      <c r="J1742" t="s">
        <v>228</v>
      </c>
      <c r="K1742" s="1" t="s">
        <v>230</v>
      </c>
      <c r="L1742" s="1" t="s">
        <v>162</v>
      </c>
      <c r="M1742">
        <v>33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カンフー大将優ICONIC</v>
      </c>
    </row>
    <row r="1743" spans="1:20" x14ac:dyDescent="0.35">
      <c r="A1743">
        <f>VLOOKUP(Receive[[#This Row],[No用]],SetNo[[No.用]:[vlookup 用]],2,FALSE)</f>
        <v>298</v>
      </c>
      <c r="B1743">
        <f>IF(ROW()=2,1,IF(A1742&lt;&gt;Receive[[#This Row],[No]],1,B1742+1))</f>
        <v>4</v>
      </c>
      <c r="C1743" s="1" t="s">
        <v>1056</v>
      </c>
      <c r="D1743" s="1" t="s">
        <v>677</v>
      </c>
      <c r="E1743" s="1" t="s">
        <v>73</v>
      </c>
      <c r="F1743" s="1" t="s">
        <v>78</v>
      </c>
      <c r="G1743" s="1" t="s">
        <v>679</v>
      </c>
      <c r="H1743" s="1" t="s">
        <v>680</v>
      </c>
      <c r="I1743">
        <v>1</v>
      </c>
      <c r="J1743" t="s">
        <v>228</v>
      </c>
      <c r="K1743" s="1" t="s">
        <v>120</v>
      </c>
      <c r="L1743" s="1" t="s">
        <v>173</v>
      </c>
      <c r="M1743">
        <v>39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カンフー大将優ICONIC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5</v>
      </c>
      <c r="C1744" s="1" t="s">
        <v>1056</v>
      </c>
      <c r="D1744" s="1" t="s">
        <v>677</v>
      </c>
      <c r="E1744" s="1" t="s">
        <v>73</v>
      </c>
      <c r="F1744" s="1" t="s">
        <v>78</v>
      </c>
      <c r="G1744" s="1" t="s">
        <v>679</v>
      </c>
      <c r="H1744" s="1" t="s">
        <v>680</v>
      </c>
      <c r="I1744">
        <v>1</v>
      </c>
      <c r="J1744" t="s">
        <v>228</v>
      </c>
      <c r="K1744" s="1" t="s">
        <v>164</v>
      </c>
      <c r="L1744" s="1" t="s">
        <v>162</v>
      </c>
      <c r="M1744">
        <v>33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カンフー大将優ICONIC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6</v>
      </c>
      <c r="C1745" s="1" t="s">
        <v>1056</v>
      </c>
      <c r="D1745" s="1" t="s">
        <v>677</v>
      </c>
      <c r="E1745" s="1" t="s">
        <v>73</v>
      </c>
      <c r="F1745" s="1" t="s">
        <v>78</v>
      </c>
      <c r="G1745" s="1" t="s">
        <v>679</v>
      </c>
      <c r="H1745" s="1" t="s">
        <v>680</v>
      </c>
      <c r="I1745">
        <v>1</v>
      </c>
      <c r="J1745" t="s">
        <v>228</v>
      </c>
      <c r="K1745" s="1" t="s">
        <v>165</v>
      </c>
      <c r="L1745" s="1" t="s">
        <v>162</v>
      </c>
      <c r="M1745">
        <v>14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カンフー大将優ICONIC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7</v>
      </c>
      <c r="C1746" s="1" t="s">
        <v>1056</v>
      </c>
      <c r="D1746" s="1" t="s">
        <v>677</v>
      </c>
      <c r="E1746" s="1" t="s">
        <v>73</v>
      </c>
      <c r="F1746" s="1" t="s">
        <v>78</v>
      </c>
      <c r="G1746" s="1" t="s">
        <v>679</v>
      </c>
      <c r="H1746" s="1" t="s">
        <v>680</v>
      </c>
      <c r="I1746">
        <v>1</v>
      </c>
      <c r="J1746" t="s">
        <v>228</v>
      </c>
      <c r="K1746" s="1" t="s">
        <v>164</v>
      </c>
      <c r="L1746" s="1" t="s">
        <v>224</v>
      </c>
      <c r="M1746">
        <v>46</v>
      </c>
      <c r="N1746">
        <v>0</v>
      </c>
      <c r="O1746">
        <v>56</v>
      </c>
      <c r="P1746">
        <v>0</v>
      </c>
      <c r="T1746" t="str">
        <f>Receive[[#This Row],[服装]]&amp;Receive[[#This Row],[名前]]&amp;Receive[[#This Row],[レアリティ]]</f>
        <v>カンフー大将優ICONIC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1</v>
      </c>
      <c r="C1747" s="1" t="s">
        <v>1358</v>
      </c>
      <c r="D1747" s="1" t="s">
        <v>677</v>
      </c>
      <c r="E1747" s="1" t="s">
        <v>90</v>
      </c>
      <c r="F1747" s="1" t="s">
        <v>78</v>
      </c>
      <c r="G1747" s="1" t="s">
        <v>679</v>
      </c>
      <c r="H1747" s="1" t="s">
        <v>680</v>
      </c>
      <c r="I1747">
        <v>1</v>
      </c>
      <c r="J1747" t="s">
        <v>228</v>
      </c>
      <c r="K1747" s="1" t="s">
        <v>119</v>
      </c>
      <c r="L1747" s="1" t="s">
        <v>178</v>
      </c>
      <c r="M1747">
        <v>36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妖大将優ICONIC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2</v>
      </c>
      <c r="C1748" s="1" t="s">
        <v>1358</v>
      </c>
      <c r="D1748" s="1" t="s">
        <v>677</v>
      </c>
      <c r="E1748" s="1" t="s">
        <v>90</v>
      </c>
      <c r="F1748" s="1" t="s">
        <v>78</v>
      </c>
      <c r="G1748" s="1" t="s">
        <v>679</v>
      </c>
      <c r="H1748" s="1" t="s">
        <v>680</v>
      </c>
      <c r="I1748">
        <v>1</v>
      </c>
      <c r="J1748" t="s">
        <v>228</v>
      </c>
      <c r="K1748" s="1" t="s">
        <v>163</v>
      </c>
      <c r="L1748" s="1" t="s">
        <v>162</v>
      </c>
      <c r="M1748">
        <v>33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妖大将優ICONIC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3</v>
      </c>
      <c r="C1749" s="1" t="s">
        <v>1358</v>
      </c>
      <c r="D1749" s="1" t="s">
        <v>677</v>
      </c>
      <c r="E1749" s="1" t="s">
        <v>90</v>
      </c>
      <c r="F1749" s="1" t="s">
        <v>78</v>
      </c>
      <c r="G1749" s="1" t="s">
        <v>679</v>
      </c>
      <c r="H1749" s="1" t="s">
        <v>680</v>
      </c>
      <c r="I1749">
        <v>1</v>
      </c>
      <c r="J1749" t="s">
        <v>228</v>
      </c>
      <c r="K1749" s="1" t="s">
        <v>230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妖大将優ICONIC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4</v>
      </c>
      <c r="C1750" s="1" t="s">
        <v>1358</v>
      </c>
      <c r="D1750" s="1" t="s">
        <v>677</v>
      </c>
      <c r="E1750" s="1" t="s">
        <v>90</v>
      </c>
      <c r="F1750" s="1" t="s">
        <v>78</v>
      </c>
      <c r="G1750" s="1" t="s">
        <v>679</v>
      </c>
      <c r="H1750" s="1" t="s">
        <v>680</v>
      </c>
      <c r="I1750">
        <v>1</v>
      </c>
      <c r="J1750" t="s">
        <v>228</v>
      </c>
      <c r="K1750" s="1" t="s">
        <v>120</v>
      </c>
      <c r="L1750" s="1" t="s">
        <v>178</v>
      </c>
      <c r="M1750">
        <v>36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妖大将優ICONIC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5</v>
      </c>
      <c r="C1751" s="1" t="s">
        <v>1358</v>
      </c>
      <c r="D1751" s="1" t="s">
        <v>677</v>
      </c>
      <c r="E1751" s="1" t="s">
        <v>90</v>
      </c>
      <c r="F1751" s="1" t="s">
        <v>78</v>
      </c>
      <c r="G1751" s="1" t="s">
        <v>679</v>
      </c>
      <c r="H1751" s="1" t="s">
        <v>680</v>
      </c>
      <c r="I1751">
        <v>1</v>
      </c>
      <c r="J1751" t="s">
        <v>228</v>
      </c>
      <c r="K1751" s="1" t="s">
        <v>164</v>
      </c>
      <c r="L1751" s="1" t="s">
        <v>162</v>
      </c>
      <c r="M1751">
        <v>33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妖大将優ICONIC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6</v>
      </c>
      <c r="C1752" s="1" t="s">
        <v>1358</v>
      </c>
      <c r="D1752" s="1" t="s">
        <v>677</v>
      </c>
      <c r="E1752" s="1" t="s">
        <v>90</v>
      </c>
      <c r="F1752" s="1" t="s">
        <v>78</v>
      </c>
      <c r="G1752" s="1" t="s">
        <v>679</v>
      </c>
      <c r="H1752" s="1" t="s">
        <v>680</v>
      </c>
      <c r="I1752">
        <v>1</v>
      </c>
      <c r="J1752" t="s">
        <v>228</v>
      </c>
      <c r="K1752" s="1" t="s">
        <v>165</v>
      </c>
      <c r="L1752" s="1" t="s">
        <v>162</v>
      </c>
      <c r="M1752">
        <v>14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妖大将優ICONIC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7</v>
      </c>
      <c r="C1753" s="1" t="s">
        <v>1358</v>
      </c>
      <c r="D1753" s="1" t="s">
        <v>677</v>
      </c>
      <c r="E1753" s="1" t="s">
        <v>90</v>
      </c>
      <c r="F1753" s="1" t="s">
        <v>78</v>
      </c>
      <c r="G1753" s="1" t="s">
        <v>679</v>
      </c>
      <c r="H1753" s="1" t="s">
        <v>680</v>
      </c>
      <c r="I1753">
        <v>1</v>
      </c>
      <c r="J1753" t="s">
        <v>228</v>
      </c>
      <c r="K1753" s="1" t="s">
        <v>164</v>
      </c>
      <c r="L1753" s="1" t="s">
        <v>224</v>
      </c>
      <c r="M1753">
        <v>49</v>
      </c>
      <c r="N1753">
        <v>0</v>
      </c>
      <c r="O1753">
        <v>59</v>
      </c>
      <c r="P1753">
        <v>0</v>
      </c>
      <c r="T1753" t="str">
        <f>Receive[[#This Row],[服装]]&amp;Receive[[#This Row],[名前]]&amp;Receive[[#This Row],[レアリティ]]</f>
        <v>妖大将優ICONIC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1</v>
      </c>
      <c r="C1754" t="s">
        <v>108</v>
      </c>
      <c r="D1754" s="1" t="s">
        <v>682</v>
      </c>
      <c r="E1754" s="1" t="s">
        <v>90</v>
      </c>
      <c r="F1754" s="1" t="s">
        <v>78</v>
      </c>
      <c r="G1754" s="1" t="s">
        <v>679</v>
      </c>
      <c r="H1754" t="s">
        <v>71</v>
      </c>
      <c r="I1754">
        <v>1</v>
      </c>
      <c r="J1754" t="s">
        <v>228</v>
      </c>
      <c r="K1754" s="1" t="s">
        <v>119</v>
      </c>
      <c r="L1754" s="1" t="s">
        <v>162</v>
      </c>
      <c r="M1754">
        <v>29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ユニフォーム沼井和馬ICONIC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2</v>
      </c>
      <c r="C1755" t="s">
        <v>108</v>
      </c>
      <c r="D1755" s="1" t="s">
        <v>682</v>
      </c>
      <c r="E1755" s="1" t="s">
        <v>90</v>
      </c>
      <c r="F1755" s="1" t="s">
        <v>78</v>
      </c>
      <c r="G1755" s="1" t="s">
        <v>679</v>
      </c>
      <c r="H1755" t="s">
        <v>71</v>
      </c>
      <c r="I1755">
        <v>1</v>
      </c>
      <c r="J1755" t="s">
        <v>228</v>
      </c>
      <c r="K1755" s="1" t="s">
        <v>163</v>
      </c>
      <c r="L1755" s="1" t="s">
        <v>162</v>
      </c>
      <c r="M1755">
        <v>29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ユニフォーム沼井和馬ICONIC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3</v>
      </c>
      <c r="C1756" t="s">
        <v>108</v>
      </c>
      <c r="D1756" s="1" t="s">
        <v>682</v>
      </c>
      <c r="E1756" s="1" t="s">
        <v>90</v>
      </c>
      <c r="F1756" s="1" t="s">
        <v>78</v>
      </c>
      <c r="G1756" s="1" t="s">
        <v>679</v>
      </c>
      <c r="H1756" t="s">
        <v>71</v>
      </c>
      <c r="I1756">
        <v>1</v>
      </c>
      <c r="J1756" t="s">
        <v>228</v>
      </c>
      <c r="K1756" s="1" t="s">
        <v>120</v>
      </c>
      <c r="L1756" s="1" t="s">
        <v>162</v>
      </c>
      <c r="M1756">
        <v>29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ユニフォーム沼井和馬ICONIC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4</v>
      </c>
      <c r="C1757" t="s">
        <v>108</v>
      </c>
      <c r="D1757" s="1" t="s">
        <v>682</v>
      </c>
      <c r="E1757" s="1" t="s">
        <v>90</v>
      </c>
      <c r="F1757" s="1" t="s">
        <v>78</v>
      </c>
      <c r="G1757" s="1" t="s">
        <v>679</v>
      </c>
      <c r="H1757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29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ユニフォーム沼井和馬ICONIC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5</v>
      </c>
      <c r="C1758" t="s">
        <v>108</v>
      </c>
      <c r="D1758" s="1" t="s">
        <v>682</v>
      </c>
      <c r="E1758" s="1" t="s">
        <v>90</v>
      </c>
      <c r="F1758" s="1" t="s">
        <v>78</v>
      </c>
      <c r="G1758" s="1" t="s">
        <v>679</v>
      </c>
      <c r="H1758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ユニフォーム沼井和馬ICONIC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1</v>
      </c>
      <c r="C1759" t="s">
        <v>108</v>
      </c>
      <c r="D1759" s="1" t="s">
        <v>729</v>
      </c>
      <c r="E1759" s="1" t="s">
        <v>90</v>
      </c>
      <c r="F1759" s="1" t="s">
        <v>78</v>
      </c>
      <c r="G1759" s="1" t="s">
        <v>679</v>
      </c>
      <c r="H1759" t="s">
        <v>71</v>
      </c>
      <c r="I1759">
        <v>1</v>
      </c>
      <c r="J1759" t="s">
        <v>228</v>
      </c>
      <c r="K1759" s="1" t="s">
        <v>119</v>
      </c>
      <c r="L1759" s="1" t="s">
        <v>162</v>
      </c>
      <c r="M1759">
        <v>27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ユニフォーム潜尚保ICONIC</v>
      </c>
    </row>
    <row r="1760" spans="1:20" x14ac:dyDescent="0.35">
      <c r="A1760">
        <f>VLOOKUP(Receive[[#This Row],[No用]],SetNo[[No.用]:[vlookup 用]],2,FALSE)</f>
        <v>301</v>
      </c>
      <c r="B1760">
        <f>IF(ROW()=2,1,IF(A1759&lt;&gt;Receive[[#This Row],[No]],1,B1759+1))</f>
        <v>2</v>
      </c>
      <c r="C1760" t="s">
        <v>108</v>
      </c>
      <c r="D1760" s="1" t="s">
        <v>729</v>
      </c>
      <c r="E1760" s="1" t="s">
        <v>90</v>
      </c>
      <c r="F1760" s="1" t="s">
        <v>78</v>
      </c>
      <c r="G1760" s="1" t="s">
        <v>679</v>
      </c>
      <c r="H1760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27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ユニフォーム潜尚保ICONIC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3</v>
      </c>
      <c r="C1761" t="s">
        <v>108</v>
      </c>
      <c r="D1761" s="1" t="s">
        <v>729</v>
      </c>
      <c r="E1761" s="1" t="s">
        <v>90</v>
      </c>
      <c r="F1761" s="1" t="s">
        <v>78</v>
      </c>
      <c r="G1761" s="1" t="s">
        <v>679</v>
      </c>
      <c r="H1761" t="s">
        <v>71</v>
      </c>
      <c r="I1761">
        <v>1</v>
      </c>
      <c r="J1761" t="s">
        <v>228</v>
      </c>
      <c r="K1761" s="1" t="s">
        <v>120</v>
      </c>
      <c r="L1761" s="1" t="s">
        <v>162</v>
      </c>
      <c r="M1761">
        <v>27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ユニフォーム潜尚保ICONIC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4</v>
      </c>
      <c r="C1762" t="s">
        <v>108</v>
      </c>
      <c r="D1762" s="1" t="s">
        <v>729</v>
      </c>
      <c r="E1762" s="1" t="s">
        <v>90</v>
      </c>
      <c r="F1762" s="1" t="s">
        <v>78</v>
      </c>
      <c r="G1762" s="1" t="s">
        <v>679</v>
      </c>
      <c r="H1762" t="s">
        <v>71</v>
      </c>
      <c r="I1762">
        <v>1</v>
      </c>
      <c r="J1762" t="s">
        <v>228</v>
      </c>
      <c r="K1762" s="1" t="s">
        <v>164</v>
      </c>
      <c r="L1762" s="1" t="s">
        <v>162</v>
      </c>
      <c r="M1762">
        <v>27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ユニフォーム潜尚保ICONIC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5</v>
      </c>
      <c r="C1763" t="s">
        <v>108</v>
      </c>
      <c r="D1763" s="1" t="s">
        <v>729</v>
      </c>
      <c r="E1763" s="1" t="s">
        <v>90</v>
      </c>
      <c r="F1763" s="1" t="s">
        <v>78</v>
      </c>
      <c r="G1763" s="1" t="s">
        <v>679</v>
      </c>
      <c r="H1763" t="s">
        <v>71</v>
      </c>
      <c r="I1763">
        <v>1</v>
      </c>
      <c r="J1763" t="s">
        <v>228</v>
      </c>
      <c r="K1763" s="1" t="s">
        <v>165</v>
      </c>
      <c r="L1763" s="1" t="s">
        <v>162</v>
      </c>
      <c r="M1763">
        <v>13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ユニフォーム潜尚保ICONIC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1</v>
      </c>
      <c r="C1764" s="1" t="s">
        <v>926</v>
      </c>
      <c r="D1764" s="1" t="s">
        <v>729</v>
      </c>
      <c r="E1764" s="1" t="s">
        <v>77</v>
      </c>
      <c r="F1764" s="1" t="s">
        <v>78</v>
      </c>
      <c r="G1764" s="1" t="s">
        <v>679</v>
      </c>
      <c r="H1764" s="1" t="s">
        <v>680</v>
      </c>
      <c r="I1764">
        <v>1</v>
      </c>
      <c r="J1764" t="s">
        <v>228</v>
      </c>
      <c r="K1764" s="1" t="s">
        <v>119</v>
      </c>
      <c r="L1764" s="1" t="s">
        <v>178</v>
      </c>
      <c r="M1764">
        <v>30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バーガー潜尚保ICONIC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2</v>
      </c>
      <c r="C1765" s="1" t="s">
        <v>926</v>
      </c>
      <c r="D1765" s="1" t="s">
        <v>729</v>
      </c>
      <c r="E1765" s="1" t="s">
        <v>77</v>
      </c>
      <c r="F1765" s="1" t="s">
        <v>78</v>
      </c>
      <c r="G1765" s="1" t="s">
        <v>679</v>
      </c>
      <c r="H1765" s="1" t="s">
        <v>680</v>
      </c>
      <c r="I1765">
        <v>1</v>
      </c>
      <c r="J1765" t="s">
        <v>228</v>
      </c>
      <c r="K1765" s="1" t="s">
        <v>163</v>
      </c>
      <c r="L1765" s="1" t="s">
        <v>162</v>
      </c>
      <c r="M1765">
        <v>27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バーガー潜尚保ICONIC</v>
      </c>
    </row>
    <row r="1766" spans="1:20" x14ac:dyDescent="0.35">
      <c r="A1766">
        <f>VLOOKUP(Receive[[#This Row],[No用]],SetNo[[No.用]:[vlookup 用]],2,FALSE)</f>
        <v>302</v>
      </c>
      <c r="B1766">
        <f>IF(ROW()=2,1,IF(A1765&lt;&gt;Receive[[#This Row],[No]],1,B1765+1))</f>
        <v>3</v>
      </c>
      <c r="C1766" s="1" t="s">
        <v>926</v>
      </c>
      <c r="D1766" s="1" t="s">
        <v>729</v>
      </c>
      <c r="E1766" s="1" t="s">
        <v>77</v>
      </c>
      <c r="F1766" s="1" t="s">
        <v>78</v>
      </c>
      <c r="G1766" s="1" t="s">
        <v>679</v>
      </c>
      <c r="H1766" s="1" t="s">
        <v>680</v>
      </c>
      <c r="I1766">
        <v>1</v>
      </c>
      <c r="J1766" t="s">
        <v>228</v>
      </c>
      <c r="K1766" s="1" t="s">
        <v>120</v>
      </c>
      <c r="L1766" s="1" t="s">
        <v>178</v>
      </c>
      <c r="M1766">
        <v>30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バーガー潜尚保ICONIC</v>
      </c>
    </row>
    <row r="1767" spans="1:20" x14ac:dyDescent="0.35">
      <c r="A1767">
        <f>VLOOKUP(Receive[[#This Row],[No用]],SetNo[[No.用]:[vlookup 用]],2,FALSE)</f>
        <v>302</v>
      </c>
      <c r="B1767">
        <f>IF(ROW()=2,1,IF(A1766&lt;&gt;Receive[[#This Row],[No]],1,B1766+1))</f>
        <v>4</v>
      </c>
      <c r="C1767" s="1" t="s">
        <v>926</v>
      </c>
      <c r="D1767" s="1" t="s">
        <v>729</v>
      </c>
      <c r="E1767" s="1" t="s">
        <v>77</v>
      </c>
      <c r="F1767" s="1" t="s">
        <v>78</v>
      </c>
      <c r="G1767" s="1" t="s">
        <v>679</v>
      </c>
      <c r="H1767" s="1" t="s">
        <v>680</v>
      </c>
      <c r="I1767">
        <v>1</v>
      </c>
      <c r="J1767" t="s">
        <v>228</v>
      </c>
      <c r="K1767" s="1" t="s">
        <v>164</v>
      </c>
      <c r="L1767" s="1" t="s">
        <v>162</v>
      </c>
      <c r="M1767">
        <v>27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バーガー潜尚保ICONIC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5</v>
      </c>
      <c r="C1768" s="1" t="s">
        <v>926</v>
      </c>
      <c r="D1768" s="1" t="s">
        <v>729</v>
      </c>
      <c r="E1768" s="1" t="s">
        <v>77</v>
      </c>
      <c r="F1768" s="1" t="s">
        <v>78</v>
      </c>
      <c r="G1768" s="1" t="s">
        <v>679</v>
      </c>
      <c r="H1768" s="1" t="s">
        <v>680</v>
      </c>
      <c r="I1768">
        <v>1</v>
      </c>
      <c r="J1768" t="s">
        <v>228</v>
      </c>
      <c r="K1768" s="1" t="s">
        <v>165</v>
      </c>
      <c r="L1768" s="1" t="s">
        <v>162</v>
      </c>
      <c r="M1768">
        <v>13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バーガー潜尚保ICONIC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6</v>
      </c>
      <c r="C1769" s="1" t="s">
        <v>926</v>
      </c>
      <c r="D1769" s="1" t="s">
        <v>729</v>
      </c>
      <c r="E1769" s="1" t="s">
        <v>77</v>
      </c>
      <c r="F1769" s="1" t="s">
        <v>78</v>
      </c>
      <c r="G1769" s="1" t="s">
        <v>679</v>
      </c>
      <c r="H1769" s="1" t="s">
        <v>680</v>
      </c>
      <c r="I1769">
        <v>1</v>
      </c>
      <c r="J1769" t="s">
        <v>228</v>
      </c>
      <c r="K1769" s="1" t="s">
        <v>183</v>
      </c>
      <c r="L1769" s="1" t="s">
        <v>224</v>
      </c>
      <c r="M1769">
        <v>43</v>
      </c>
      <c r="N1769">
        <v>0</v>
      </c>
      <c r="O1769">
        <v>53</v>
      </c>
      <c r="P1769">
        <v>0</v>
      </c>
      <c r="T1769" t="str">
        <f>Receive[[#This Row],[服装]]&amp;Receive[[#This Row],[名前]]&amp;Receive[[#This Row],[レアリティ]]</f>
        <v>バーガー潜尚保ICONIC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1</v>
      </c>
      <c r="C1770" t="s">
        <v>108</v>
      </c>
      <c r="D1770" s="1" t="s">
        <v>731</v>
      </c>
      <c r="E1770" s="1" t="s">
        <v>90</v>
      </c>
      <c r="F1770" s="1" t="s">
        <v>78</v>
      </c>
      <c r="G1770" s="1" t="s">
        <v>679</v>
      </c>
      <c r="H1770" t="s">
        <v>71</v>
      </c>
      <c r="I1770">
        <v>1</v>
      </c>
      <c r="J1770" t="s">
        <v>228</v>
      </c>
      <c r="K1770" s="1" t="s">
        <v>119</v>
      </c>
      <c r="L1770" s="1" t="s">
        <v>162</v>
      </c>
      <c r="M1770">
        <v>26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ユニフォーム高千穂恵也ICONIC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2</v>
      </c>
      <c r="C1771" t="s">
        <v>108</v>
      </c>
      <c r="D1771" s="1" t="s">
        <v>731</v>
      </c>
      <c r="E1771" s="1" t="s">
        <v>90</v>
      </c>
      <c r="F1771" s="1" t="s">
        <v>78</v>
      </c>
      <c r="G1771" s="1" t="s">
        <v>679</v>
      </c>
      <c r="H1771" t="s">
        <v>71</v>
      </c>
      <c r="I1771">
        <v>1</v>
      </c>
      <c r="J1771" t="s">
        <v>228</v>
      </c>
      <c r="K1771" s="1" t="s">
        <v>194</v>
      </c>
      <c r="L1771" s="1" t="s">
        <v>178</v>
      </c>
      <c r="M1771">
        <v>29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ユニフォーム高千穂恵也ICONIC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3</v>
      </c>
      <c r="C1772" t="s">
        <v>108</v>
      </c>
      <c r="D1772" s="1" t="s">
        <v>731</v>
      </c>
      <c r="E1772" s="1" t="s">
        <v>90</v>
      </c>
      <c r="F1772" s="1" t="s">
        <v>78</v>
      </c>
      <c r="G1772" s="1" t="s">
        <v>679</v>
      </c>
      <c r="H1772" t="s">
        <v>71</v>
      </c>
      <c r="I1772">
        <v>1</v>
      </c>
      <c r="J1772" t="s">
        <v>228</v>
      </c>
      <c r="K1772" s="1" t="s">
        <v>163</v>
      </c>
      <c r="L1772" s="1" t="s">
        <v>162</v>
      </c>
      <c r="M1772">
        <v>26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ユニフォーム高千穂恵也ICONIC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4</v>
      </c>
      <c r="C1773" t="s">
        <v>108</v>
      </c>
      <c r="D1773" s="1" t="s">
        <v>731</v>
      </c>
      <c r="E1773" s="1" t="s">
        <v>90</v>
      </c>
      <c r="F1773" s="1" t="s">
        <v>78</v>
      </c>
      <c r="G1773" s="1" t="s">
        <v>679</v>
      </c>
      <c r="H1773" t="s">
        <v>71</v>
      </c>
      <c r="I1773">
        <v>1</v>
      </c>
      <c r="J1773" t="s">
        <v>228</v>
      </c>
      <c r="K1773" s="1" t="s">
        <v>120</v>
      </c>
      <c r="L1773" s="1" t="s">
        <v>162</v>
      </c>
      <c r="M1773">
        <v>26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ユニフォーム高千穂恵也ICONIC</v>
      </c>
    </row>
    <row r="1774" spans="1:20" x14ac:dyDescent="0.35">
      <c r="A1774">
        <f>VLOOKUP(Receive[[#This Row],[No用]],SetNo[[No.用]:[vlookup 用]],2,FALSE)</f>
        <v>303</v>
      </c>
      <c r="B1774">
        <f>IF(ROW()=2,1,IF(A1773&lt;&gt;Receive[[#This Row],[No]],1,B1773+1))</f>
        <v>5</v>
      </c>
      <c r="C1774" t="s">
        <v>108</v>
      </c>
      <c r="D1774" s="1" t="s">
        <v>731</v>
      </c>
      <c r="E1774" s="1" t="s">
        <v>90</v>
      </c>
      <c r="F1774" s="1" t="s">
        <v>78</v>
      </c>
      <c r="G1774" s="1" t="s">
        <v>679</v>
      </c>
      <c r="H1774" t="s">
        <v>71</v>
      </c>
      <c r="I1774">
        <v>1</v>
      </c>
      <c r="J1774" t="s">
        <v>228</v>
      </c>
      <c r="K1774" s="1" t="s">
        <v>164</v>
      </c>
      <c r="L1774" s="1" t="s">
        <v>162</v>
      </c>
      <c r="M1774">
        <v>26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ユニフォーム高千穂恵也ICONIC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6</v>
      </c>
      <c r="C1775" t="s">
        <v>108</v>
      </c>
      <c r="D1775" s="1" t="s">
        <v>731</v>
      </c>
      <c r="E1775" s="1" t="s">
        <v>90</v>
      </c>
      <c r="F1775" s="1" t="s">
        <v>78</v>
      </c>
      <c r="G1775" s="1" t="s">
        <v>679</v>
      </c>
      <c r="H1775" t="s">
        <v>71</v>
      </c>
      <c r="I1775">
        <v>1</v>
      </c>
      <c r="J1775" t="s">
        <v>228</v>
      </c>
      <c r="K1775" s="1" t="s">
        <v>165</v>
      </c>
      <c r="L1775" s="1" t="s">
        <v>162</v>
      </c>
      <c r="M1775">
        <v>13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ユニフォーム高千穂恵也ICONIC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1</v>
      </c>
      <c r="C1776" t="s">
        <v>108</v>
      </c>
      <c r="D1776" s="1" t="s">
        <v>733</v>
      </c>
      <c r="E1776" s="1" t="s">
        <v>90</v>
      </c>
      <c r="F1776" s="1" t="s">
        <v>82</v>
      </c>
      <c r="G1776" s="1" t="s">
        <v>679</v>
      </c>
      <c r="H1776" t="s">
        <v>71</v>
      </c>
      <c r="I1776">
        <v>1</v>
      </c>
      <c r="J1776" t="s">
        <v>228</v>
      </c>
      <c r="K1776" s="1" t="s">
        <v>119</v>
      </c>
      <c r="L1776" s="1" t="s">
        <v>178</v>
      </c>
      <c r="M1776">
        <v>31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ユニフォーム広尾倖児ICONIC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2</v>
      </c>
      <c r="C1777" t="s">
        <v>108</v>
      </c>
      <c r="D1777" s="1" t="s">
        <v>733</v>
      </c>
      <c r="E1777" s="1" t="s">
        <v>90</v>
      </c>
      <c r="F1777" s="1" t="s">
        <v>82</v>
      </c>
      <c r="G1777" s="1" t="s">
        <v>679</v>
      </c>
      <c r="H1777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28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ユニフォーム広尾倖児ICONIC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3</v>
      </c>
      <c r="C1778" t="s">
        <v>108</v>
      </c>
      <c r="D1778" s="1" t="s">
        <v>733</v>
      </c>
      <c r="E1778" s="1" t="s">
        <v>90</v>
      </c>
      <c r="F1778" s="1" t="s">
        <v>82</v>
      </c>
      <c r="G1778" s="1" t="s">
        <v>679</v>
      </c>
      <c r="H1778" t="s">
        <v>71</v>
      </c>
      <c r="I1778">
        <v>1</v>
      </c>
      <c r="J1778" t="s">
        <v>228</v>
      </c>
      <c r="K1778" s="1" t="s">
        <v>120</v>
      </c>
      <c r="L1778" s="1" t="s">
        <v>162</v>
      </c>
      <c r="M1778">
        <v>28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ユニフォーム広尾倖児ICONIC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4</v>
      </c>
      <c r="C1779" t="s">
        <v>108</v>
      </c>
      <c r="D1779" s="1" t="s">
        <v>733</v>
      </c>
      <c r="E1779" s="1" t="s">
        <v>90</v>
      </c>
      <c r="F1779" s="1" t="s">
        <v>82</v>
      </c>
      <c r="G1779" s="1" t="s">
        <v>679</v>
      </c>
      <c r="H1779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28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ユニフォーム広尾倖児ICONIC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5</v>
      </c>
      <c r="C1780" t="s">
        <v>108</v>
      </c>
      <c r="D1780" s="1" t="s">
        <v>733</v>
      </c>
      <c r="E1780" s="1" t="s">
        <v>90</v>
      </c>
      <c r="F1780" s="1" t="s">
        <v>82</v>
      </c>
      <c r="G1780" s="1" t="s">
        <v>679</v>
      </c>
      <c r="H1780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ユニフォーム広尾倖児ICONIC</v>
      </c>
    </row>
    <row r="1781" spans="1:20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1</v>
      </c>
      <c r="C1781" s="1" t="s">
        <v>1056</v>
      </c>
      <c r="D1781" s="1" t="s">
        <v>733</v>
      </c>
      <c r="E1781" s="1" t="s">
        <v>77</v>
      </c>
      <c r="F1781" s="1" t="s">
        <v>82</v>
      </c>
      <c r="G1781" s="1" t="s">
        <v>679</v>
      </c>
      <c r="H1781" s="1" t="s">
        <v>680</v>
      </c>
      <c r="I1781">
        <v>1</v>
      </c>
      <c r="J1781" t="s">
        <v>228</v>
      </c>
      <c r="K1781" s="1" t="s">
        <v>119</v>
      </c>
      <c r="L1781" s="1" t="s">
        <v>178</v>
      </c>
      <c r="M1781">
        <v>31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カンフー広尾倖児ICONIC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2</v>
      </c>
      <c r="C1782" s="1" t="s">
        <v>1056</v>
      </c>
      <c r="D1782" s="1" t="s">
        <v>733</v>
      </c>
      <c r="E1782" s="1" t="s">
        <v>77</v>
      </c>
      <c r="F1782" s="1" t="s">
        <v>82</v>
      </c>
      <c r="G1782" s="1" t="s">
        <v>679</v>
      </c>
      <c r="H1782" s="1" t="s">
        <v>680</v>
      </c>
      <c r="I1782">
        <v>1</v>
      </c>
      <c r="J1782" t="s">
        <v>228</v>
      </c>
      <c r="K1782" s="1" t="s">
        <v>230</v>
      </c>
      <c r="L1782" s="1" t="s">
        <v>162</v>
      </c>
      <c r="M1782">
        <v>28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カンフー広尾倖児ICONIC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3</v>
      </c>
      <c r="C1783" s="1" t="s">
        <v>1056</v>
      </c>
      <c r="D1783" s="1" t="s">
        <v>733</v>
      </c>
      <c r="E1783" s="1" t="s">
        <v>77</v>
      </c>
      <c r="F1783" s="1" t="s">
        <v>82</v>
      </c>
      <c r="G1783" s="1" t="s">
        <v>679</v>
      </c>
      <c r="H1783" s="1" t="s">
        <v>680</v>
      </c>
      <c r="I1783">
        <v>1</v>
      </c>
      <c r="J1783" t="s">
        <v>228</v>
      </c>
      <c r="K1783" s="1" t="s">
        <v>120</v>
      </c>
      <c r="L1783" s="1" t="s">
        <v>178</v>
      </c>
      <c r="M1783">
        <v>31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カンフー広尾倖児ICONIC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4</v>
      </c>
      <c r="C1784" s="1" t="s">
        <v>1056</v>
      </c>
      <c r="D1784" s="1" t="s">
        <v>733</v>
      </c>
      <c r="E1784" s="1" t="s">
        <v>77</v>
      </c>
      <c r="F1784" s="1" t="s">
        <v>82</v>
      </c>
      <c r="G1784" s="1" t="s">
        <v>679</v>
      </c>
      <c r="H1784" s="1" t="s">
        <v>680</v>
      </c>
      <c r="I1784">
        <v>1</v>
      </c>
      <c r="J1784" t="s">
        <v>228</v>
      </c>
      <c r="K1784" s="1" t="s">
        <v>164</v>
      </c>
      <c r="L1784" s="1" t="s">
        <v>162</v>
      </c>
      <c r="M1784">
        <v>28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カンフー広尾倖児ICONIC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5</v>
      </c>
      <c r="C1785" s="1" t="s">
        <v>1056</v>
      </c>
      <c r="D1785" s="1" t="s">
        <v>733</v>
      </c>
      <c r="E1785" s="1" t="s">
        <v>77</v>
      </c>
      <c r="F1785" s="1" t="s">
        <v>82</v>
      </c>
      <c r="G1785" s="1" t="s">
        <v>679</v>
      </c>
      <c r="H1785" s="1" t="s">
        <v>680</v>
      </c>
      <c r="I1785">
        <v>1</v>
      </c>
      <c r="J1785" t="s">
        <v>228</v>
      </c>
      <c r="K1785" s="1" t="s">
        <v>165</v>
      </c>
      <c r="L1785" s="1" t="s">
        <v>162</v>
      </c>
      <c r="M1785">
        <v>13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カンフー広尾倖児ICONIC</v>
      </c>
    </row>
    <row r="1786" spans="1:20" x14ac:dyDescent="0.35">
      <c r="A1786">
        <f>VLOOKUP(Receive[[#This Row],[No用]],SetNo[[No.用]:[vlookup 用]],2,FALSE)</f>
        <v>306</v>
      </c>
      <c r="B1786">
        <f>IF(ROW()=2,1,IF(A1785&lt;&gt;Receive[[#This Row],[No]],1,B1785+1))</f>
        <v>1</v>
      </c>
      <c r="C1786" t="s">
        <v>108</v>
      </c>
      <c r="D1786" s="1" t="s">
        <v>735</v>
      </c>
      <c r="E1786" s="1" t="s">
        <v>90</v>
      </c>
      <c r="F1786" s="1" t="s">
        <v>74</v>
      </c>
      <c r="G1786" s="1" t="s">
        <v>679</v>
      </c>
      <c r="H1786" t="s">
        <v>71</v>
      </c>
      <c r="I1786">
        <v>1</v>
      </c>
      <c r="J1786" t="s">
        <v>228</v>
      </c>
      <c r="K1786" s="1" t="s">
        <v>119</v>
      </c>
      <c r="L1786" s="1" t="s">
        <v>162</v>
      </c>
      <c r="M1786">
        <v>27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ユニフォーム先島伊澄ICONIC</v>
      </c>
    </row>
    <row r="1787" spans="1:20" x14ac:dyDescent="0.35">
      <c r="A1787">
        <f>VLOOKUP(Receive[[#This Row],[No用]],SetNo[[No.用]:[vlookup 用]],2,FALSE)</f>
        <v>306</v>
      </c>
      <c r="B1787">
        <f>IF(ROW()=2,1,IF(A1786&lt;&gt;Receive[[#This Row],[No]],1,B1786+1))</f>
        <v>2</v>
      </c>
      <c r="C1787" t="s">
        <v>108</v>
      </c>
      <c r="D1787" s="1" t="s">
        <v>735</v>
      </c>
      <c r="E1787" s="1" t="s">
        <v>90</v>
      </c>
      <c r="F1787" s="1" t="s">
        <v>74</v>
      </c>
      <c r="G1787" s="1" t="s">
        <v>679</v>
      </c>
      <c r="H1787" t="s">
        <v>71</v>
      </c>
      <c r="I1787">
        <v>1</v>
      </c>
      <c r="J1787" t="s">
        <v>228</v>
      </c>
      <c r="K1787" s="1" t="s">
        <v>163</v>
      </c>
      <c r="L1787" s="1" t="s">
        <v>162</v>
      </c>
      <c r="M1787">
        <v>27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ユニフォーム先島伊澄ICONIC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3</v>
      </c>
      <c r="C1788" t="s">
        <v>108</v>
      </c>
      <c r="D1788" s="1" t="s">
        <v>735</v>
      </c>
      <c r="E1788" s="1" t="s">
        <v>90</v>
      </c>
      <c r="F1788" s="1" t="s">
        <v>74</v>
      </c>
      <c r="G1788" s="1" t="s">
        <v>679</v>
      </c>
      <c r="H1788" t="s">
        <v>71</v>
      </c>
      <c r="I1788">
        <v>1</v>
      </c>
      <c r="J1788" t="s">
        <v>228</v>
      </c>
      <c r="K1788" s="1" t="s">
        <v>120</v>
      </c>
      <c r="L1788" s="1" t="s">
        <v>162</v>
      </c>
      <c r="M1788">
        <v>27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ユニフォーム先島伊澄ICONIC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4</v>
      </c>
      <c r="C1789" t="s">
        <v>108</v>
      </c>
      <c r="D1789" s="1" t="s">
        <v>735</v>
      </c>
      <c r="E1789" s="1" t="s">
        <v>90</v>
      </c>
      <c r="F1789" s="1" t="s">
        <v>74</v>
      </c>
      <c r="G1789" s="1" t="s">
        <v>679</v>
      </c>
      <c r="H1789" t="s">
        <v>71</v>
      </c>
      <c r="I1789">
        <v>1</v>
      </c>
      <c r="J1789" t="s">
        <v>228</v>
      </c>
      <c r="K1789" s="1" t="s">
        <v>164</v>
      </c>
      <c r="L1789" s="1" t="s">
        <v>162</v>
      </c>
      <c r="M1789">
        <v>27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ユニフォーム先島伊澄ICONIC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5</v>
      </c>
      <c r="C1790" t="s">
        <v>108</v>
      </c>
      <c r="D1790" s="1" t="s">
        <v>735</v>
      </c>
      <c r="E1790" s="1" t="s">
        <v>90</v>
      </c>
      <c r="F1790" s="1" t="s">
        <v>74</v>
      </c>
      <c r="G1790" s="1" t="s">
        <v>679</v>
      </c>
      <c r="H1790" t="s">
        <v>71</v>
      </c>
      <c r="I1790">
        <v>1</v>
      </c>
      <c r="J1790" t="s">
        <v>228</v>
      </c>
      <c r="K1790" s="1" t="s">
        <v>165</v>
      </c>
      <c r="L1790" s="1" t="s">
        <v>162</v>
      </c>
      <c r="M1790">
        <v>13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ユニフォーム先島伊澄ICONIC</v>
      </c>
    </row>
    <row r="1791" spans="1:20" x14ac:dyDescent="0.35">
      <c r="A1791">
        <f>VLOOKUP(Receive[[#This Row],[No用]],SetNo[[No.用]:[vlookup 用]],2,FALSE)</f>
        <v>307</v>
      </c>
      <c r="B1791">
        <f>IF(ROW()=2,1,IF(A1790&lt;&gt;Receive[[#This Row],[No]],1,B1790+1))</f>
        <v>1</v>
      </c>
      <c r="C1791" t="s">
        <v>108</v>
      </c>
      <c r="D1791" s="1" t="s">
        <v>737</v>
      </c>
      <c r="E1791" s="1" t="s">
        <v>90</v>
      </c>
      <c r="F1791" s="1" t="s">
        <v>82</v>
      </c>
      <c r="G1791" s="1" t="s">
        <v>679</v>
      </c>
      <c r="H1791" t="s">
        <v>71</v>
      </c>
      <c r="I1791">
        <v>1</v>
      </c>
      <c r="J1791" t="s">
        <v>228</v>
      </c>
      <c r="K1791" s="1" t="s">
        <v>119</v>
      </c>
      <c r="L1791" s="1" t="s">
        <v>162</v>
      </c>
      <c r="M1791">
        <v>26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ユニフォーム背黒晃彦ICONIC</v>
      </c>
    </row>
    <row r="1792" spans="1:20" x14ac:dyDescent="0.35">
      <c r="A1792">
        <f>VLOOKUP(Receive[[#This Row],[No用]],SetNo[[No.用]:[vlookup 用]],2,FALSE)</f>
        <v>307</v>
      </c>
      <c r="B1792">
        <f>IF(ROW()=2,1,IF(A1791&lt;&gt;Receive[[#This Row],[No]],1,B1791+1))</f>
        <v>2</v>
      </c>
      <c r="C1792" t="s">
        <v>108</v>
      </c>
      <c r="D1792" s="1" t="s">
        <v>737</v>
      </c>
      <c r="E1792" s="1" t="s">
        <v>90</v>
      </c>
      <c r="F1792" s="1" t="s">
        <v>82</v>
      </c>
      <c r="G1792" s="1" t="s">
        <v>679</v>
      </c>
      <c r="H1792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26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ユニフォーム背黒晃彦ICONIC</v>
      </c>
    </row>
    <row r="1793" spans="1:20" x14ac:dyDescent="0.35">
      <c r="A1793">
        <f>VLOOKUP(Receive[[#This Row],[No用]],SetNo[[No.用]:[vlookup 用]],2,FALSE)</f>
        <v>307</v>
      </c>
      <c r="B1793">
        <f>IF(ROW()=2,1,IF(A1792&lt;&gt;Receive[[#This Row],[No]],1,B1792+1))</f>
        <v>3</v>
      </c>
      <c r="C1793" t="s">
        <v>108</v>
      </c>
      <c r="D1793" s="1" t="s">
        <v>737</v>
      </c>
      <c r="E1793" s="1" t="s">
        <v>90</v>
      </c>
      <c r="F1793" s="1" t="s">
        <v>82</v>
      </c>
      <c r="G1793" s="1" t="s">
        <v>679</v>
      </c>
      <c r="H1793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26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ユニフォーム背黒晃彦ICONIC</v>
      </c>
    </row>
    <row r="1794" spans="1:20" x14ac:dyDescent="0.35">
      <c r="A1794">
        <f>VLOOKUP(Receive[[#This Row],[No用]],SetNo[[No.用]:[vlookup 用]],2,FALSE)</f>
        <v>307</v>
      </c>
      <c r="B1794">
        <f>IF(ROW()=2,1,IF(A1793&lt;&gt;Receive[[#This Row],[No]],1,B1793+1))</f>
        <v>4</v>
      </c>
      <c r="C1794" t="s">
        <v>108</v>
      </c>
      <c r="D1794" s="1" t="s">
        <v>737</v>
      </c>
      <c r="E1794" s="1" t="s">
        <v>90</v>
      </c>
      <c r="F1794" s="1" t="s">
        <v>82</v>
      </c>
      <c r="G1794" s="1" t="s">
        <v>679</v>
      </c>
      <c r="H1794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26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ユニフォーム背黒晃彦ICONIC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5</v>
      </c>
      <c r="C1795" t="s">
        <v>108</v>
      </c>
      <c r="D1795" s="1" t="s">
        <v>737</v>
      </c>
      <c r="E1795" s="1" t="s">
        <v>90</v>
      </c>
      <c r="F1795" s="1" t="s">
        <v>82</v>
      </c>
      <c r="G1795" s="1" t="s">
        <v>679</v>
      </c>
      <c r="H1795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ユニフォーム背黒晃彦ICONIC</v>
      </c>
    </row>
    <row r="1796" spans="1:20" x14ac:dyDescent="0.35">
      <c r="A1796">
        <f>VLOOKUP(Receive[[#This Row],[No用]],SetNo[[No.用]:[vlookup 用]],2,FALSE)</f>
        <v>308</v>
      </c>
      <c r="B1796">
        <f>IF(ROW()=2,1,IF(A1795&lt;&gt;Receive[[#This Row],[No]],1,B1795+1))</f>
        <v>1</v>
      </c>
      <c r="C1796" t="s">
        <v>108</v>
      </c>
      <c r="D1796" s="1" t="s">
        <v>739</v>
      </c>
      <c r="E1796" s="1" t="s">
        <v>90</v>
      </c>
      <c r="F1796" s="1" t="s">
        <v>80</v>
      </c>
      <c r="G1796" s="1" t="s">
        <v>679</v>
      </c>
      <c r="H1796" t="s">
        <v>71</v>
      </c>
      <c r="I1796">
        <v>1</v>
      </c>
      <c r="J1796" t="s">
        <v>228</v>
      </c>
      <c r="K1796" s="1" t="s">
        <v>119</v>
      </c>
      <c r="L1796" s="1" t="s">
        <v>173</v>
      </c>
      <c r="M1796">
        <v>37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ユニフォーム赤間颯ICONIC</v>
      </c>
    </row>
    <row r="1797" spans="1:20" x14ac:dyDescent="0.35">
      <c r="A1797">
        <f>VLOOKUP(Receive[[#This Row],[No用]],SetNo[[No.用]:[vlookup 用]],2,FALSE)</f>
        <v>308</v>
      </c>
      <c r="B1797">
        <f>IF(ROW()=2,1,IF(A1796&lt;&gt;Receive[[#This Row],[No]],1,B1796+1))</f>
        <v>2</v>
      </c>
      <c r="C1797" t="s">
        <v>108</v>
      </c>
      <c r="D1797" s="1" t="s">
        <v>739</v>
      </c>
      <c r="E1797" s="1" t="s">
        <v>90</v>
      </c>
      <c r="F1797" s="1" t="s">
        <v>80</v>
      </c>
      <c r="G1797" s="1" t="s">
        <v>679</v>
      </c>
      <c r="H1797" t="s">
        <v>71</v>
      </c>
      <c r="I1797">
        <v>1</v>
      </c>
      <c r="J1797" t="s">
        <v>228</v>
      </c>
      <c r="K1797" s="1" t="s">
        <v>194</v>
      </c>
      <c r="L1797" s="1" t="s">
        <v>178</v>
      </c>
      <c r="M1797">
        <v>39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ユニフォーム赤間颯ICONIC</v>
      </c>
    </row>
    <row r="1798" spans="1:20" x14ac:dyDescent="0.35">
      <c r="A1798">
        <f>VLOOKUP(Receive[[#This Row],[No用]],SetNo[[No.用]:[vlookup 用]],2,FALSE)</f>
        <v>308</v>
      </c>
      <c r="B1798">
        <f>IF(ROW()=2,1,IF(A1797&lt;&gt;Receive[[#This Row],[No]],1,B1797+1))</f>
        <v>3</v>
      </c>
      <c r="C1798" t="s">
        <v>108</v>
      </c>
      <c r="D1798" s="1" t="s">
        <v>739</v>
      </c>
      <c r="E1798" s="1" t="s">
        <v>90</v>
      </c>
      <c r="F1798" s="1" t="s">
        <v>80</v>
      </c>
      <c r="G1798" s="1" t="s">
        <v>679</v>
      </c>
      <c r="H1798" t="s">
        <v>71</v>
      </c>
      <c r="I1798">
        <v>1</v>
      </c>
      <c r="J1798" t="s">
        <v>228</v>
      </c>
      <c r="K1798" s="1" t="s">
        <v>163</v>
      </c>
      <c r="L1798" s="1" t="s">
        <v>162</v>
      </c>
      <c r="M1798">
        <v>34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ユニフォーム赤間颯ICONIC</v>
      </c>
    </row>
    <row r="1799" spans="1:20" x14ac:dyDescent="0.35">
      <c r="A1799">
        <f>VLOOKUP(Receive[[#This Row],[No用]],SetNo[[No.用]:[vlookup 用]],2,FALSE)</f>
        <v>308</v>
      </c>
      <c r="B1799">
        <f>IF(ROW()=2,1,IF(A1798&lt;&gt;Receive[[#This Row],[No]],1,B1798+1))</f>
        <v>4</v>
      </c>
      <c r="C1799" t="s">
        <v>108</v>
      </c>
      <c r="D1799" s="1" t="s">
        <v>739</v>
      </c>
      <c r="E1799" s="1" t="s">
        <v>90</v>
      </c>
      <c r="F1799" s="1" t="s">
        <v>80</v>
      </c>
      <c r="G1799" s="1" t="s">
        <v>679</v>
      </c>
      <c r="H1799" t="s">
        <v>71</v>
      </c>
      <c r="I1799">
        <v>1</v>
      </c>
      <c r="J1799" t="s">
        <v>228</v>
      </c>
      <c r="K1799" s="1" t="s">
        <v>230</v>
      </c>
      <c r="L1799" s="1" t="s">
        <v>162</v>
      </c>
      <c r="M1799">
        <v>34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ユニフォーム赤間颯ICONIC</v>
      </c>
    </row>
    <row r="1800" spans="1:20" x14ac:dyDescent="0.35">
      <c r="A1800">
        <f>VLOOKUP(Receive[[#This Row],[No用]],SetNo[[No.用]:[vlookup 用]],2,FALSE)</f>
        <v>308</v>
      </c>
      <c r="B1800">
        <f>IF(ROW()=2,1,IF(A1799&lt;&gt;Receive[[#This Row],[No]],1,B1799+1))</f>
        <v>5</v>
      </c>
      <c r="C1800" t="s">
        <v>108</v>
      </c>
      <c r="D1800" s="1" t="s">
        <v>739</v>
      </c>
      <c r="E1800" s="1" t="s">
        <v>90</v>
      </c>
      <c r="F1800" s="1" t="s">
        <v>80</v>
      </c>
      <c r="G1800" s="1" t="s">
        <v>679</v>
      </c>
      <c r="H1800" t="s">
        <v>71</v>
      </c>
      <c r="I1800">
        <v>1</v>
      </c>
      <c r="J1800" t="s">
        <v>228</v>
      </c>
      <c r="K1800" s="1" t="s">
        <v>120</v>
      </c>
      <c r="L1800" s="1" t="s">
        <v>173</v>
      </c>
      <c r="M1800">
        <v>37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ユニフォーム赤間颯ICONIC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6</v>
      </c>
      <c r="C1801" t="s">
        <v>108</v>
      </c>
      <c r="D1801" s="1" t="s">
        <v>739</v>
      </c>
      <c r="E1801" s="1" t="s">
        <v>90</v>
      </c>
      <c r="F1801" s="1" t="s">
        <v>80</v>
      </c>
      <c r="G1801" s="1" t="s">
        <v>679</v>
      </c>
      <c r="H1801" t="s">
        <v>71</v>
      </c>
      <c r="I1801">
        <v>1</v>
      </c>
      <c r="J1801" t="s">
        <v>228</v>
      </c>
      <c r="K1801" s="1" t="s">
        <v>164</v>
      </c>
      <c r="L1801" s="1" t="s">
        <v>162</v>
      </c>
      <c r="M1801">
        <v>34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ユニフォーム赤間颯ICONIC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7</v>
      </c>
      <c r="C1802" t="s">
        <v>108</v>
      </c>
      <c r="D1802" s="1" t="s">
        <v>739</v>
      </c>
      <c r="E1802" s="1" t="s">
        <v>90</v>
      </c>
      <c r="F1802" s="1" t="s">
        <v>80</v>
      </c>
      <c r="G1802" s="1" t="s">
        <v>679</v>
      </c>
      <c r="H1802" t="s">
        <v>71</v>
      </c>
      <c r="I1802">
        <v>1</v>
      </c>
      <c r="J1802" t="s">
        <v>228</v>
      </c>
      <c r="K1802" s="1" t="s">
        <v>165</v>
      </c>
      <c r="L1802" s="1" t="s">
        <v>162</v>
      </c>
      <c r="M1802">
        <v>13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ユニフォーム赤間颯ICONIC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8</v>
      </c>
      <c r="C1803" t="s">
        <v>108</v>
      </c>
      <c r="D1803" s="1" t="s">
        <v>739</v>
      </c>
      <c r="E1803" s="1" t="s">
        <v>90</v>
      </c>
      <c r="F1803" s="1" t="s">
        <v>80</v>
      </c>
      <c r="G1803" s="1" t="s">
        <v>679</v>
      </c>
      <c r="H1803" t="s">
        <v>71</v>
      </c>
      <c r="I1803">
        <v>1</v>
      </c>
      <c r="J1803" t="s">
        <v>228</v>
      </c>
      <c r="K1803" s="1" t="s">
        <v>183</v>
      </c>
      <c r="L1803" s="1" t="s">
        <v>224</v>
      </c>
      <c r="M1803">
        <v>50</v>
      </c>
      <c r="N1803">
        <v>0</v>
      </c>
      <c r="O1803">
        <v>61</v>
      </c>
      <c r="P1803">
        <v>0</v>
      </c>
      <c r="T1803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99"/>
  <sheetViews>
    <sheetView topLeftCell="A856" workbookViewId="0">
      <selection activeCell="A879" sqref="A878:XFD879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777343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824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824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824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991</v>
      </c>
      <c r="D11" s="1" t="s">
        <v>955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991</v>
      </c>
      <c r="D12" s="1" t="s">
        <v>955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1142</v>
      </c>
      <c r="D13" s="1" t="s">
        <v>955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1142</v>
      </c>
      <c r="D14" s="1" t="s">
        <v>955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1341</v>
      </c>
      <c r="D15" s="1" t="s">
        <v>955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1341</v>
      </c>
      <c r="D16" s="1" t="s">
        <v>955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1312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1312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1312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824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824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824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824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824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824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824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1339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824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828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991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991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991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991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994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1142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1142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1142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1142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1142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1142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1153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1300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1300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1300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1300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1300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1300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1337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994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205</v>
      </c>
      <c r="D79" t="s">
        <v>139</v>
      </c>
      <c r="E79" t="s">
        <v>28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205</v>
      </c>
      <c r="D80" t="s">
        <v>139</v>
      </c>
      <c r="E80" t="s">
        <v>28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t="s">
        <v>116</v>
      </c>
      <c r="D81" t="s">
        <v>139</v>
      </c>
      <c r="E81" t="s">
        <v>23</v>
      </c>
      <c r="F81" t="s">
        <v>26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水着月島蛍ICONIC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t="s">
        <v>116</v>
      </c>
      <c r="D82" t="s">
        <v>139</v>
      </c>
      <c r="E82" t="s">
        <v>23</v>
      </c>
      <c r="F82" t="s">
        <v>26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水着月島蛍ICONIC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職業体験月島蛍ICONIC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職業体験月島蛍ICONIC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824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1周年月島蛍ICONIC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1周年月島蛍ICONIC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987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花火月島蛍ICONIC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987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花火月島蛍ICONIC</v>
      </c>
    </row>
    <row r="89" spans="1:20" x14ac:dyDescent="0.35">
      <c r="A89">
        <f>VLOOKUP(Toss[[#This Row],[No用]],SetNo[[No.用]:[vlookup 用]],2,FALSE)</f>
        <v>21</v>
      </c>
      <c r="B89">
        <f>IF(ROW()=2,1,IF(A88&lt;&gt;Toss[[#This Row],[No]],1,B88+1))</f>
        <v>1</v>
      </c>
      <c r="C89" s="1" t="s">
        <v>1142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t="s">
        <v>166</v>
      </c>
      <c r="L89" s="1" t="s">
        <v>178</v>
      </c>
      <c r="M89">
        <v>26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2</v>
      </c>
      <c r="C90" s="1" t="s">
        <v>1142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ジャージ月島蛍ICONIC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3</v>
      </c>
      <c r="C91" s="1" t="s">
        <v>1142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231</v>
      </c>
      <c r="K91" s="1" t="s">
        <v>183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 t="s">
        <v>1197</v>
      </c>
      <c r="T91" t="str">
        <f>Toss[[#This Row],[服装]]&amp;Toss[[#This Row],[名前]]&amp;Toss[[#This Row],[レアリティ]]</f>
        <v>ジャージ月島蛍ICONIC</v>
      </c>
    </row>
    <row r="92" spans="1:20" x14ac:dyDescent="0.35">
      <c r="A92">
        <f>VLOOKUP(Toss[[#This Row],[No用]],SetNo[[No.用]:[vlookup 用]],2,FALSE)</f>
        <v>22</v>
      </c>
      <c r="B92">
        <f>IF(ROW()=2,1,IF(A91&lt;&gt;Toss[[#This Row],[No]],1,B91+1))</f>
        <v>1</v>
      </c>
      <c r="C92" s="1" t="s">
        <v>1300</v>
      </c>
      <c r="D92" s="1" t="s">
        <v>139</v>
      </c>
      <c r="E92" s="1" t="s">
        <v>77</v>
      </c>
      <c r="F92" s="1" t="s">
        <v>82</v>
      </c>
      <c r="G92" s="1" t="s">
        <v>136</v>
      </c>
      <c r="H92" s="1" t="s">
        <v>71</v>
      </c>
      <c r="I92">
        <v>1</v>
      </c>
      <c r="J92" t="s">
        <v>231</v>
      </c>
      <c r="K92" s="1" t="s">
        <v>166</v>
      </c>
      <c r="L92" s="1" t="s">
        <v>162</v>
      </c>
      <c r="M92">
        <v>22</v>
      </c>
      <c r="N92">
        <v>0</v>
      </c>
      <c r="O92">
        <v>0</v>
      </c>
      <c r="P92">
        <v>0</v>
      </c>
      <c r="Q92" s="1"/>
      <c r="T92" t="str">
        <f>Toss[[#This Row],[服装]]&amp;Toss[[#This Row],[名前]]&amp;Toss[[#This Row],[レアリティ]]</f>
        <v>2周年月島蛍ICONIC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2</v>
      </c>
      <c r="C93" s="1" t="s">
        <v>1300</v>
      </c>
      <c r="D93" s="1" t="s">
        <v>139</v>
      </c>
      <c r="E93" s="1" t="s">
        <v>77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s="1" t="s">
        <v>167</v>
      </c>
      <c r="L93" s="1" t="s">
        <v>162</v>
      </c>
      <c r="M93">
        <v>23</v>
      </c>
      <c r="N93">
        <v>0</v>
      </c>
      <c r="O93">
        <v>0</v>
      </c>
      <c r="P93">
        <v>0</v>
      </c>
      <c r="Q93" s="1"/>
      <c r="T93" t="str">
        <f>Toss[[#This Row],[服装]]&amp;Toss[[#This Row],[名前]]&amp;Toss[[#This Row],[レアリティ]]</f>
        <v>2周年月島蛍ICONIC</v>
      </c>
    </row>
    <row r="94" spans="1:20" x14ac:dyDescent="0.35">
      <c r="A94">
        <f>VLOOKUP(Toss[[#This Row],[No用]],SetNo[[No.用]:[vlookup 用]],2,FALSE)</f>
        <v>23</v>
      </c>
      <c r="B94">
        <f>IF(ROW()=2,1,IF(A93&lt;&gt;Toss[[#This Row],[No]],1,B93+1))</f>
        <v>1</v>
      </c>
      <c r="C94" t="s">
        <v>205</v>
      </c>
      <c r="D94" t="s">
        <v>140</v>
      </c>
      <c r="E94" t="s">
        <v>24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166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ユニフォーム山口忠ICONIC</v>
      </c>
    </row>
    <row r="95" spans="1:20" x14ac:dyDescent="0.35">
      <c r="A95">
        <f>VLOOKUP(Toss[[#This Row],[No用]],SetNo[[No.用]:[vlookup 用]],2,FALSE)</f>
        <v>23</v>
      </c>
      <c r="B95">
        <f>IF(ROW()=2,1,IF(A94&lt;&gt;Toss[[#This Row],[No]],1,B94+1))</f>
        <v>2</v>
      </c>
      <c r="C95" t="s">
        <v>205</v>
      </c>
      <c r="D95" t="s">
        <v>140</v>
      </c>
      <c r="E95" t="s">
        <v>24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169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3</v>
      </c>
      <c r="C96" t="s">
        <v>205</v>
      </c>
      <c r="D96" t="s">
        <v>140</v>
      </c>
      <c r="E96" t="s">
        <v>24</v>
      </c>
      <c r="F96" t="s">
        <v>26</v>
      </c>
      <c r="G96" t="s">
        <v>136</v>
      </c>
      <c r="H96" t="s">
        <v>71</v>
      </c>
      <c r="I96">
        <v>1</v>
      </c>
      <c r="J96" t="s">
        <v>231</v>
      </c>
      <c r="K96" t="s">
        <v>167</v>
      </c>
      <c r="L96" t="s">
        <v>162</v>
      </c>
      <c r="M96">
        <v>21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ユニフォーム山口忠ICONIC</v>
      </c>
    </row>
    <row r="97" spans="1:20" x14ac:dyDescent="0.35">
      <c r="A97">
        <f>VLOOKUP(Toss[[#This Row],[No用]],SetNo[[No.用]:[vlookup 用]],2,FALSE)</f>
        <v>24</v>
      </c>
      <c r="B97">
        <f>IF(ROW()=2,1,IF(A96&lt;&gt;Toss[[#This Row],[No]],1,B96+1))</f>
        <v>1</v>
      </c>
      <c r="C97" t="s">
        <v>116</v>
      </c>
      <c r="D97" t="s">
        <v>140</v>
      </c>
      <c r="E97" t="s">
        <v>28</v>
      </c>
      <c r="F97" t="s">
        <v>26</v>
      </c>
      <c r="G97" t="s">
        <v>136</v>
      </c>
      <c r="H97" t="s">
        <v>71</v>
      </c>
      <c r="I97">
        <v>1</v>
      </c>
      <c r="J97" t="s">
        <v>231</v>
      </c>
      <c r="K97" t="s">
        <v>166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水着山口忠ICONIC</v>
      </c>
    </row>
    <row r="98" spans="1:20" x14ac:dyDescent="0.35">
      <c r="A98">
        <f>VLOOKUP(Toss[[#This Row],[No用]],SetNo[[No.用]:[vlookup 用]],2,FALSE)</f>
        <v>24</v>
      </c>
      <c r="B98">
        <f>IF(ROW()=2,1,IF(A97&lt;&gt;Toss[[#This Row],[No]],1,B97+1))</f>
        <v>2</v>
      </c>
      <c r="C98" t="s">
        <v>116</v>
      </c>
      <c r="D98" t="s">
        <v>140</v>
      </c>
      <c r="E98" t="s">
        <v>28</v>
      </c>
      <c r="F98" t="s">
        <v>26</v>
      </c>
      <c r="G98" t="s">
        <v>136</v>
      </c>
      <c r="H98" t="s">
        <v>71</v>
      </c>
      <c r="I98">
        <v>1</v>
      </c>
      <c r="J98" t="s">
        <v>231</v>
      </c>
      <c r="K98" t="s">
        <v>169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水着山口忠ICONIC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3</v>
      </c>
      <c r="C99" t="s">
        <v>116</v>
      </c>
      <c r="D99" t="s">
        <v>140</v>
      </c>
      <c r="E99" t="s">
        <v>28</v>
      </c>
      <c r="F99" t="s">
        <v>26</v>
      </c>
      <c r="G99" t="s">
        <v>136</v>
      </c>
      <c r="H99" t="s">
        <v>71</v>
      </c>
      <c r="I99">
        <v>1</v>
      </c>
      <c r="J99" t="s">
        <v>231</v>
      </c>
      <c r="K99" t="s">
        <v>167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水着山口忠ICONIC</v>
      </c>
    </row>
    <row r="100" spans="1:20" x14ac:dyDescent="0.35">
      <c r="A100">
        <f>VLOOKUP(Toss[[#This Row],[No用]],SetNo[[No.用]:[vlookup 用]],2,FALSE)</f>
        <v>25</v>
      </c>
      <c r="B100">
        <f>IF(ROW()=2,1,IF(A99&lt;&gt;Toss[[#This Row],[No]],1,B99+1))</f>
        <v>1</v>
      </c>
      <c r="C100" s="1" t="s">
        <v>798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231</v>
      </c>
      <c r="K100" t="s">
        <v>166</v>
      </c>
      <c r="L100" t="s">
        <v>162</v>
      </c>
      <c r="M100">
        <v>19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雪遊び山口忠ICONIC</v>
      </c>
    </row>
    <row r="101" spans="1:20" x14ac:dyDescent="0.35">
      <c r="A101">
        <f>VLOOKUP(Toss[[#This Row],[No用]],SetNo[[No.用]:[vlookup 用]],2,FALSE)</f>
        <v>25</v>
      </c>
      <c r="B101">
        <f>IF(ROW()=2,1,IF(A100&lt;&gt;Toss[[#This Row],[No]],1,B100+1))</f>
        <v>2</v>
      </c>
      <c r="C101" s="1" t="s">
        <v>798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231</v>
      </c>
      <c r="K101" t="s">
        <v>169</v>
      </c>
      <c r="L101" t="s">
        <v>162</v>
      </c>
      <c r="M101">
        <v>20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雪遊び山口忠ICONIC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3</v>
      </c>
      <c r="C102" s="1" t="s">
        <v>798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231</v>
      </c>
      <c r="K102" t="s">
        <v>167</v>
      </c>
      <c r="L102" t="s">
        <v>162</v>
      </c>
      <c r="M102">
        <v>19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雪遊び山口忠ICONIC</v>
      </c>
    </row>
    <row r="103" spans="1:20" x14ac:dyDescent="0.35">
      <c r="A103">
        <f>VLOOKUP(Toss[[#This Row],[No用]],SetNo[[No.用]:[vlookup 用]],2,FALSE)</f>
        <v>26</v>
      </c>
      <c r="B103">
        <f>IF(ROW()=2,1,IF(A102&lt;&gt;Toss[[#This Row],[No]],1,B102+1))</f>
        <v>1</v>
      </c>
      <c r="C103" s="1" t="s">
        <v>1044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166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スパイ山口忠ICONIC</v>
      </c>
    </row>
    <row r="104" spans="1:20" x14ac:dyDescent="0.35">
      <c r="A104">
        <f>VLOOKUP(Toss[[#This Row],[No用]],SetNo[[No.用]:[vlookup 用]],2,FALSE)</f>
        <v>26</v>
      </c>
      <c r="B104">
        <f>IF(ROW()=2,1,IF(A103&lt;&gt;Toss[[#This Row],[No]],1,B103+1))</f>
        <v>2</v>
      </c>
      <c r="C104" s="1" t="s">
        <v>1044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169</v>
      </c>
      <c r="L104" t="s">
        <v>162</v>
      </c>
      <c r="M104">
        <v>22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スパイ山口忠ICONIC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3</v>
      </c>
      <c r="C105" s="1" t="s">
        <v>1044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t="s">
        <v>167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スパイ山口忠ICONIC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s="1" t="s">
        <v>1142</v>
      </c>
      <c r="D106" s="1" t="s">
        <v>140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ジャージ山口忠ICONIC</v>
      </c>
    </row>
    <row r="107" spans="1:20" x14ac:dyDescent="0.35">
      <c r="A107">
        <f>VLOOKUP(Toss[[#This Row],[No用]],SetNo[[No.用]:[vlookup 用]],2,FALSE)</f>
        <v>27</v>
      </c>
      <c r="B107">
        <f>IF(ROW()=2,1,IF(A106&lt;&gt;Toss[[#This Row],[No]],1,B106+1))</f>
        <v>2</v>
      </c>
      <c r="C107" s="1" t="s">
        <v>1142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ジャージ山口忠ICONIC</v>
      </c>
    </row>
    <row r="108" spans="1:20" x14ac:dyDescent="0.35">
      <c r="A108">
        <f>VLOOKUP(Toss[[#This Row],[No用]],SetNo[[No.用]:[vlookup 用]],2,FALSE)</f>
        <v>27</v>
      </c>
      <c r="B108">
        <f>IF(ROW()=2,1,IF(A107&lt;&gt;Toss[[#This Row],[No]],1,B107+1))</f>
        <v>3</v>
      </c>
      <c r="C108" s="1" t="s">
        <v>1142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ジャージ山口忠ICONIC</v>
      </c>
    </row>
    <row r="109" spans="1:20" x14ac:dyDescent="0.35">
      <c r="A109">
        <f>VLOOKUP(Toss[[#This Row],[No用]],SetNo[[No.用]:[vlookup 用]],2,FALSE)</f>
        <v>28</v>
      </c>
      <c r="B109">
        <f>IF(ROW()=2,1,IF(A108&lt;&gt;Toss[[#This Row],[No]],1,B108+1))</f>
        <v>1</v>
      </c>
      <c r="C109" t="s">
        <v>205</v>
      </c>
      <c r="D109" t="s">
        <v>141</v>
      </c>
      <c r="E109" t="s">
        <v>28</v>
      </c>
      <c r="F109" t="s">
        <v>21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ユニフォーム西谷夕ICONIC</v>
      </c>
    </row>
    <row r="110" spans="1:20" x14ac:dyDescent="0.35">
      <c r="A110">
        <f>VLOOKUP(Toss[[#This Row],[No用]],SetNo[[No.用]:[vlookup 用]],2,FALSE)</f>
        <v>29</v>
      </c>
      <c r="B110">
        <f>IF(ROW()=2,1,IF(A109&lt;&gt;Toss[[#This Row],[No]],1,B109+1))</f>
        <v>1</v>
      </c>
      <c r="C110" t="s">
        <v>149</v>
      </c>
      <c r="D110" t="s">
        <v>141</v>
      </c>
      <c r="E110" t="s">
        <v>23</v>
      </c>
      <c r="F110" t="s">
        <v>21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制服西谷夕ICONIC</v>
      </c>
    </row>
    <row r="111" spans="1:20" x14ac:dyDescent="0.35">
      <c r="A111">
        <f>VLOOKUP(Toss[[#This Row],[No用]],SetNo[[No.用]:[vlookup 用]],2,FALSE)</f>
        <v>30</v>
      </c>
      <c r="B111">
        <f>IF(ROW()=2,1,IF(A110&lt;&gt;Toss[[#This Row],[No]],1,B110+1))</f>
        <v>1</v>
      </c>
      <c r="C111" s="1" t="s">
        <v>773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33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Xmas西谷夕ICONIC</v>
      </c>
    </row>
    <row r="112" spans="1:20" x14ac:dyDescent="0.35">
      <c r="A112">
        <f>VLOOKUP(Toss[[#This Row],[No用]],SetNo[[No.用]:[vlookup 用]],2,FALSE)</f>
        <v>31</v>
      </c>
      <c r="B112">
        <f>IF(ROW()=2,1,IF(A111&lt;&gt;Toss[[#This Row],[No]],1,B111+1))</f>
        <v>1</v>
      </c>
      <c r="C112" s="1" t="s">
        <v>926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231</v>
      </c>
      <c r="K112" t="s">
        <v>166</v>
      </c>
      <c r="L112" s="1" t="s">
        <v>178</v>
      </c>
      <c r="M112">
        <v>30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バーガー西谷夕ICONIC</v>
      </c>
    </row>
    <row r="113" spans="1:20" x14ac:dyDescent="0.35">
      <c r="A113">
        <f>VLOOKUP(Toss[[#This Row],[No用]],SetNo[[No.用]:[vlookup 用]],2,FALSE)</f>
        <v>32</v>
      </c>
      <c r="B113">
        <f>IF(ROW()=2,1,IF(A112&lt;&gt;Toss[[#This Row],[No]],1,B112+1))</f>
        <v>1</v>
      </c>
      <c r="C113" s="1" t="s">
        <v>1118</v>
      </c>
      <c r="D113" s="1" t="s">
        <v>141</v>
      </c>
      <c r="E113" s="1" t="s">
        <v>77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文化祭2西谷夕ICONIC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1</v>
      </c>
      <c r="C114" s="1" t="s">
        <v>1300</v>
      </c>
      <c r="D114" s="1" t="s">
        <v>141</v>
      </c>
      <c r="E114" s="1" t="s">
        <v>73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s="1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2周年西谷夕ICONIC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t="s">
        <v>205</v>
      </c>
      <c r="D115" t="s">
        <v>142</v>
      </c>
      <c r="E115" t="s">
        <v>24</v>
      </c>
      <c r="F115" t="s">
        <v>25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ユニフォーム田中龍之介ICONIC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ユニフォーム田中龍之介ICONIC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t="s">
        <v>149</v>
      </c>
      <c r="D117" t="s">
        <v>142</v>
      </c>
      <c r="E117" t="s">
        <v>28</v>
      </c>
      <c r="F117" t="s">
        <v>25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制服田中龍之介ICONIC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231</v>
      </c>
      <c r="K118" t="s">
        <v>167</v>
      </c>
      <c r="L118" t="s">
        <v>178</v>
      </c>
      <c r="M118">
        <v>30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784</v>
      </c>
      <c r="D119" s="1" t="s">
        <v>142</v>
      </c>
      <c r="E119" s="1" t="s">
        <v>73</v>
      </c>
      <c r="F119" t="s">
        <v>78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新年田中龍之介ICONIC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784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新年田中龍之介ICONIC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s="1" t="s">
        <v>867</v>
      </c>
      <c r="D121" s="1" t="s">
        <v>142</v>
      </c>
      <c r="E121" s="1" t="s">
        <v>90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RPG田中龍之介ICONIC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s="1" t="s">
        <v>867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27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RPG田中龍之介ICONIC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s="1" t="s">
        <v>1073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仮装田中龍之介ICONIC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s="1" t="s">
        <v>1073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231</v>
      </c>
      <c r="K124" t="s">
        <v>167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仮装田中龍之介ICONIC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t="s">
        <v>205</v>
      </c>
      <c r="D125" t="s">
        <v>143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t="s">
        <v>205</v>
      </c>
      <c r="D126" t="s">
        <v>143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t="s">
        <v>117</v>
      </c>
      <c r="D127" t="s">
        <v>143</v>
      </c>
      <c r="E127" t="s">
        <v>23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プール掃除澤村大地ICONIC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t="s">
        <v>117</v>
      </c>
      <c r="D128" t="s">
        <v>143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760</v>
      </c>
      <c r="D129" t="s">
        <v>143</v>
      </c>
      <c r="E129" s="1" t="s">
        <v>90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文化祭澤村大地ICONIC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760</v>
      </c>
      <c r="D130" t="s">
        <v>143</v>
      </c>
      <c r="E130" s="1" t="s">
        <v>90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文化祭澤村大地ICONIC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s="1" t="s">
        <v>867</v>
      </c>
      <c r="D131" s="1" t="s">
        <v>143</v>
      </c>
      <c r="E131" s="1" t="s">
        <v>77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RPG澤村大地ICONIC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s="1" t="s">
        <v>867</v>
      </c>
      <c r="D132" s="1" t="s">
        <v>143</v>
      </c>
      <c r="E132" s="1" t="s">
        <v>77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RPG澤村大地ICONIC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s="1" t="s">
        <v>1208</v>
      </c>
      <c r="D133" s="1" t="s">
        <v>143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新年2澤村大地ICONIC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s="1" t="s">
        <v>1208</v>
      </c>
      <c r="D134" s="1" t="s">
        <v>143</v>
      </c>
      <c r="E134" s="1" t="s">
        <v>73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新年2澤村大地ICONIC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173</v>
      </c>
      <c r="M135">
        <v>32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169</v>
      </c>
      <c r="L136" t="s">
        <v>162</v>
      </c>
      <c r="M136">
        <v>29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44</v>
      </c>
      <c r="B137">
        <f>IF(ROW()=2,1,IF(A136&lt;&gt;Toss[[#This Row],[No]],1,B136+1))</f>
        <v>3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233</v>
      </c>
      <c r="L137" t="s">
        <v>173</v>
      </c>
      <c r="M137">
        <v>35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ユニフォーム菅原考支ICONIC</v>
      </c>
    </row>
    <row r="138" spans="1:20" x14ac:dyDescent="0.35">
      <c r="A138">
        <f>VLOOKUP(Toss[[#This Row],[No用]],SetNo[[No.用]:[vlookup 用]],2,FALSE)</f>
        <v>44</v>
      </c>
      <c r="B138">
        <f>IF(ROW()=2,1,IF(A137&lt;&gt;Toss[[#This Row],[No]],1,B137+1))</f>
        <v>4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172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ユニフォーム菅原考支ICONIC</v>
      </c>
    </row>
    <row r="139" spans="1:20" x14ac:dyDescent="0.35">
      <c r="A139">
        <f>VLOOKUP(Toss[[#This Row],[No用]],SetNo[[No.用]:[vlookup 用]],2,FALSE)</f>
        <v>44</v>
      </c>
      <c r="B139">
        <f>IF(ROW()=2,1,IF(A138&lt;&gt;Toss[[#This Row],[No]],1,B138+1))</f>
        <v>5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232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ユニフォーム菅原考支ICONIC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6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183</v>
      </c>
      <c r="L140" t="s">
        <v>224</v>
      </c>
      <c r="M140">
        <v>37</v>
      </c>
      <c r="N140">
        <v>0</v>
      </c>
      <c r="O140">
        <v>47</v>
      </c>
      <c r="P140">
        <v>0</v>
      </c>
      <c r="T140" t="str">
        <f>Toss[[#This Row],[服装]]&amp;Toss[[#This Row],[名前]]&amp;Toss[[#This Row],[レアリティ]]</f>
        <v>ユニフォーム菅原考支ICONIC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166</v>
      </c>
      <c r="L141" t="s">
        <v>173</v>
      </c>
      <c r="M141">
        <v>32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169</v>
      </c>
      <c r="L142" t="s">
        <v>162</v>
      </c>
      <c r="M142">
        <v>29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233</v>
      </c>
      <c r="L143" t="s">
        <v>173</v>
      </c>
      <c r="M143">
        <v>35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172</v>
      </c>
      <c r="L144" t="s">
        <v>178</v>
      </c>
      <c r="M144">
        <v>27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プール掃除菅原考支ICONIC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5</v>
      </c>
      <c r="C145" t="s">
        <v>117</v>
      </c>
      <c r="D145" t="s">
        <v>144</v>
      </c>
      <c r="E145" t="s">
        <v>28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232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プール掃除菅原考支ICONIC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6</v>
      </c>
      <c r="C146" t="s">
        <v>117</v>
      </c>
      <c r="D146" t="s">
        <v>144</v>
      </c>
      <c r="E146" t="s">
        <v>28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183</v>
      </c>
      <c r="L146" t="s">
        <v>224</v>
      </c>
      <c r="M146">
        <v>37</v>
      </c>
      <c r="N146">
        <v>0</v>
      </c>
      <c r="O146">
        <v>47</v>
      </c>
      <c r="P146">
        <v>0</v>
      </c>
      <c r="T146" t="str">
        <f>Toss[[#This Row],[服装]]&amp;Toss[[#This Row],[名前]]&amp;Toss[[#This Row],[レアリティ]]</f>
        <v>プール掃除菅原考支ICONIC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1</v>
      </c>
      <c r="C147" s="1" t="s">
        <v>760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166</v>
      </c>
      <c r="L147" t="s">
        <v>173</v>
      </c>
      <c r="M147">
        <v>32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2</v>
      </c>
      <c r="C148" s="1" t="s">
        <v>760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169</v>
      </c>
      <c r="L148" t="s">
        <v>162</v>
      </c>
      <c r="M148">
        <v>29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3</v>
      </c>
      <c r="C149" s="1" t="s">
        <v>760</v>
      </c>
      <c r="D149" t="s">
        <v>144</v>
      </c>
      <c r="E149" s="1" t="s">
        <v>73</v>
      </c>
      <c r="F149" s="1" t="s">
        <v>74</v>
      </c>
      <c r="G149" t="s">
        <v>136</v>
      </c>
      <c r="H149" t="s">
        <v>71</v>
      </c>
      <c r="I149">
        <v>1</v>
      </c>
      <c r="J149" t="s">
        <v>231</v>
      </c>
      <c r="K149" t="s">
        <v>233</v>
      </c>
      <c r="L149" t="s">
        <v>173</v>
      </c>
      <c r="M149">
        <v>35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文化祭菅原考支ICONIC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4</v>
      </c>
      <c r="C150" s="1" t="s">
        <v>760</v>
      </c>
      <c r="D150" t="s">
        <v>144</v>
      </c>
      <c r="E150" s="1" t="s">
        <v>73</v>
      </c>
      <c r="F150" s="1" t="s">
        <v>74</v>
      </c>
      <c r="G150" t="s">
        <v>136</v>
      </c>
      <c r="H150" t="s">
        <v>71</v>
      </c>
      <c r="I150">
        <v>1</v>
      </c>
      <c r="J150" t="s">
        <v>231</v>
      </c>
      <c r="K150" t="s">
        <v>172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文化祭菅原考支ICONIC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5</v>
      </c>
      <c r="C151" s="1" t="s">
        <v>760</v>
      </c>
      <c r="D151" t="s">
        <v>144</v>
      </c>
      <c r="E151" s="1" t="s">
        <v>73</v>
      </c>
      <c r="F151" s="1" t="s">
        <v>74</v>
      </c>
      <c r="G151" t="s">
        <v>136</v>
      </c>
      <c r="H151" t="s">
        <v>71</v>
      </c>
      <c r="I151">
        <v>1</v>
      </c>
      <c r="J151" t="s">
        <v>231</v>
      </c>
      <c r="K151" t="s">
        <v>232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文化祭菅原考支ICONIC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6</v>
      </c>
      <c r="C152" s="1" t="s">
        <v>760</v>
      </c>
      <c r="D152" t="s">
        <v>144</v>
      </c>
      <c r="E152" s="1" t="s">
        <v>73</v>
      </c>
      <c r="F152" s="1" t="s">
        <v>74</v>
      </c>
      <c r="G152" t="s">
        <v>136</v>
      </c>
      <c r="H152" t="s">
        <v>71</v>
      </c>
      <c r="I152">
        <v>1</v>
      </c>
      <c r="J152" t="s">
        <v>231</v>
      </c>
      <c r="K152" t="s">
        <v>183</v>
      </c>
      <c r="L152" t="s">
        <v>224</v>
      </c>
      <c r="M152">
        <v>37</v>
      </c>
      <c r="N152">
        <v>0</v>
      </c>
      <c r="O152">
        <v>47</v>
      </c>
      <c r="P152">
        <v>0</v>
      </c>
      <c r="T152" t="str">
        <f>Toss[[#This Row],[服装]]&amp;Toss[[#This Row],[名前]]&amp;Toss[[#This Row],[レアリティ]]</f>
        <v>文化祭菅原考支ICONIC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1</v>
      </c>
      <c r="C153" s="1" t="s">
        <v>938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166</v>
      </c>
      <c r="L153" s="1" t="s">
        <v>173</v>
      </c>
      <c r="M153">
        <v>32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2</v>
      </c>
      <c r="C154" s="1" t="s">
        <v>938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169</v>
      </c>
      <c r="L154" s="1" t="s">
        <v>178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3</v>
      </c>
      <c r="C155" s="1" t="s">
        <v>938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181</v>
      </c>
      <c r="L155" s="1" t="s">
        <v>173</v>
      </c>
      <c r="M155">
        <v>35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4</v>
      </c>
      <c r="C156" s="1" t="s">
        <v>938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233</v>
      </c>
      <c r="L156" s="1" t="s">
        <v>173</v>
      </c>
      <c r="M156">
        <v>35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5</v>
      </c>
      <c r="C157" s="1" t="s">
        <v>938</v>
      </c>
      <c r="D157" s="1" t="s">
        <v>144</v>
      </c>
      <c r="E157" s="1" t="s">
        <v>90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梅雨菅原考支ICONIC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6</v>
      </c>
      <c r="C158" s="1" t="s">
        <v>938</v>
      </c>
      <c r="D158" s="1" t="s">
        <v>144</v>
      </c>
      <c r="E158" s="1" t="s">
        <v>90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232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梅雨菅原考支ICONIC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7</v>
      </c>
      <c r="C159" s="1" t="s">
        <v>938</v>
      </c>
      <c r="D159" s="1" t="s">
        <v>144</v>
      </c>
      <c r="E159" s="1" t="s">
        <v>90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183</v>
      </c>
      <c r="L159" s="1" t="s">
        <v>224</v>
      </c>
      <c r="M159">
        <v>37</v>
      </c>
      <c r="N159">
        <v>0</v>
      </c>
      <c r="O159">
        <v>47</v>
      </c>
      <c r="P159">
        <v>0</v>
      </c>
      <c r="T159" t="str">
        <f>Toss[[#This Row],[服装]]&amp;Toss[[#This Row],[名前]]&amp;Toss[[#This Row],[レアリティ]]</f>
        <v>梅雨菅原考支ICONIC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8</v>
      </c>
      <c r="C160" s="1" t="s">
        <v>938</v>
      </c>
      <c r="D160" s="1" t="s">
        <v>144</v>
      </c>
      <c r="E160" s="1" t="s">
        <v>90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182</v>
      </c>
      <c r="L160" s="1" t="s">
        <v>224</v>
      </c>
      <c r="M160">
        <v>38</v>
      </c>
      <c r="N160">
        <v>0</v>
      </c>
      <c r="O160">
        <v>48</v>
      </c>
      <c r="P160">
        <v>0</v>
      </c>
      <c r="T160" t="str">
        <f>Toss[[#This Row],[服装]]&amp;Toss[[#This Row],[名前]]&amp;Toss[[#This Row],[レアリティ]]</f>
        <v>梅雨菅原考支ICONIC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1167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178</v>
      </c>
      <c r="M161">
        <v>31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1167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1167</v>
      </c>
      <c r="D163" s="1" t="s">
        <v>144</v>
      </c>
      <c r="E163" s="1" t="s">
        <v>77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233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Xmas2菅原考支ICONIC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1167</v>
      </c>
      <c r="D164" s="1" t="s">
        <v>144</v>
      </c>
      <c r="E164" s="1" t="s">
        <v>77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172</v>
      </c>
      <c r="L164" s="1" t="s">
        <v>162</v>
      </c>
      <c r="M164">
        <v>24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Xmas2菅原考支ICONIC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1167</v>
      </c>
      <c r="D165" s="1" t="s">
        <v>144</v>
      </c>
      <c r="E165" s="1" t="s">
        <v>77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232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Xmas2菅原考支ICONIC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1167</v>
      </c>
      <c r="D166" s="1" t="s">
        <v>144</v>
      </c>
      <c r="E166" s="1" t="s">
        <v>77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224</v>
      </c>
      <c r="M166">
        <v>38</v>
      </c>
      <c r="N166">
        <v>0</v>
      </c>
      <c r="O166">
        <v>48</v>
      </c>
      <c r="P166">
        <v>0</v>
      </c>
      <c r="T166" t="str">
        <f>Toss[[#This Row],[服装]]&amp;Toss[[#This Row],[名前]]&amp;Toss[[#This Row],[レアリティ]]</f>
        <v>Xmas2菅原考支ICONIC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ユニフォーム東峰旭ICONIC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117</v>
      </c>
      <c r="D169" t="s">
        <v>145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231</v>
      </c>
      <c r="K169" t="s">
        <v>166</v>
      </c>
      <c r="L169" t="s">
        <v>162</v>
      </c>
      <c r="M169">
        <v>19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プール掃除東峰旭ICONIC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117</v>
      </c>
      <c r="D170" t="s">
        <v>145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231</v>
      </c>
      <c r="K170" t="s">
        <v>167</v>
      </c>
      <c r="L170" t="s">
        <v>162</v>
      </c>
      <c r="M170">
        <v>19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プール掃除東峰旭ICONIC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s="1" t="s">
        <v>860</v>
      </c>
      <c r="D171" s="1" t="s">
        <v>145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サバゲ東峰旭ICONIC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2</v>
      </c>
      <c r="C172" s="1" t="s">
        <v>860</v>
      </c>
      <c r="D172" s="1" t="s">
        <v>145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231</v>
      </c>
      <c r="K172" t="s">
        <v>167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サバゲ東峰旭ICONIC</v>
      </c>
    </row>
    <row r="173" spans="1:20" x14ac:dyDescent="0.35">
      <c r="A173">
        <f>VLOOKUP(Toss[[#This Row],[No用]],SetNo[[No.用]:[vlookup 用]],2,FALSE)</f>
        <v>52</v>
      </c>
      <c r="B173">
        <f>IF(ROW()=2,1,IF(A172&lt;&gt;Toss[[#This Row],[No]],1,B172+1))</f>
        <v>1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218</v>
      </c>
      <c r="I173">
        <v>1</v>
      </c>
      <c r="J173" t="s">
        <v>231</v>
      </c>
      <c r="K173" t="s">
        <v>166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ユニフォーム東峰旭YELL</v>
      </c>
    </row>
    <row r="174" spans="1:20" x14ac:dyDescent="0.35">
      <c r="A174">
        <f>VLOOKUP(Toss[[#This Row],[No用]],SetNo[[No.用]:[vlookup 用]],2,FALSE)</f>
        <v>52</v>
      </c>
      <c r="B174">
        <f>IF(ROW()=2,1,IF(A173&lt;&gt;Toss[[#This Row],[No]],1,B173+1))</f>
        <v>2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218</v>
      </c>
      <c r="I174">
        <v>1</v>
      </c>
      <c r="J174" t="s">
        <v>231</v>
      </c>
      <c r="K174" t="s">
        <v>167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ユニフォーム東峰旭YELL</v>
      </c>
    </row>
    <row r="175" spans="1:20" x14ac:dyDescent="0.35">
      <c r="A175">
        <f>VLOOKUP(Toss[[#This Row],[No用]],SetNo[[No.用]:[vlookup 用]],2,FALSE)</f>
        <v>53</v>
      </c>
      <c r="B175">
        <f>IF(ROW()=2,1,IF(A174&lt;&gt;Toss[[#This Row],[No]],1,B174+1))</f>
        <v>1</v>
      </c>
      <c r="C175" t="s">
        <v>205</v>
      </c>
      <c r="D175" t="s">
        <v>146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22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ユニフォーム縁下力ICONIC</v>
      </c>
    </row>
    <row r="176" spans="1:20" x14ac:dyDescent="0.35">
      <c r="A176">
        <f>VLOOKUP(Toss[[#This Row],[No用]],SetNo[[No.用]:[vlookup 用]],2,FALSE)</f>
        <v>54</v>
      </c>
      <c r="B176">
        <f>IF(ROW()=2,1,IF(A175&lt;&gt;Toss[[#This Row],[No]],1,B175+1))</f>
        <v>1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166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探偵縁下力ICONIC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1</v>
      </c>
      <c r="C177" s="1" t="s">
        <v>867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RPG縁下力ICONIC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987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231</v>
      </c>
      <c r="K178" t="s">
        <v>166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花火縁下力ICONIC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205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ユニフォーム木下久志ICONIC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205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ユニフォーム木下久志ICONIC</v>
      </c>
    </row>
    <row r="181" spans="1:20" x14ac:dyDescent="0.35">
      <c r="A181">
        <f>VLOOKUP(Toss[[#This Row],[No用]],SetNo[[No.用]:[vlookup 用]],2,FALSE)</f>
        <v>58</v>
      </c>
      <c r="B181">
        <f>IF(ROW()=2,1,IF(A180&lt;&gt;Toss[[#This Row],[No]],1,B180+1))</f>
        <v>1</v>
      </c>
      <c r="C181" t="s">
        <v>205</v>
      </c>
      <c r="D181" t="s">
        <v>148</v>
      </c>
      <c r="E181" t="s">
        <v>24</v>
      </c>
      <c r="F181" t="s">
        <v>26</v>
      </c>
      <c r="G181" t="s">
        <v>136</v>
      </c>
      <c r="H18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ユニフォーム成田一仁ICONIC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2</v>
      </c>
      <c r="C182" t="s">
        <v>205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ユニフォーム成田一仁ICONIC</v>
      </c>
    </row>
    <row r="183" spans="1:20" x14ac:dyDescent="0.35">
      <c r="A183">
        <f>VLOOKUP(Toss[[#This Row],[No用]],SetNo[[No.用]:[vlookup 用]],2,FALSE)</f>
        <v>59</v>
      </c>
      <c r="B183">
        <f>IF(ROW()=2,1,IF(A182&lt;&gt;Toss[[#This Row],[No]],1,B182+1))</f>
        <v>1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166</v>
      </c>
      <c r="L183" t="s">
        <v>173</v>
      </c>
      <c r="M183">
        <v>30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2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169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3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172</v>
      </c>
      <c r="L185" t="s">
        <v>162</v>
      </c>
      <c r="M185">
        <v>31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59</v>
      </c>
      <c r="B186">
        <f>IF(ROW()=2,1,IF(A185&lt;&gt;Toss[[#This Row],[No]],1,B185+1))</f>
        <v>4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232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59</v>
      </c>
      <c r="B187">
        <f>IF(ROW()=2,1,IF(A186&lt;&gt;Toss[[#This Row],[No]],1,B186+1))</f>
        <v>5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167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ユニフォーム孤爪研磨ICONIC</v>
      </c>
    </row>
    <row r="188" spans="1:20" x14ac:dyDescent="0.35">
      <c r="A188">
        <f>VLOOKUP(Toss[[#This Row],[No用]],SetNo[[No.用]:[vlookup 用]],2,FALSE)</f>
        <v>59</v>
      </c>
      <c r="B188">
        <f>IF(ROW()=2,1,IF(A187&lt;&gt;Toss[[#This Row],[No]],1,B187+1))</f>
        <v>6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183</v>
      </c>
      <c r="L188" t="s">
        <v>224</v>
      </c>
      <c r="M188">
        <v>42</v>
      </c>
      <c r="N188">
        <v>0</v>
      </c>
      <c r="O188">
        <v>52</v>
      </c>
      <c r="P188">
        <v>0</v>
      </c>
      <c r="T188" t="str">
        <f>Toss[[#This Row],[服装]]&amp;Toss[[#This Row],[名前]]&amp;Toss[[#This Row],[レアリティ]]</f>
        <v>ユニフォーム孤爪研磨ICONIC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7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183</v>
      </c>
      <c r="L189" t="s">
        <v>224</v>
      </c>
      <c r="M189">
        <v>42</v>
      </c>
      <c r="N189">
        <v>0</v>
      </c>
      <c r="O189">
        <v>52</v>
      </c>
      <c r="P189">
        <v>0</v>
      </c>
      <c r="Q189" s="1" t="s">
        <v>833</v>
      </c>
      <c r="T189" t="str">
        <f>Toss[[#This Row],[服装]]&amp;Toss[[#This Row],[名前]]&amp;Toss[[#This Row],[レアリティ]]</f>
        <v>ユニフォーム孤爪研磨ICONIC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8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183</v>
      </c>
      <c r="L190" t="s">
        <v>224</v>
      </c>
      <c r="M190">
        <v>42</v>
      </c>
      <c r="N190">
        <v>0</v>
      </c>
      <c r="O190">
        <v>52</v>
      </c>
      <c r="P190">
        <v>0</v>
      </c>
      <c r="Q190" s="1" t="s">
        <v>1172</v>
      </c>
      <c r="T190" t="str">
        <f>Toss[[#This Row],[服装]]&amp;Toss[[#This Row],[名前]]&amp;Toss[[#This Row],[レアリティ]]</f>
        <v>ユニフォーム孤爪研磨ICONIC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166</v>
      </c>
      <c r="L191" t="s">
        <v>274</v>
      </c>
      <c r="M191">
        <v>30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169</v>
      </c>
      <c r="L192" t="s">
        <v>274</v>
      </c>
      <c r="M192">
        <v>31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60</v>
      </c>
      <c r="B193">
        <f>IF(ROW()=2,1,IF(A192&lt;&gt;Toss[[#This Row],[No]],1,B192+1))</f>
        <v>3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172</v>
      </c>
      <c r="L193" t="s">
        <v>178</v>
      </c>
      <c r="M193">
        <v>32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制服孤爪研磨ICONIC</v>
      </c>
    </row>
    <row r="194" spans="1:20" x14ac:dyDescent="0.35">
      <c r="A194">
        <f>VLOOKUP(Toss[[#This Row],[No用]],SetNo[[No.用]:[vlookup 用]],2,FALSE)</f>
        <v>60</v>
      </c>
      <c r="B194">
        <f>IF(ROW()=2,1,IF(A193&lt;&gt;Toss[[#This Row],[No]],1,B193+1))</f>
        <v>4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232</v>
      </c>
      <c r="L194" t="s">
        <v>173</v>
      </c>
      <c r="M194">
        <v>33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制服孤爪研磨ICONIC</v>
      </c>
    </row>
    <row r="195" spans="1:20" x14ac:dyDescent="0.35">
      <c r="A195">
        <f>VLOOKUP(Toss[[#This Row],[No用]],SetNo[[No.用]:[vlookup 用]],2,FALSE)</f>
        <v>60</v>
      </c>
      <c r="B195">
        <f>IF(ROW()=2,1,IF(A194&lt;&gt;Toss[[#This Row],[No]],1,B194+1))</f>
        <v>5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制服孤爪研磨ICONIC</v>
      </c>
    </row>
    <row r="196" spans="1:20" x14ac:dyDescent="0.35">
      <c r="A196">
        <f>VLOOKUP(Toss[[#This Row],[No用]],SetNo[[No.用]:[vlookup 用]],2,FALSE)</f>
        <v>60</v>
      </c>
      <c r="B196">
        <f>IF(ROW()=2,1,IF(A195&lt;&gt;Toss[[#This Row],[No]],1,B195+1))</f>
        <v>6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183</v>
      </c>
      <c r="L196" t="s">
        <v>224</v>
      </c>
      <c r="M196">
        <v>42</v>
      </c>
      <c r="N196">
        <v>0</v>
      </c>
      <c r="O196">
        <v>52</v>
      </c>
      <c r="P196">
        <v>0</v>
      </c>
      <c r="T196" t="str">
        <f>Toss[[#This Row],[服装]]&amp;Toss[[#This Row],[名前]]&amp;Toss[[#This Row],[レアリティ]]</f>
        <v>制服孤爪研磨ICONIC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1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166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2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169</v>
      </c>
      <c r="L198" t="s">
        <v>173</v>
      </c>
      <c r="M198">
        <v>31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3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172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4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232</v>
      </c>
      <c r="L200" t="s">
        <v>162</v>
      </c>
      <c r="M200">
        <v>30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夏祭り孤爪研磨ICONIC</v>
      </c>
    </row>
    <row r="201" spans="1:20" x14ac:dyDescent="0.35">
      <c r="A201">
        <f>VLOOKUP(Toss[[#This Row],[No用]],SetNo[[No.用]:[vlookup 用]],2,FALSE)</f>
        <v>61</v>
      </c>
      <c r="B201">
        <f>IF(ROW()=2,1,IF(A200&lt;&gt;Toss[[#This Row],[No]],1,B200+1))</f>
        <v>5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167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夏祭り孤爪研磨ICONIC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6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232</v>
      </c>
      <c r="L202" t="s">
        <v>224</v>
      </c>
      <c r="M202">
        <v>42</v>
      </c>
      <c r="N202">
        <v>0</v>
      </c>
      <c r="O202">
        <v>52</v>
      </c>
      <c r="P202">
        <v>0</v>
      </c>
      <c r="T202" t="str">
        <f>Toss[[#This Row],[服装]]&amp;Toss[[#This Row],[名前]]&amp;Toss[[#This Row],[レアリティ]]</f>
        <v>夏祭り孤爪研磨ICONIC</v>
      </c>
    </row>
    <row r="203" spans="1:20" x14ac:dyDescent="0.35">
      <c r="A203">
        <f>VLOOKUP(Toss[[#This Row],[No用]],SetNo[[No.用]:[vlookup 用]],2,FALSE)</f>
        <v>61</v>
      </c>
      <c r="B203">
        <f>IF(ROW()=2,1,IF(A202&lt;&gt;Toss[[#This Row],[No]],1,B202+1))</f>
        <v>7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183</v>
      </c>
      <c r="L203" t="s">
        <v>224</v>
      </c>
      <c r="M203">
        <v>42</v>
      </c>
      <c r="N203">
        <v>0</v>
      </c>
      <c r="O203">
        <v>52</v>
      </c>
      <c r="P203">
        <v>0</v>
      </c>
      <c r="Q203" s="1" t="s">
        <v>833</v>
      </c>
      <c r="T203" t="str">
        <f>Toss[[#This Row],[服装]]&amp;Toss[[#This Row],[名前]]&amp;Toss[[#This Row],[レアリティ]]</f>
        <v>夏祭り孤爪研磨ICONIC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1</v>
      </c>
      <c r="C204" s="1" t="s">
        <v>824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166</v>
      </c>
      <c r="L204" s="1" t="s">
        <v>173</v>
      </c>
      <c r="M204">
        <v>30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2</v>
      </c>
      <c r="C205" s="1" t="s">
        <v>824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169</v>
      </c>
      <c r="L205" s="1" t="s">
        <v>173</v>
      </c>
      <c r="M205">
        <v>31</v>
      </c>
      <c r="N205">
        <v>0</v>
      </c>
      <c r="O205">
        <v>0</v>
      </c>
      <c r="P205">
        <v>0</v>
      </c>
      <c r="Q205" s="1"/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3</v>
      </c>
      <c r="C206" s="1" t="s">
        <v>824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181</v>
      </c>
      <c r="L206" s="1" t="s">
        <v>178</v>
      </c>
      <c r="M206">
        <v>34</v>
      </c>
      <c r="N206">
        <v>0</v>
      </c>
      <c r="O206">
        <v>0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62</v>
      </c>
      <c r="B207">
        <f>IF(ROW()=2,1,IF(A206&lt;&gt;Toss[[#This Row],[No]],1,B206+1))</f>
        <v>4</v>
      </c>
      <c r="C207" s="1" t="s">
        <v>824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172</v>
      </c>
      <c r="L207" s="1" t="s">
        <v>178</v>
      </c>
      <c r="M207">
        <v>34</v>
      </c>
      <c r="N207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1周年孤爪研磨ICONIC</v>
      </c>
    </row>
    <row r="208" spans="1:20" x14ac:dyDescent="0.35">
      <c r="A208">
        <f>VLOOKUP(Toss[[#This Row],[No用]],SetNo[[No.用]:[vlookup 用]],2,FALSE)</f>
        <v>62</v>
      </c>
      <c r="B208">
        <f>IF(ROW()=2,1,IF(A207&lt;&gt;Toss[[#This Row],[No]],1,B207+1))</f>
        <v>5</v>
      </c>
      <c r="C208" s="1" t="s">
        <v>824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232</v>
      </c>
      <c r="L208" s="1" t="s">
        <v>173</v>
      </c>
      <c r="M208">
        <v>33</v>
      </c>
      <c r="N208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1周年孤爪研磨ICONIC</v>
      </c>
    </row>
    <row r="209" spans="1:20" x14ac:dyDescent="0.35">
      <c r="A209">
        <f>VLOOKUP(Toss[[#This Row],[No用]],SetNo[[No.用]:[vlookup 用]],2,FALSE)</f>
        <v>62</v>
      </c>
      <c r="B209">
        <f>IF(ROW()=2,1,IF(A208&lt;&gt;Toss[[#This Row],[No]],1,B208+1))</f>
        <v>6</v>
      </c>
      <c r="C209" s="1" t="s">
        <v>824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183</v>
      </c>
      <c r="L209" s="1" t="s">
        <v>224</v>
      </c>
      <c r="M209">
        <v>42</v>
      </c>
      <c r="N209">
        <v>0</v>
      </c>
      <c r="O209">
        <v>52</v>
      </c>
      <c r="P209">
        <v>0</v>
      </c>
      <c r="Q209" s="1" t="s">
        <v>833</v>
      </c>
      <c r="T209" t="str">
        <f>Toss[[#This Row],[服装]]&amp;Toss[[#This Row],[名前]]&amp;Toss[[#This Row],[レアリティ]]</f>
        <v>1周年孤爪研磨ICONIC</v>
      </c>
    </row>
    <row r="210" spans="1:20" x14ac:dyDescent="0.35">
      <c r="A210">
        <f>VLOOKUP(Toss[[#This Row],[No用]],SetNo[[No.用]:[vlookup 用]],2,FALSE)</f>
        <v>62</v>
      </c>
      <c r="B210">
        <f>IF(ROW()=2,1,IF(A209&lt;&gt;Toss[[#This Row],[No]],1,B209+1))</f>
        <v>7</v>
      </c>
      <c r="C210" s="1" t="s">
        <v>824</v>
      </c>
      <c r="D210" s="1" t="s">
        <v>39</v>
      </c>
      <c r="E210" s="1" t="s">
        <v>73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183</v>
      </c>
      <c r="L210" s="1" t="s">
        <v>224</v>
      </c>
      <c r="M210">
        <v>42</v>
      </c>
      <c r="N210">
        <v>0</v>
      </c>
      <c r="O210">
        <v>52</v>
      </c>
      <c r="P210">
        <v>0</v>
      </c>
      <c r="Q210" s="1"/>
      <c r="T210" t="str">
        <f>Toss[[#This Row],[服装]]&amp;Toss[[#This Row],[名前]]&amp;Toss[[#This Row],[レアリティ]]</f>
        <v>1周年孤爪研磨ICONIC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1</v>
      </c>
      <c r="C211" s="1" t="s">
        <v>1044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166</v>
      </c>
      <c r="L211" s="1" t="s">
        <v>173</v>
      </c>
      <c r="M211">
        <v>30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2</v>
      </c>
      <c r="C212" s="1" t="s">
        <v>1044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169</v>
      </c>
      <c r="L212" s="1" t="s">
        <v>173</v>
      </c>
      <c r="M212">
        <v>31</v>
      </c>
      <c r="N212" s="6">
        <v>0</v>
      </c>
      <c r="O212">
        <v>0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3</v>
      </c>
      <c r="C213" s="1" t="s">
        <v>1044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172</v>
      </c>
      <c r="L213" s="1" t="s">
        <v>162</v>
      </c>
      <c r="M213">
        <v>29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スパイ孤爪研磨ICONIC</v>
      </c>
    </row>
    <row r="214" spans="1:20" x14ac:dyDescent="0.35">
      <c r="A214">
        <f>VLOOKUP(Toss[[#This Row],[No用]],SetNo[[No.用]:[vlookup 用]],2,FALSE)</f>
        <v>63</v>
      </c>
      <c r="B214">
        <f>IF(ROW()=2,1,IF(A213&lt;&gt;Toss[[#This Row],[No]],1,B213+1))</f>
        <v>4</v>
      </c>
      <c r="C214" s="1" t="s">
        <v>1044</v>
      </c>
      <c r="D214" s="1" t="s">
        <v>39</v>
      </c>
      <c r="E214" s="1" t="s">
        <v>90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232</v>
      </c>
      <c r="L214" s="1" t="s">
        <v>173</v>
      </c>
      <c r="M214">
        <v>33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スパイ孤爪研磨ICONIC</v>
      </c>
    </row>
    <row r="215" spans="1:20" x14ac:dyDescent="0.35">
      <c r="A215">
        <f>VLOOKUP(Toss[[#This Row],[No用]],SetNo[[No.用]:[vlookup 用]],2,FALSE)</f>
        <v>63</v>
      </c>
      <c r="B215">
        <f>IF(ROW()=2,1,IF(A214&lt;&gt;Toss[[#This Row],[No]],1,B214+1))</f>
        <v>5</v>
      </c>
      <c r="C215" s="1" t="s">
        <v>1044</v>
      </c>
      <c r="D215" s="1" t="s">
        <v>39</v>
      </c>
      <c r="E215" s="1" t="s">
        <v>90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167</v>
      </c>
      <c r="L215" s="1" t="s">
        <v>162</v>
      </c>
      <c r="M215">
        <v>24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スパイ孤爪研磨ICONIC</v>
      </c>
    </row>
    <row r="216" spans="1:20" x14ac:dyDescent="0.35">
      <c r="A216">
        <f>VLOOKUP(Toss[[#This Row],[No用]],SetNo[[No.用]:[vlookup 用]],2,FALSE)</f>
        <v>63</v>
      </c>
      <c r="B216">
        <f>IF(ROW()=2,1,IF(A215&lt;&gt;Toss[[#This Row],[No]],1,B215+1))</f>
        <v>6</v>
      </c>
      <c r="C216" s="1" t="s">
        <v>1044</v>
      </c>
      <c r="D216" s="1" t="s">
        <v>39</v>
      </c>
      <c r="E216" s="1" t="s">
        <v>90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183</v>
      </c>
      <c r="L216" s="1" t="s">
        <v>224</v>
      </c>
      <c r="M216">
        <v>42</v>
      </c>
      <c r="N216" s="6">
        <v>0</v>
      </c>
      <c r="O216">
        <v>52</v>
      </c>
      <c r="P216">
        <v>0</v>
      </c>
      <c r="Q216" s="1"/>
      <c r="T216" t="str">
        <f>Toss[[#This Row],[服装]]&amp;Toss[[#This Row],[名前]]&amp;Toss[[#This Row],[レアリティ]]</f>
        <v>スパイ孤爪研磨ICONIC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1</v>
      </c>
      <c r="C217" s="1" t="s">
        <v>1167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166</v>
      </c>
      <c r="L217" s="1" t="s">
        <v>173</v>
      </c>
      <c r="M217">
        <v>32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2</v>
      </c>
      <c r="C218" s="1" t="s">
        <v>1167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169</v>
      </c>
      <c r="L218" s="1" t="s">
        <v>173</v>
      </c>
      <c r="M218">
        <v>32</v>
      </c>
      <c r="N218" s="6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3</v>
      </c>
      <c r="C219" s="1" t="s">
        <v>1167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 s="6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4</v>
      </c>
      <c r="C220" s="1" t="s">
        <v>1167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34</v>
      </c>
      <c r="N220" s="6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64</v>
      </c>
      <c r="B221">
        <f>IF(ROW()=2,1,IF(A220&lt;&gt;Toss[[#This Row],[No]],1,B220+1))</f>
        <v>5</v>
      </c>
      <c r="C221" s="1" t="s">
        <v>1167</v>
      </c>
      <c r="D221" s="1" t="s">
        <v>39</v>
      </c>
      <c r="E221" s="1" t="s">
        <v>77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167</v>
      </c>
      <c r="L221" s="1" t="s">
        <v>162</v>
      </c>
      <c r="M221">
        <v>24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Xmas2孤爪研磨ICONIC</v>
      </c>
    </row>
    <row r="222" spans="1:20" x14ac:dyDescent="0.35">
      <c r="A222">
        <f>VLOOKUP(Toss[[#This Row],[No用]],SetNo[[No.用]:[vlookup 用]],2,FALSE)</f>
        <v>64</v>
      </c>
      <c r="B222">
        <f>IF(ROW()=2,1,IF(A221&lt;&gt;Toss[[#This Row],[No]],1,B221+1))</f>
        <v>6</v>
      </c>
      <c r="C222" s="1" t="s">
        <v>1167</v>
      </c>
      <c r="D222" s="1" t="s">
        <v>39</v>
      </c>
      <c r="E222" s="1" t="s">
        <v>77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232</v>
      </c>
      <c r="L222" s="1" t="s">
        <v>224</v>
      </c>
      <c r="M222">
        <v>43</v>
      </c>
      <c r="N222" s="6">
        <v>0</v>
      </c>
      <c r="O222">
        <v>53</v>
      </c>
      <c r="P222">
        <v>0</v>
      </c>
      <c r="Q222" s="1"/>
      <c r="T222" t="str">
        <f>Toss[[#This Row],[服装]]&amp;Toss[[#This Row],[名前]]&amp;Toss[[#This Row],[レアリティ]]</f>
        <v>Xmas2孤爪研磨ICONIC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7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183</v>
      </c>
      <c r="L223" s="1" t="s">
        <v>224</v>
      </c>
      <c r="M223">
        <v>42</v>
      </c>
      <c r="N223" s="6">
        <v>0</v>
      </c>
      <c r="O223">
        <v>52</v>
      </c>
      <c r="P223">
        <v>0</v>
      </c>
      <c r="Q223" s="1" t="s">
        <v>1172</v>
      </c>
      <c r="T223" t="str">
        <f>Toss[[#This Row],[服装]]&amp;Toss[[#This Row],[名前]]&amp;Toss[[#This Row],[レアリティ]]</f>
        <v>Xmas2孤爪研磨ICONIC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8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182</v>
      </c>
      <c r="L224" s="1" t="s">
        <v>224</v>
      </c>
      <c r="M224">
        <v>43</v>
      </c>
      <c r="N224" s="6">
        <v>0</v>
      </c>
      <c r="O224">
        <v>53</v>
      </c>
      <c r="P224">
        <v>0</v>
      </c>
      <c r="Q224" s="1"/>
      <c r="T224" t="str">
        <f>Toss[[#This Row],[服装]]&amp;Toss[[#This Row],[名前]]&amp;Toss[[#This Row],[レアリティ]]</f>
        <v>Xmas2孤爪研磨ICONIC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108</v>
      </c>
      <c r="D225" t="s">
        <v>40</v>
      </c>
      <c r="E225" t="s">
        <v>23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t="s">
        <v>149</v>
      </c>
      <c r="D227" t="s">
        <v>40</v>
      </c>
      <c r="E227" t="s">
        <v>73</v>
      </c>
      <c r="F227" t="s">
        <v>26</v>
      </c>
      <c r="G227" t="s">
        <v>27</v>
      </c>
      <c r="H227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t="s">
        <v>149</v>
      </c>
      <c r="D228" t="s">
        <v>40</v>
      </c>
      <c r="E228" t="s">
        <v>73</v>
      </c>
      <c r="F228" t="s">
        <v>26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夏祭り黒尾鉄朗ICONIC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夏祭り黒尾鉄朗ICONIC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824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1周年黒尾鉄朗ICONIC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824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1周年黒尾鉄朗ICONIC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s="1" t="s">
        <v>950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キャンプ黒尾鉄朗ICONIC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s="1" t="s">
        <v>950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キャンプ黒尾鉄朗ICONIC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s="1" t="s">
        <v>1118</v>
      </c>
      <c r="D235" s="1" t="s">
        <v>40</v>
      </c>
      <c r="E235" s="1" t="s">
        <v>90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文化祭2黒尾鉄朗ICONIC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s="1" t="s">
        <v>1118</v>
      </c>
      <c r="D236" s="1" t="s">
        <v>40</v>
      </c>
      <c r="E236" s="1" t="s">
        <v>90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文化祭2黒尾鉄朗ICONIC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t="s">
        <v>108</v>
      </c>
      <c r="D238" t="s">
        <v>41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t="s">
        <v>380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探偵灰羽リエーフICONIC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t="s">
        <v>380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探偵灰羽リエーフICONIC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s="1" t="s">
        <v>893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30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路地裏灰羽リエーフICONIC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s="1" t="s">
        <v>893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231</v>
      </c>
      <c r="K242" t="s">
        <v>167</v>
      </c>
      <c r="L242" t="s">
        <v>162</v>
      </c>
      <c r="M242">
        <v>30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路地裏灰羽リエーフICONIC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1118</v>
      </c>
      <c r="D243" s="1" t="s">
        <v>41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文化祭2灰羽リエーフICONIC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1118</v>
      </c>
      <c r="D244" s="1" t="s">
        <v>41</v>
      </c>
      <c r="E244" s="1" t="s">
        <v>73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231</v>
      </c>
      <c r="K244" t="s">
        <v>167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文化祭2灰羽リエーフICONIC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t="s">
        <v>108</v>
      </c>
      <c r="D245" t="s">
        <v>42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231</v>
      </c>
      <c r="K245" t="s">
        <v>166</v>
      </c>
      <c r="L245" t="s">
        <v>162</v>
      </c>
      <c r="M245">
        <v>28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t="s">
        <v>108</v>
      </c>
      <c r="D246" t="s">
        <v>42</v>
      </c>
      <c r="E246" t="s">
        <v>24</v>
      </c>
      <c r="F246" t="s">
        <v>21</v>
      </c>
      <c r="G246" t="s">
        <v>27</v>
      </c>
      <c r="H246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s="1" t="s">
        <v>824</v>
      </c>
      <c r="D247" s="1" t="s">
        <v>42</v>
      </c>
      <c r="E247" s="1" t="s">
        <v>77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231</v>
      </c>
      <c r="K247" t="s">
        <v>166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1周年夜久衛輔ICONIC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s="1" t="s">
        <v>824</v>
      </c>
      <c r="D248" s="1" t="s">
        <v>42</v>
      </c>
      <c r="E248" s="1" t="s">
        <v>77</v>
      </c>
      <c r="F248" s="1" t="s">
        <v>21</v>
      </c>
      <c r="G248" s="1" t="s">
        <v>27</v>
      </c>
      <c r="H248" s="1" t="s">
        <v>71</v>
      </c>
      <c r="I248">
        <v>1</v>
      </c>
      <c r="J248" t="s">
        <v>231</v>
      </c>
      <c r="K248" t="s">
        <v>169</v>
      </c>
      <c r="L248" t="s">
        <v>162</v>
      </c>
      <c r="M248">
        <v>28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1周年夜久衛輔ICONIC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987</v>
      </c>
      <c r="D249" s="1" t="s">
        <v>42</v>
      </c>
      <c r="E249" s="1" t="s">
        <v>73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s="1" t="s">
        <v>178</v>
      </c>
      <c r="M249">
        <v>31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花火夜久衛輔ICONIC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987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231</v>
      </c>
      <c r="K250" t="s">
        <v>169</v>
      </c>
      <c r="L250" t="s">
        <v>162</v>
      </c>
      <c r="M250">
        <v>28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花火夜久衛輔ICONIC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s="1" t="s">
        <v>1300</v>
      </c>
      <c r="D251" s="1" t="s">
        <v>42</v>
      </c>
      <c r="E251" s="1" t="s">
        <v>90</v>
      </c>
      <c r="F251" s="1" t="s">
        <v>80</v>
      </c>
      <c r="G251" s="1" t="s">
        <v>27</v>
      </c>
      <c r="H251" s="1" t="s">
        <v>71</v>
      </c>
      <c r="I251">
        <v>1</v>
      </c>
      <c r="J251" t="s">
        <v>231</v>
      </c>
      <c r="K251" t="s">
        <v>166</v>
      </c>
      <c r="L251" s="1" t="s">
        <v>173</v>
      </c>
      <c r="M251">
        <v>34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2周年夜久衛輔ICONIC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s="1" t="s">
        <v>1300</v>
      </c>
      <c r="D252" s="1" t="s">
        <v>42</v>
      </c>
      <c r="E252" s="1" t="s">
        <v>90</v>
      </c>
      <c r="F252" s="1" t="s">
        <v>80</v>
      </c>
      <c r="G252" s="1" t="s">
        <v>27</v>
      </c>
      <c r="H252" s="1" t="s">
        <v>71</v>
      </c>
      <c r="I252">
        <v>1</v>
      </c>
      <c r="J252" t="s">
        <v>231</v>
      </c>
      <c r="K252" t="s">
        <v>169</v>
      </c>
      <c r="L252" s="1" t="s">
        <v>178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2周年夜久衛輔ICONIC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ユニフォーム福永招平ICONIC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ユニフォーム福永招平ICONIC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s="1" t="s">
        <v>926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バーガー福永招平ICONIC</v>
      </c>
    </row>
    <row r="256" spans="1:20" x14ac:dyDescent="0.35">
      <c r="A256">
        <f>VLOOKUP(Toss[[#This Row],[No用]],SetNo[[No.用]:[vlookup 用]],2,FALSE)</f>
        <v>80</v>
      </c>
      <c r="B256">
        <f>IF(ROW()=2,1,IF(A255&lt;&gt;Toss[[#This Row],[No]],1,B255+1))</f>
        <v>2</v>
      </c>
      <c r="C256" s="1" t="s">
        <v>926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231</v>
      </c>
      <c r="K256" t="s">
        <v>167</v>
      </c>
      <c r="L256" t="s">
        <v>162</v>
      </c>
      <c r="M256">
        <v>25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バーガー福永招平ICONIC</v>
      </c>
    </row>
    <row r="257" spans="1:20" x14ac:dyDescent="0.35">
      <c r="A257">
        <f>VLOOKUP(Toss[[#This Row],[No用]],SetNo[[No.用]:[vlookup 用]],2,FALSE)</f>
        <v>81</v>
      </c>
      <c r="B257">
        <f>IF(ROW()=2,1,IF(A256&lt;&gt;Toss[[#This Row],[No]],1,B256+1))</f>
        <v>1</v>
      </c>
      <c r="C257" t="s">
        <v>108</v>
      </c>
      <c r="D257" t="s">
        <v>44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ユニフォーム犬岡走ICONIC</v>
      </c>
    </row>
    <row r="258" spans="1:20" x14ac:dyDescent="0.35">
      <c r="A258">
        <f>VLOOKUP(Toss[[#This Row],[No用]],SetNo[[No.用]:[vlookup 用]],2,FALSE)</f>
        <v>81</v>
      </c>
      <c r="B258">
        <f>IF(ROW()=2,1,IF(A257&lt;&gt;Toss[[#This Row],[No]],1,B257+1))</f>
        <v>2</v>
      </c>
      <c r="C258" t="s">
        <v>108</v>
      </c>
      <c r="D258" t="s">
        <v>44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167</v>
      </c>
      <c r="L258" t="s">
        <v>162</v>
      </c>
      <c r="M258">
        <v>25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ユニフォーム犬岡走ICONIC</v>
      </c>
    </row>
    <row r="259" spans="1:20" x14ac:dyDescent="0.35">
      <c r="A259">
        <f>VLOOKUP(Toss[[#This Row],[No用]],SetNo[[No.用]:[vlookup 用]],2,FALSE)</f>
        <v>82</v>
      </c>
      <c r="B259">
        <f>IF(ROW()=2,1,IF(A258&lt;&gt;Toss[[#This Row],[No]],1,B258+1))</f>
        <v>1</v>
      </c>
      <c r="C259" s="1" t="s">
        <v>784</v>
      </c>
      <c r="D259" t="s">
        <v>44</v>
      </c>
      <c r="E259" s="1" t="s">
        <v>77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新年犬岡走ICONIC</v>
      </c>
    </row>
    <row r="260" spans="1:20" x14ac:dyDescent="0.35">
      <c r="A260">
        <f>VLOOKUP(Toss[[#This Row],[No用]],SetNo[[No.用]:[vlookup 用]],2,FALSE)</f>
        <v>82</v>
      </c>
      <c r="B260">
        <f>IF(ROW()=2,1,IF(A259&lt;&gt;Toss[[#This Row],[No]],1,B259+1))</f>
        <v>2</v>
      </c>
      <c r="C260" s="1" t="s">
        <v>784</v>
      </c>
      <c r="D260" t="s">
        <v>44</v>
      </c>
      <c r="E260" s="1" t="s">
        <v>77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新年犬岡走ICONIC</v>
      </c>
    </row>
    <row r="261" spans="1:20" x14ac:dyDescent="0.35">
      <c r="A261">
        <f>VLOOKUP(Toss[[#This Row],[No用]],SetNo[[No.用]:[vlookup 用]],2,FALSE)</f>
        <v>83</v>
      </c>
      <c r="B261">
        <f>IF(ROW()=2,1,IF(A260&lt;&gt;Toss[[#This Row],[No]],1,B260+1))</f>
        <v>1</v>
      </c>
      <c r="C261" t="s">
        <v>108</v>
      </c>
      <c r="D261" t="s">
        <v>45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ユニフォーム山本猛虎ICONIC</v>
      </c>
    </row>
    <row r="262" spans="1:20" x14ac:dyDescent="0.35">
      <c r="A262">
        <f>VLOOKUP(Toss[[#This Row],[No用]],SetNo[[No.用]:[vlookup 用]],2,FALSE)</f>
        <v>84</v>
      </c>
      <c r="B262">
        <f>IF(ROW()=2,1,IF(A261&lt;&gt;Toss[[#This Row],[No]],1,B261+1))</f>
        <v>1</v>
      </c>
      <c r="C262" s="1" t="s">
        <v>784</v>
      </c>
      <c r="D262" t="s">
        <v>45</v>
      </c>
      <c r="E262" s="1" t="s">
        <v>77</v>
      </c>
      <c r="F262" t="s">
        <v>25</v>
      </c>
      <c r="G262" t="s">
        <v>27</v>
      </c>
      <c r="H262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新年山本猛虎ICONIC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1</v>
      </c>
      <c r="C263" t="s">
        <v>108</v>
      </c>
      <c r="D263" t="s">
        <v>46</v>
      </c>
      <c r="E263" t="s">
        <v>24</v>
      </c>
      <c r="F263" t="s">
        <v>21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ユニフォーム芝山優生ICONIC</v>
      </c>
    </row>
    <row r="264" spans="1:20" x14ac:dyDescent="0.35">
      <c r="A264">
        <f>VLOOKUP(Toss[[#This Row],[No用]],SetNo[[No.用]:[vlookup 用]],2,FALSE)</f>
        <v>86</v>
      </c>
      <c r="B264">
        <f>IF(ROW()=2,1,IF(A263&lt;&gt;Toss[[#This Row],[No]],1,B263+1))</f>
        <v>1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ユニフォーム海信之ICONIC</v>
      </c>
    </row>
    <row r="265" spans="1:20" x14ac:dyDescent="0.35">
      <c r="A265">
        <f>VLOOKUP(Toss[[#This Row],[No用]],SetNo[[No.用]:[vlookup 用]],2,FALSE)</f>
        <v>86</v>
      </c>
      <c r="B265">
        <f>IF(ROW()=2,1,IF(A264&lt;&gt;Toss[[#This Row],[No]],1,B264+1))</f>
        <v>2</v>
      </c>
      <c r="C265" t="s">
        <v>108</v>
      </c>
      <c r="D265" t="s">
        <v>47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ユニフォーム海信之ICONIC</v>
      </c>
    </row>
    <row r="266" spans="1:20" x14ac:dyDescent="0.35">
      <c r="A266">
        <f>VLOOKUP(Toss[[#This Row],[No用]],SetNo[[No.用]:[vlookup 用]],2,FALSE)</f>
        <v>87</v>
      </c>
      <c r="B266">
        <f>IF(ROW()=2,1,IF(A265&lt;&gt;Toss[[#This Row],[No]],1,B265+1))</f>
        <v>1</v>
      </c>
      <c r="C266" s="1" t="s">
        <v>1341</v>
      </c>
      <c r="D266" s="1" t="s">
        <v>47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遊園地海信之ICONIC</v>
      </c>
    </row>
    <row r="267" spans="1:20" x14ac:dyDescent="0.35">
      <c r="A267">
        <f>VLOOKUP(Toss[[#This Row],[No用]],SetNo[[No.用]:[vlookup 用]],2,FALSE)</f>
        <v>87</v>
      </c>
      <c r="B267">
        <f>IF(ROW()=2,1,IF(A266&lt;&gt;Toss[[#This Row],[No]],1,B266+1))</f>
        <v>2</v>
      </c>
      <c r="C267" s="1" t="s">
        <v>1341</v>
      </c>
      <c r="D267" s="1" t="s">
        <v>47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遊園地海信之ICONIC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1</v>
      </c>
      <c r="C268" t="s">
        <v>108</v>
      </c>
      <c r="D268" t="s">
        <v>47</v>
      </c>
      <c r="E268" t="s">
        <v>90</v>
      </c>
      <c r="F268" t="s">
        <v>78</v>
      </c>
      <c r="G268" t="s">
        <v>27</v>
      </c>
      <c r="H268" t="s">
        <v>151</v>
      </c>
      <c r="I268">
        <v>1</v>
      </c>
      <c r="J268" t="s">
        <v>231</v>
      </c>
      <c r="K268" t="s">
        <v>166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ユニフォーム海信之YELL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2</v>
      </c>
      <c r="C269" t="s">
        <v>108</v>
      </c>
      <c r="D269" t="s">
        <v>47</v>
      </c>
      <c r="E269" t="s">
        <v>90</v>
      </c>
      <c r="F269" t="s">
        <v>78</v>
      </c>
      <c r="G269" t="s">
        <v>27</v>
      </c>
      <c r="H269" t="s">
        <v>151</v>
      </c>
      <c r="I269">
        <v>1</v>
      </c>
      <c r="J269" t="s">
        <v>231</v>
      </c>
      <c r="K269" t="s">
        <v>167</v>
      </c>
      <c r="L269" t="s">
        <v>162</v>
      </c>
      <c r="M269">
        <v>26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ユニフォーム海信之YELL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1</v>
      </c>
      <c r="C270" s="1" t="s">
        <v>108</v>
      </c>
      <c r="D270" s="1" t="s">
        <v>966</v>
      </c>
      <c r="E270" s="1" t="s">
        <v>90</v>
      </c>
      <c r="F270" s="1" t="s">
        <v>74</v>
      </c>
      <c r="G270" s="1" t="s">
        <v>27</v>
      </c>
      <c r="H270" s="1" t="s">
        <v>680</v>
      </c>
      <c r="I270">
        <v>1</v>
      </c>
      <c r="J270" t="s">
        <v>231</v>
      </c>
      <c r="K270" s="1" t="s">
        <v>166</v>
      </c>
      <c r="L270" s="1" t="s">
        <v>178</v>
      </c>
      <c r="M270">
        <v>35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ユニフォーム手白球彦ICONIC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2</v>
      </c>
      <c r="C271" s="1" t="s">
        <v>108</v>
      </c>
      <c r="D271" s="1" t="s">
        <v>966</v>
      </c>
      <c r="E271" s="1" t="s">
        <v>90</v>
      </c>
      <c r="F271" s="1" t="s">
        <v>74</v>
      </c>
      <c r="G271" s="1" t="s">
        <v>27</v>
      </c>
      <c r="H271" s="1" t="s">
        <v>680</v>
      </c>
      <c r="I271">
        <v>1</v>
      </c>
      <c r="J271" t="s">
        <v>231</v>
      </c>
      <c r="K271" s="1" t="s">
        <v>169</v>
      </c>
      <c r="L271" s="1" t="s">
        <v>178</v>
      </c>
      <c r="M271">
        <v>35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ユニフォーム手白球彦ICONIC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3</v>
      </c>
      <c r="C272" s="1" t="s">
        <v>108</v>
      </c>
      <c r="D272" s="1" t="s">
        <v>966</v>
      </c>
      <c r="E272" s="1" t="s">
        <v>90</v>
      </c>
      <c r="F272" s="1" t="s">
        <v>74</v>
      </c>
      <c r="G272" s="1" t="s">
        <v>27</v>
      </c>
      <c r="H272" s="1" t="s">
        <v>680</v>
      </c>
      <c r="I272">
        <v>1</v>
      </c>
      <c r="J272" t="s">
        <v>231</v>
      </c>
      <c r="K272" s="1" t="s">
        <v>172</v>
      </c>
      <c r="L272" s="1" t="s">
        <v>162</v>
      </c>
      <c r="M272">
        <v>32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ユニフォーム手白球彦ICONIC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4</v>
      </c>
      <c r="C273" s="1" t="s">
        <v>108</v>
      </c>
      <c r="D273" s="1" t="s">
        <v>966</v>
      </c>
      <c r="E273" s="1" t="s">
        <v>90</v>
      </c>
      <c r="F273" s="1" t="s">
        <v>74</v>
      </c>
      <c r="G273" s="1" t="s">
        <v>27</v>
      </c>
      <c r="H273" s="1" t="s">
        <v>680</v>
      </c>
      <c r="I273">
        <v>1</v>
      </c>
      <c r="J273" t="s">
        <v>231</v>
      </c>
      <c r="K273" s="1" t="s">
        <v>232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ユニフォーム手白球彦ICONIC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5</v>
      </c>
      <c r="C274" s="1" t="s">
        <v>108</v>
      </c>
      <c r="D274" s="1" t="s">
        <v>966</v>
      </c>
      <c r="E274" s="1" t="s">
        <v>90</v>
      </c>
      <c r="F274" s="1" t="s">
        <v>74</v>
      </c>
      <c r="G274" s="1" t="s">
        <v>27</v>
      </c>
      <c r="H274" s="1" t="s">
        <v>680</v>
      </c>
      <c r="I274">
        <v>1</v>
      </c>
      <c r="J274" t="s">
        <v>231</v>
      </c>
      <c r="K274" s="1" t="s">
        <v>167</v>
      </c>
      <c r="L274" s="1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ユニフォーム手白球彦ICONIC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t="s">
        <v>205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t="s">
        <v>205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制服青根高伸ICONIC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149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制服青根高伸ICONIC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プール掃除青根高伸ICONIC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プール掃除青根高伸ICONIC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s="1" t="s">
        <v>950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キャンプ青根高伸ICONIC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s="1" t="s">
        <v>950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26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キャンプ青根高伸ICONIC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1111</v>
      </c>
      <c r="D283" s="1" t="s">
        <v>48</v>
      </c>
      <c r="E283" s="1" t="s">
        <v>90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甲冑青根高伸ICONIC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1104</v>
      </c>
      <c r="D284" s="1" t="s">
        <v>48</v>
      </c>
      <c r="E284" s="1" t="s">
        <v>90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甲冑青根高伸ICONIC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t="s">
        <v>205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t="s">
        <v>205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t="s">
        <v>117</v>
      </c>
      <c r="D289" t="s">
        <v>50</v>
      </c>
      <c r="E289" t="s">
        <v>23</v>
      </c>
      <c r="F289" t="s">
        <v>25</v>
      </c>
      <c r="G289" t="s">
        <v>49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プール掃除二口堅治ICONIC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t="s">
        <v>117</v>
      </c>
      <c r="D290" t="s">
        <v>50</v>
      </c>
      <c r="E290" t="s">
        <v>23</v>
      </c>
      <c r="F290" t="s">
        <v>25</v>
      </c>
      <c r="G290" t="s">
        <v>49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プール掃除二口堅治ICONIC</v>
      </c>
    </row>
    <row r="291" spans="1:20" x14ac:dyDescent="0.35">
      <c r="A291">
        <f>VLOOKUP(Toss[[#This Row],[No用]],SetNo[[No.用]:[vlookup 用]],2,FALSE)</f>
        <v>98</v>
      </c>
      <c r="B291">
        <f>IF(ROW()=2,1,IF(A290&lt;&gt;Toss[[#This Row],[No]],1,B290+1))</f>
        <v>1</v>
      </c>
      <c r="C291" s="1" t="s">
        <v>893</v>
      </c>
      <c r="D291" s="1" t="s">
        <v>50</v>
      </c>
      <c r="E291" s="1" t="s">
        <v>90</v>
      </c>
      <c r="F291" s="1" t="s">
        <v>25</v>
      </c>
      <c r="G291" s="1" t="s">
        <v>49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路地裏二口堅治ICONIC</v>
      </c>
    </row>
    <row r="292" spans="1:20" x14ac:dyDescent="0.35">
      <c r="A292">
        <f>VLOOKUP(Toss[[#This Row],[No用]],SetNo[[No.用]:[vlookup 用]],2,FALSE)</f>
        <v>98</v>
      </c>
      <c r="B292">
        <f>IF(ROW()=2,1,IF(A291&lt;&gt;Toss[[#This Row],[No]],1,B291+1))</f>
        <v>2</v>
      </c>
      <c r="C292" s="1" t="s">
        <v>893</v>
      </c>
      <c r="D292" s="1" t="s">
        <v>50</v>
      </c>
      <c r="E292" s="1" t="s">
        <v>90</v>
      </c>
      <c r="F292" s="1" t="s">
        <v>25</v>
      </c>
      <c r="G292" s="1" t="s">
        <v>49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路地裏二口堅治ICONIC</v>
      </c>
    </row>
    <row r="293" spans="1:20" x14ac:dyDescent="0.35">
      <c r="A293">
        <f>VLOOKUP(Toss[[#This Row],[No用]],SetNo[[No.用]:[vlookup 用]],2,FALSE)</f>
        <v>99</v>
      </c>
      <c r="B293">
        <f>IF(ROW()=2,1,IF(A292&lt;&gt;Toss[[#This Row],[No]],1,B292+1))</f>
        <v>1</v>
      </c>
      <c r="C293" s="1" t="s">
        <v>1104</v>
      </c>
      <c r="D293" s="1" t="s">
        <v>50</v>
      </c>
      <c r="E293" s="1" t="s">
        <v>77</v>
      </c>
      <c r="F293" s="1" t="s">
        <v>25</v>
      </c>
      <c r="G293" s="1" t="s">
        <v>49</v>
      </c>
      <c r="H293" s="1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甲冑二口堅治ICONIC</v>
      </c>
    </row>
    <row r="294" spans="1:20" x14ac:dyDescent="0.35">
      <c r="A294">
        <f>VLOOKUP(Toss[[#This Row],[No用]],SetNo[[No.用]:[vlookup 用]],2,FALSE)</f>
        <v>99</v>
      </c>
      <c r="B294">
        <f>IF(ROW()=2,1,IF(A293&lt;&gt;Toss[[#This Row],[No]],1,B293+1))</f>
        <v>2</v>
      </c>
      <c r="C294" s="1" t="s">
        <v>1104</v>
      </c>
      <c r="D294" s="1" t="s">
        <v>50</v>
      </c>
      <c r="E294" s="1" t="s">
        <v>77</v>
      </c>
      <c r="F294" s="1" t="s">
        <v>25</v>
      </c>
      <c r="G294" s="1" t="s">
        <v>49</v>
      </c>
      <c r="H294" s="1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甲冑二口堅治ICONIC</v>
      </c>
    </row>
    <row r="295" spans="1:20" x14ac:dyDescent="0.35">
      <c r="A295">
        <f>VLOOKUP(Toss[[#This Row],[No用]],SetNo[[No.用]:[vlookup 用]],2,FALSE)</f>
        <v>100</v>
      </c>
      <c r="B295">
        <f>IF(ROW()=2,1,IF(A294&lt;&gt;Toss[[#This Row],[No]],1,B294+1))</f>
        <v>1</v>
      </c>
      <c r="C295" s="1" t="s">
        <v>1300</v>
      </c>
      <c r="D295" s="1" t="s">
        <v>50</v>
      </c>
      <c r="E295" s="1" t="s">
        <v>73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2周年二口堅治ICONIC</v>
      </c>
    </row>
    <row r="296" spans="1:20" x14ac:dyDescent="0.35">
      <c r="A296">
        <f>VLOOKUP(Toss[[#This Row],[No用]],SetNo[[No.用]:[vlookup 用]],2,FALSE)</f>
        <v>100</v>
      </c>
      <c r="B296">
        <f>IF(ROW()=2,1,IF(A295&lt;&gt;Toss[[#This Row],[No]],1,B295+1))</f>
        <v>2</v>
      </c>
      <c r="C296" s="1" t="s">
        <v>1300</v>
      </c>
      <c r="D296" s="1" t="s">
        <v>50</v>
      </c>
      <c r="E296" s="1" t="s">
        <v>73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2周年二口堅治ICONIC</v>
      </c>
    </row>
    <row r="297" spans="1:20" x14ac:dyDescent="0.35">
      <c r="A297">
        <f>VLOOKUP(Toss[[#This Row],[No用]],SetNo[[No.用]:[vlookup 用]],2,FALSE)</f>
        <v>101</v>
      </c>
      <c r="B297">
        <f>IF(ROW()=2,1,IF(A296&lt;&gt;Toss[[#This Row],[No]],1,B296+1))</f>
        <v>1</v>
      </c>
      <c r="C297" t="s">
        <v>205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166</v>
      </c>
      <c r="L297" s="1" t="s">
        <v>173</v>
      </c>
      <c r="M297">
        <v>34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ユニフォーム黄金川貫至ICONIC</v>
      </c>
    </row>
    <row r="298" spans="1:20" x14ac:dyDescent="0.35">
      <c r="A298">
        <f>VLOOKUP(Toss[[#This Row],[No用]],SetNo[[No.用]:[vlookup 用]],2,FALSE)</f>
        <v>101</v>
      </c>
      <c r="B298">
        <f>IF(ROW()=2,1,IF(A297&lt;&gt;Toss[[#This Row],[No]],1,B297+1))</f>
        <v>2</v>
      </c>
      <c r="C298" t="s">
        <v>205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169</v>
      </c>
      <c r="L298" s="1" t="s">
        <v>173</v>
      </c>
      <c r="M298">
        <v>34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ユニフォーム黄金川貫至ICONIC</v>
      </c>
    </row>
    <row r="299" spans="1:20" x14ac:dyDescent="0.35">
      <c r="A299">
        <f>VLOOKUP(Toss[[#This Row],[No用]],SetNo[[No.用]:[vlookup 用]],2,FALSE)</f>
        <v>101</v>
      </c>
      <c r="B299">
        <f>IF(ROW()=2,1,IF(A298&lt;&gt;Toss[[#This Row],[No]],1,B298+1))</f>
        <v>3</v>
      </c>
      <c r="C299" t="s">
        <v>205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233</v>
      </c>
      <c r="L299" s="1" t="s">
        <v>173</v>
      </c>
      <c r="M299">
        <v>42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ユニフォーム黄金川貫至ICONIC</v>
      </c>
    </row>
    <row r="300" spans="1:20" x14ac:dyDescent="0.35">
      <c r="A300">
        <f>VLOOKUP(Toss[[#This Row],[No用]],SetNo[[No.用]:[vlookup 用]],2,FALSE)</f>
        <v>101</v>
      </c>
      <c r="B300">
        <f>IF(ROW()=2,1,IF(A299&lt;&gt;Toss[[#This Row],[No]],1,B299+1))</f>
        <v>4</v>
      </c>
      <c r="C300" t="s">
        <v>205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172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ユニフォーム黄金川貫至ICONIC</v>
      </c>
    </row>
    <row r="301" spans="1:20" x14ac:dyDescent="0.35">
      <c r="A301">
        <f>VLOOKUP(Toss[[#This Row],[No用]],SetNo[[No.用]:[vlookup 用]],2,FALSE)</f>
        <v>101</v>
      </c>
      <c r="B301">
        <f>IF(ROW()=2,1,IF(A300&lt;&gt;Toss[[#This Row],[No]],1,B300+1))</f>
        <v>5</v>
      </c>
      <c r="C301" t="s">
        <v>205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379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ユニフォーム黄金川貫至ICONIC</v>
      </c>
    </row>
    <row r="302" spans="1:20" x14ac:dyDescent="0.35">
      <c r="A302">
        <f>VLOOKUP(Toss[[#This Row],[No用]],SetNo[[No.用]:[vlookup 用]],2,FALSE)</f>
        <v>101</v>
      </c>
      <c r="B302">
        <f>IF(ROW()=2,1,IF(A301&lt;&gt;Toss[[#This Row],[No]],1,B301+1))</f>
        <v>6</v>
      </c>
      <c r="C302" t="s">
        <v>205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232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ユニフォーム黄金川貫至ICONIC</v>
      </c>
    </row>
    <row r="303" spans="1:20" x14ac:dyDescent="0.35">
      <c r="A303">
        <f>VLOOKUP(Toss[[#This Row],[No用]],SetNo[[No.用]:[vlookup 用]],2,FALSE)</f>
        <v>101</v>
      </c>
      <c r="B303">
        <f>IF(ROW()=2,1,IF(A302&lt;&gt;Toss[[#This Row],[No]],1,B302+1))</f>
        <v>7</v>
      </c>
      <c r="C303" t="s">
        <v>205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167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ユニフォーム黄金川貫至ICONIC</v>
      </c>
    </row>
    <row r="304" spans="1:20" x14ac:dyDescent="0.35">
      <c r="A304">
        <f>VLOOKUP(Toss[[#This Row],[No用]],SetNo[[No.用]:[vlookup 用]],2,FALSE)</f>
        <v>102</v>
      </c>
      <c r="B304">
        <f>IF(ROW()=2,1,IF(A303&lt;&gt;Toss[[#This Row],[No]],1,B303+1))</f>
        <v>1</v>
      </c>
      <c r="C304" t="s">
        <v>149</v>
      </c>
      <c r="D304" t="s">
        <v>378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166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制服黄金川貫至ICONIC</v>
      </c>
    </row>
    <row r="305" spans="1:20" x14ac:dyDescent="0.35">
      <c r="A305">
        <f>VLOOKUP(Toss[[#This Row],[No用]],SetNo[[No.用]:[vlookup 用]],2,FALSE)</f>
        <v>102</v>
      </c>
      <c r="B305">
        <f>IF(ROW()=2,1,IF(A304&lt;&gt;Toss[[#This Row],[No]],1,B304+1))</f>
        <v>2</v>
      </c>
      <c r="C305" t="s">
        <v>149</v>
      </c>
      <c r="D305" t="s">
        <v>378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169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制服黄金川貫至ICONIC</v>
      </c>
    </row>
    <row r="306" spans="1:20" x14ac:dyDescent="0.35">
      <c r="A306">
        <f>VLOOKUP(Toss[[#This Row],[No用]],SetNo[[No.用]:[vlookup 用]],2,FALSE)</f>
        <v>102</v>
      </c>
      <c r="B306">
        <f>IF(ROW()=2,1,IF(A305&lt;&gt;Toss[[#This Row],[No]],1,B305+1))</f>
        <v>3</v>
      </c>
      <c r="C306" t="s">
        <v>149</v>
      </c>
      <c r="D306" t="s">
        <v>378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233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制服黄金川貫至ICONIC</v>
      </c>
    </row>
    <row r="307" spans="1:20" x14ac:dyDescent="0.35">
      <c r="A307">
        <f>VLOOKUP(Toss[[#This Row],[No用]],SetNo[[No.用]:[vlookup 用]],2,FALSE)</f>
        <v>102</v>
      </c>
      <c r="B307">
        <f>IF(ROW()=2,1,IF(A306&lt;&gt;Toss[[#This Row],[No]],1,B306+1))</f>
        <v>4</v>
      </c>
      <c r="C307" t="s">
        <v>149</v>
      </c>
      <c r="D307" t="s">
        <v>378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172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制服黄金川貫至ICONIC</v>
      </c>
    </row>
    <row r="308" spans="1:20" x14ac:dyDescent="0.35">
      <c r="A308">
        <f>VLOOKUP(Toss[[#This Row],[No用]],SetNo[[No.用]:[vlookup 用]],2,FALSE)</f>
        <v>102</v>
      </c>
      <c r="B308">
        <f>IF(ROW()=2,1,IF(A307&lt;&gt;Toss[[#This Row],[No]],1,B307+1))</f>
        <v>5</v>
      </c>
      <c r="C308" t="s">
        <v>149</v>
      </c>
      <c r="D308" t="s">
        <v>378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379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制服黄金川貫至ICONIC</v>
      </c>
    </row>
    <row r="309" spans="1:20" x14ac:dyDescent="0.35">
      <c r="A309">
        <f>VLOOKUP(Toss[[#This Row],[No用]],SetNo[[No.用]:[vlookup 用]],2,FALSE)</f>
        <v>102</v>
      </c>
      <c r="B309">
        <f>IF(ROW()=2,1,IF(A308&lt;&gt;Toss[[#This Row],[No]],1,B308+1))</f>
        <v>6</v>
      </c>
      <c r="C309" t="s">
        <v>149</v>
      </c>
      <c r="D309" t="s">
        <v>378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232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制服黄金川貫至ICONIC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7</v>
      </c>
      <c r="C310" t="s">
        <v>149</v>
      </c>
      <c r="D310" t="s">
        <v>378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167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制服黄金川貫至ICONIC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8</v>
      </c>
      <c r="C311" t="s">
        <v>149</v>
      </c>
      <c r="D311" t="s">
        <v>378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183</v>
      </c>
      <c r="L311" s="1" t="s">
        <v>224</v>
      </c>
      <c r="M311">
        <v>42</v>
      </c>
      <c r="N311">
        <v>0</v>
      </c>
      <c r="O311">
        <v>52</v>
      </c>
      <c r="P311">
        <v>0</v>
      </c>
      <c r="T311" t="str">
        <f>Toss[[#This Row],[服装]]&amp;Toss[[#This Row],[名前]]&amp;Toss[[#This Row],[レアリティ]]</f>
        <v>制服黄金川貫至ICONIC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166</v>
      </c>
      <c r="L312" s="1" t="s">
        <v>173</v>
      </c>
      <c r="M312">
        <v>34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692</v>
      </c>
      <c r="D313" t="s">
        <v>378</v>
      </c>
      <c r="E313" s="1" t="s">
        <v>90</v>
      </c>
      <c r="F313" t="s">
        <v>31</v>
      </c>
      <c r="G313" t="s">
        <v>49</v>
      </c>
      <c r="H313" t="s">
        <v>71</v>
      </c>
      <c r="I313">
        <v>1</v>
      </c>
      <c r="J313" t="s">
        <v>231</v>
      </c>
      <c r="K313" s="1" t="s">
        <v>169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職業体験黄金川貫至ICONIC</v>
      </c>
    </row>
    <row r="314" spans="1:20" x14ac:dyDescent="0.35">
      <c r="A314">
        <f>VLOOKUP(Toss[[#This Row],[No用]],SetNo[[No.用]:[vlookup 用]],2,FALSE)</f>
        <v>103</v>
      </c>
      <c r="B314">
        <f>IF(ROW()=2,1,IF(A313&lt;&gt;Toss[[#This Row],[No]],1,B313+1))</f>
        <v>3</v>
      </c>
      <c r="C314" s="1" t="s">
        <v>692</v>
      </c>
      <c r="D314" t="s">
        <v>378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231</v>
      </c>
      <c r="K314" s="1" t="s">
        <v>233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職業体験黄金川貫至ICONIC</v>
      </c>
    </row>
    <row r="315" spans="1:20" x14ac:dyDescent="0.35">
      <c r="A315">
        <f>VLOOKUP(Toss[[#This Row],[No用]],SetNo[[No.用]:[vlookup 用]],2,FALSE)</f>
        <v>103</v>
      </c>
      <c r="B315">
        <f>IF(ROW()=2,1,IF(A314&lt;&gt;Toss[[#This Row],[No]],1,B314+1))</f>
        <v>4</v>
      </c>
      <c r="C315" s="1" t="s">
        <v>692</v>
      </c>
      <c r="D315" t="s">
        <v>378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231</v>
      </c>
      <c r="K315" s="1" t="s">
        <v>172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職業体験黄金川貫至ICONIC</v>
      </c>
    </row>
    <row r="316" spans="1:20" x14ac:dyDescent="0.35">
      <c r="A316">
        <f>VLOOKUP(Toss[[#This Row],[No用]],SetNo[[No.用]:[vlookup 用]],2,FALSE)</f>
        <v>103</v>
      </c>
      <c r="B316">
        <f>IF(ROW()=2,1,IF(A315&lt;&gt;Toss[[#This Row],[No]],1,B315+1))</f>
        <v>5</v>
      </c>
      <c r="C316" s="1" t="s">
        <v>692</v>
      </c>
      <c r="D316" t="s">
        <v>378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231</v>
      </c>
      <c r="K316" s="1" t="s">
        <v>379</v>
      </c>
      <c r="L316" s="1" t="s">
        <v>173</v>
      </c>
      <c r="M316">
        <v>36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職業体験黄金川貫至ICONIC</v>
      </c>
    </row>
    <row r="317" spans="1:20" x14ac:dyDescent="0.35">
      <c r="A317">
        <f>VLOOKUP(Toss[[#This Row],[No用]],SetNo[[No.用]:[vlookup 用]],2,FALSE)</f>
        <v>103</v>
      </c>
      <c r="B317">
        <f>IF(ROW()=2,1,IF(A316&lt;&gt;Toss[[#This Row],[No]],1,B316+1))</f>
        <v>6</v>
      </c>
      <c r="C317" s="1" t="s">
        <v>692</v>
      </c>
      <c r="D317" t="s">
        <v>378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231</v>
      </c>
      <c r="K317" s="1" t="s">
        <v>232</v>
      </c>
      <c r="L317" s="1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職業体験黄金川貫至ICONIC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7</v>
      </c>
      <c r="C318" s="1" t="s">
        <v>692</v>
      </c>
      <c r="D318" t="s">
        <v>378</v>
      </c>
      <c r="E318" s="1" t="s">
        <v>90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167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職業体験黄金川貫至ICONIC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8</v>
      </c>
      <c r="C319" s="1" t="s">
        <v>692</v>
      </c>
      <c r="D319" t="s">
        <v>378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232</v>
      </c>
      <c r="L319" s="1" t="s">
        <v>224</v>
      </c>
      <c r="M319">
        <v>45</v>
      </c>
      <c r="N319">
        <v>0</v>
      </c>
      <c r="O319">
        <v>55</v>
      </c>
      <c r="P319">
        <v>0</v>
      </c>
      <c r="T319" t="str">
        <f>Toss[[#This Row],[服装]]&amp;Toss[[#This Row],[名前]]&amp;Toss[[#This Row],[レアリティ]]</f>
        <v>職業体験黄金川貫至ICONIC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9</v>
      </c>
      <c r="C320" s="1" t="s">
        <v>692</v>
      </c>
      <c r="D320" t="s">
        <v>378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183</v>
      </c>
      <c r="L320" s="1" t="s">
        <v>224</v>
      </c>
      <c r="M320">
        <v>42</v>
      </c>
      <c r="N320">
        <v>0</v>
      </c>
      <c r="O320">
        <v>52</v>
      </c>
      <c r="P320">
        <v>0</v>
      </c>
      <c r="T320" t="str">
        <f>Toss[[#This Row],[服装]]&amp;Toss[[#This Row],[名前]]&amp;Toss[[#This Row],[レアリティ]]</f>
        <v>職業体験黄金川貫至ICONIC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1</v>
      </c>
      <c r="C321" s="1" t="s">
        <v>1044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166</v>
      </c>
      <c r="L321" s="1" t="s">
        <v>173</v>
      </c>
      <c r="M321">
        <v>34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104</v>
      </c>
      <c r="B322">
        <f>IF(ROW()=2,1,IF(A321&lt;&gt;Toss[[#This Row],[No]],1,B321+1))</f>
        <v>2</v>
      </c>
      <c r="C322" s="1" t="s">
        <v>1044</v>
      </c>
      <c r="D322" s="1" t="s">
        <v>378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231</v>
      </c>
      <c r="K322" s="1" t="s">
        <v>169</v>
      </c>
      <c r="L322" s="1" t="s">
        <v>178</v>
      </c>
      <c r="M322">
        <v>31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スパイ黄金川貫至ICONIC</v>
      </c>
    </row>
    <row r="323" spans="1:20" x14ac:dyDescent="0.35">
      <c r="A323">
        <f>VLOOKUP(Toss[[#This Row],[No用]],SetNo[[No.用]:[vlookup 用]],2,FALSE)</f>
        <v>104</v>
      </c>
      <c r="B323">
        <f>IF(ROW()=2,1,IF(A322&lt;&gt;Toss[[#This Row],[No]],1,B322+1))</f>
        <v>3</v>
      </c>
      <c r="C323" s="1" t="s">
        <v>1044</v>
      </c>
      <c r="D323" s="1" t="s">
        <v>378</v>
      </c>
      <c r="E323" s="1" t="s">
        <v>77</v>
      </c>
      <c r="F323" s="1" t="s">
        <v>31</v>
      </c>
      <c r="G323" s="1" t="s">
        <v>49</v>
      </c>
      <c r="H323" s="1" t="s">
        <v>71</v>
      </c>
      <c r="I323">
        <v>1</v>
      </c>
      <c r="J323" t="s">
        <v>231</v>
      </c>
      <c r="K323" s="1" t="s">
        <v>233</v>
      </c>
      <c r="L323" s="1" t="s">
        <v>162</v>
      </c>
      <c r="M323">
        <v>36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スパイ黄金川貫至ICONIC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4</v>
      </c>
      <c r="C324" s="1" t="s">
        <v>1044</v>
      </c>
      <c r="D324" s="1" t="s">
        <v>378</v>
      </c>
      <c r="E324" s="1" t="s">
        <v>77</v>
      </c>
      <c r="F324" s="1" t="s">
        <v>31</v>
      </c>
      <c r="G324" s="1" t="s">
        <v>49</v>
      </c>
      <c r="H324" s="1" t="s">
        <v>71</v>
      </c>
      <c r="I324">
        <v>1</v>
      </c>
      <c r="J324" t="s">
        <v>231</v>
      </c>
      <c r="K324" s="1" t="s">
        <v>172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スパイ黄金川貫至ICONIC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5</v>
      </c>
      <c r="C325" s="1" t="s">
        <v>1044</v>
      </c>
      <c r="D325" s="1" t="s">
        <v>378</v>
      </c>
      <c r="E325" s="1" t="s">
        <v>77</v>
      </c>
      <c r="F325" s="1" t="s">
        <v>31</v>
      </c>
      <c r="G325" s="1" t="s">
        <v>49</v>
      </c>
      <c r="H325" s="1" t="s">
        <v>71</v>
      </c>
      <c r="I325">
        <v>1</v>
      </c>
      <c r="J325" t="s">
        <v>231</v>
      </c>
      <c r="K325" s="1" t="s">
        <v>379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スパイ黄金川貫至ICONIC</v>
      </c>
    </row>
    <row r="326" spans="1:20" x14ac:dyDescent="0.35">
      <c r="A326">
        <f>VLOOKUP(Toss[[#This Row],[No用]],SetNo[[No.用]:[vlookup 用]],2,FALSE)</f>
        <v>104</v>
      </c>
      <c r="B326">
        <f>IF(ROW()=2,1,IF(A325&lt;&gt;Toss[[#This Row],[No]],1,B325+1))</f>
        <v>6</v>
      </c>
      <c r="C326" s="1" t="s">
        <v>1044</v>
      </c>
      <c r="D326" s="1" t="s">
        <v>378</v>
      </c>
      <c r="E326" s="1" t="s">
        <v>77</v>
      </c>
      <c r="F326" s="1" t="s">
        <v>31</v>
      </c>
      <c r="G326" s="1" t="s">
        <v>49</v>
      </c>
      <c r="H326" s="1" t="s">
        <v>71</v>
      </c>
      <c r="I326">
        <v>1</v>
      </c>
      <c r="J326" t="s">
        <v>231</v>
      </c>
      <c r="K326" s="1" t="s">
        <v>232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スパイ黄金川貫至ICONIC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7</v>
      </c>
      <c r="C327" s="1" t="s">
        <v>1044</v>
      </c>
      <c r="D327" s="1" t="s">
        <v>378</v>
      </c>
      <c r="E327" s="1" t="s">
        <v>77</v>
      </c>
      <c r="F327" s="1" t="s">
        <v>31</v>
      </c>
      <c r="G327" s="1" t="s">
        <v>49</v>
      </c>
      <c r="H327" s="1" t="s">
        <v>71</v>
      </c>
      <c r="I327">
        <v>1</v>
      </c>
      <c r="J327" t="s">
        <v>231</v>
      </c>
      <c r="K327" s="1" t="s">
        <v>167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スパイ黄金川貫至ICONIC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8</v>
      </c>
      <c r="C328" s="1" t="s">
        <v>1044</v>
      </c>
      <c r="D328" s="1" t="s">
        <v>378</v>
      </c>
      <c r="E328" s="1" t="s">
        <v>77</v>
      </c>
      <c r="F328" s="1" t="s">
        <v>31</v>
      </c>
      <c r="G328" s="1" t="s">
        <v>49</v>
      </c>
      <c r="H328" s="1" t="s">
        <v>71</v>
      </c>
      <c r="I328">
        <v>1</v>
      </c>
      <c r="J328" t="s">
        <v>231</v>
      </c>
      <c r="K328" s="1" t="s">
        <v>183</v>
      </c>
      <c r="L328" s="1" t="s">
        <v>224</v>
      </c>
      <c r="M328">
        <v>45</v>
      </c>
      <c r="N328">
        <v>0</v>
      </c>
      <c r="O328">
        <v>55</v>
      </c>
      <c r="P328">
        <v>0</v>
      </c>
      <c r="T328" t="str">
        <f>Toss[[#This Row],[服装]]&amp;Toss[[#This Row],[名前]]&amp;Toss[[#This Row],[レアリティ]]</f>
        <v>スパイ黄金川貫至ICONIC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9</v>
      </c>
      <c r="C329" s="1" t="s">
        <v>1044</v>
      </c>
      <c r="D329" s="1" t="s">
        <v>378</v>
      </c>
      <c r="E329" s="1" t="s">
        <v>77</v>
      </c>
      <c r="F329" s="1" t="s">
        <v>31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183</v>
      </c>
      <c r="L329" s="1" t="s">
        <v>224</v>
      </c>
      <c r="M329">
        <v>45</v>
      </c>
      <c r="N329">
        <v>0</v>
      </c>
      <c r="O329">
        <v>55</v>
      </c>
      <c r="P329">
        <v>0</v>
      </c>
      <c r="Q329" s="1" t="s">
        <v>1117</v>
      </c>
      <c r="T329" t="str">
        <f>Toss[[#This Row],[服装]]&amp;Toss[[#This Row],[名前]]&amp;Toss[[#This Row],[レアリティ]]</f>
        <v>スパイ黄金川貫至ICONIC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1</v>
      </c>
      <c r="C330" t="s">
        <v>205</v>
      </c>
      <c r="D330" t="s">
        <v>51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s="1" t="s">
        <v>166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ユニフォーム小原豊ICONIC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2</v>
      </c>
      <c r="C331" t="s">
        <v>205</v>
      </c>
      <c r="D331" t="s">
        <v>51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ユニフォーム小原豊ICONIC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1</v>
      </c>
      <c r="C332" t="s">
        <v>205</v>
      </c>
      <c r="D332" t="s">
        <v>52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s="1" t="s">
        <v>166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ユニフォーム女川太郎ICONIC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2</v>
      </c>
      <c r="C333" t="s">
        <v>205</v>
      </c>
      <c r="D333" t="s">
        <v>52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s="1" t="s">
        <v>167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ユニフォーム女川太郎ICONIC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1</v>
      </c>
      <c r="C334" t="s">
        <v>205</v>
      </c>
      <c r="D334" t="s">
        <v>53</v>
      </c>
      <c r="E334" t="s">
        <v>23</v>
      </c>
      <c r="F334" t="s">
        <v>21</v>
      </c>
      <c r="G334" t="s">
        <v>49</v>
      </c>
      <c r="H334" t="s">
        <v>71</v>
      </c>
      <c r="I334">
        <v>1</v>
      </c>
      <c r="J334" t="s">
        <v>231</v>
      </c>
      <c r="K334" s="1" t="s">
        <v>166</v>
      </c>
      <c r="L334" s="1" t="s">
        <v>162</v>
      </c>
      <c r="M334">
        <v>31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ユニフォーム作並浩輔ICONIC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1</v>
      </c>
      <c r="C335" t="s">
        <v>205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231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ユニフォーム吹上仁悟ICONIC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2</v>
      </c>
      <c r="C336" t="s">
        <v>205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231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ユニフォーム吹上仁悟ICONIC</v>
      </c>
    </row>
    <row r="337" spans="1:20" x14ac:dyDescent="0.35">
      <c r="A337">
        <f>VLOOKUP(Toss[[#This Row],[No用]],SetNo[[No.用]:[vlookup 用]],2,FALSE)</f>
        <v>109</v>
      </c>
      <c r="B337">
        <f>IF(ROW()=2,1,IF(A336&lt;&gt;Toss[[#This Row],[No]],1,B336+1))</f>
        <v>1</v>
      </c>
      <c r="C337" s="1" t="s">
        <v>108</v>
      </c>
      <c r="D337" s="1" t="s">
        <v>837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166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ユニフォーム茂庭要ICONIC</v>
      </c>
    </row>
    <row r="338" spans="1:20" x14ac:dyDescent="0.35">
      <c r="A338">
        <f>VLOOKUP(Toss[[#This Row],[No用]],SetNo[[No.用]:[vlookup 用]],2,FALSE)</f>
        <v>109</v>
      </c>
      <c r="B338">
        <f>IF(ROW()=2,1,IF(A337&lt;&gt;Toss[[#This Row],[No]],1,B337+1))</f>
        <v>2</v>
      </c>
      <c r="C338" s="1" t="s">
        <v>108</v>
      </c>
      <c r="D338" s="1" t="s">
        <v>837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169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ユニフォーム茂庭要ICONIC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3</v>
      </c>
      <c r="C339" s="1" t="s">
        <v>108</v>
      </c>
      <c r="D339" s="1" t="s">
        <v>837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181</v>
      </c>
      <c r="L339" s="1" t="s">
        <v>173</v>
      </c>
      <c r="M339">
        <v>39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ユニフォーム茂庭要ICONIC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4</v>
      </c>
      <c r="C340" s="1" t="s">
        <v>108</v>
      </c>
      <c r="D340" s="1" t="s">
        <v>837</v>
      </c>
      <c r="E340" s="1" t="s">
        <v>23</v>
      </c>
      <c r="F340" s="1" t="s">
        <v>74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172</v>
      </c>
      <c r="L340" s="1" t="s">
        <v>162</v>
      </c>
      <c r="M340">
        <v>33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ユニフォーム茂庭要ICONIC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5</v>
      </c>
      <c r="C341" s="1" t="s">
        <v>108</v>
      </c>
      <c r="D341" s="1" t="s">
        <v>837</v>
      </c>
      <c r="E341" s="1" t="s">
        <v>23</v>
      </c>
      <c r="F341" s="1" t="s">
        <v>74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232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ユニフォーム茂庭要ICONIC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6</v>
      </c>
      <c r="C342" s="1" t="s">
        <v>108</v>
      </c>
      <c r="D342" s="1" t="s">
        <v>837</v>
      </c>
      <c r="E342" s="1" t="s">
        <v>23</v>
      </c>
      <c r="F342" s="1" t="s">
        <v>74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ユニフォーム茂庭要ICONIC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7</v>
      </c>
      <c r="C343" s="1" t="s">
        <v>108</v>
      </c>
      <c r="D343" s="1" t="s">
        <v>837</v>
      </c>
      <c r="E343" s="1" t="s">
        <v>23</v>
      </c>
      <c r="F343" s="1" t="s">
        <v>74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Toss[[#This Row],[服装]]&amp;Toss[[#This Row],[名前]]&amp;Toss[[#This Row],[レアリティ]]</f>
        <v>ユニフォーム茂庭要ICONIC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1</v>
      </c>
      <c r="C344" s="1" t="s">
        <v>108</v>
      </c>
      <c r="D344" s="1" t="s">
        <v>839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166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ユニフォーム鎌先靖志ICONIC</v>
      </c>
    </row>
    <row r="345" spans="1:20" x14ac:dyDescent="0.35">
      <c r="A345">
        <f>VLOOKUP(Toss[[#This Row],[No用]],SetNo[[No.用]:[vlookup 用]],2,FALSE)</f>
        <v>110</v>
      </c>
      <c r="B345">
        <f>IF(ROW()=2,1,IF(A344&lt;&gt;Toss[[#This Row],[No]],1,B344+1))</f>
        <v>2</v>
      </c>
      <c r="C345" s="1" t="s">
        <v>108</v>
      </c>
      <c r="D345" s="1" t="s">
        <v>839</v>
      </c>
      <c r="E345" s="1" t="s">
        <v>23</v>
      </c>
      <c r="F345" s="1" t="s">
        <v>82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ユニフォーム鎌先靖志ICONIC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1</v>
      </c>
      <c r="C346" s="1" t="s">
        <v>1104</v>
      </c>
      <c r="D346" s="1" t="s">
        <v>839</v>
      </c>
      <c r="E346" s="1" t="s">
        <v>90</v>
      </c>
      <c r="F346" s="1" t="s">
        <v>82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166</v>
      </c>
      <c r="L346" s="1" t="s">
        <v>162</v>
      </c>
      <c r="M346">
        <v>25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甲冑鎌先靖志ICONIC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2</v>
      </c>
      <c r="C347" s="1" t="s">
        <v>1104</v>
      </c>
      <c r="D347" s="1" t="s">
        <v>839</v>
      </c>
      <c r="E347" s="1" t="s">
        <v>90</v>
      </c>
      <c r="F347" s="1" t="s">
        <v>82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甲冑鎌先靖志ICONIC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108</v>
      </c>
      <c r="D348" s="1" t="s">
        <v>841</v>
      </c>
      <c r="E348" s="1" t="s">
        <v>23</v>
      </c>
      <c r="F348" s="1" t="s">
        <v>78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162</v>
      </c>
      <c r="M348">
        <v>23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ユニフォーム笹谷武仁ICONIC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108</v>
      </c>
      <c r="D349" s="1" t="s">
        <v>841</v>
      </c>
      <c r="E349" s="1" t="s">
        <v>23</v>
      </c>
      <c r="F349" s="1" t="s">
        <v>78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162</v>
      </c>
      <c r="M349">
        <v>23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ユニフォーム笹谷武仁ICONIC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108</v>
      </c>
      <c r="D350" s="1" t="s">
        <v>841</v>
      </c>
      <c r="E350" s="1" t="s">
        <v>23</v>
      </c>
      <c r="F350" s="1" t="s">
        <v>78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232</v>
      </c>
      <c r="L350" s="1" t="s">
        <v>162</v>
      </c>
      <c r="M350">
        <v>23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ユニフォーム笹谷武仁ICONIC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1</v>
      </c>
      <c r="C351" t="s">
        <v>205</v>
      </c>
      <c r="D351" t="s">
        <v>30</v>
      </c>
      <c r="E351" t="s">
        <v>23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166</v>
      </c>
      <c r="L351" s="1" t="s">
        <v>173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ユニフォーム及川徹ICONIC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2</v>
      </c>
      <c r="C352" t="s">
        <v>205</v>
      </c>
      <c r="D352" t="s">
        <v>30</v>
      </c>
      <c r="E352" t="s">
        <v>23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169</v>
      </c>
      <c r="L352" s="1" t="s">
        <v>173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ユニフォーム及川徹ICONIC</v>
      </c>
    </row>
    <row r="353" spans="1:20" x14ac:dyDescent="0.35">
      <c r="A353">
        <f>VLOOKUP(Toss[[#This Row],[No用]],SetNo[[No.用]:[vlookup 用]],2,FALSE)</f>
        <v>113</v>
      </c>
      <c r="B353">
        <f>IF(ROW()=2,1,IF(A352&lt;&gt;Toss[[#This Row],[No]],1,B352+1))</f>
        <v>3</v>
      </c>
      <c r="C353" t="s">
        <v>205</v>
      </c>
      <c r="D353" t="s">
        <v>30</v>
      </c>
      <c r="E353" t="s">
        <v>23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233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ユニフォーム及川徹ICONIC</v>
      </c>
    </row>
    <row r="354" spans="1:20" x14ac:dyDescent="0.35">
      <c r="A354">
        <f>VLOOKUP(Toss[[#This Row],[No用]],SetNo[[No.用]:[vlookup 用]],2,FALSE)</f>
        <v>113</v>
      </c>
      <c r="B354">
        <f>IF(ROW()=2,1,IF(A353&lt;&gt;Toss[[#This Row],[No]],1,B353+1))</f>
        <v>4</v>
      </c>
      <c r="C354" t="s">
        <v>205</v>
      </c>
      <c r="D354" t="s">
        <v>30</v>
      </c>
      <c r="E354" t="s">
        <v>23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172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ユニフォーム及川徹ICONIC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5</v>
      </c>
      <c r="C355" t="s">
        <v>205</v>
      </c>
      <c r="D355" t="s">
        <v>30</v>
      </c>
      <c r="E355" t="s">
        <v>23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232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ユニフォーム及川徹ICONIC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6</v>
      </c>
      <c r="C356" t="s">
        <v>205</v>
      </c>
      <c r="D356" t="s">
        <v>30</v>
      </c>
      <c r="E356" t="s">
        <v>23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167</v>
      </c>
      <c r="L356" s="1" t="s">
        <v>173</v>
      </c>
      <c r="M356">
        <v>42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ユニフォーム及川徹ICONIC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t="s">
        <v>117</v>
      </c>
      <c r="D357" t="s">
        <v>30</v>
      </c>
      <c r="E357" t="s">
        <v>24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33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プール掃除及川徹ICONIC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t="s">
        <v>117</v>
      </c>
      <c r="D358" t="s">
        <v>30</v>
      </c>
      <c r="E358" t="s">
        <v>24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プール掃除及川徹ICONIC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t="s">
        <v>117</v>
      </c>
      <c r="D359" t="s">
        <v>30</v>
      </c>
      <c r="E359" t="s">
        <v>24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233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プール掃除及川徹ICONIC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t="s">
        <v>117</v>
      </c>
      <c r="D360" t="s">
        <v>30</v>
      </c>
      <c r="E360" t="s">
        <v>24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プール掃除及川徹ICONIC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t="s">
        <v>117</v>
      </c>
      <c r="D361" t="s">
        <v>30</v>
      </c>
      <c r="E361" t="s">
        <v>24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プール掃除及川徹ICONIC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t="s">
        <v>117</v>
      </c>
      <c r="D362" t="s">
        <v>30</v>
      </c>
      <c r="E362" t="s">
        <v>24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167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プール掃除及川徹ICONIC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7</v>
      </c>
      <c r="C363" t="s">
        <v>117</v>
      </c>
      <c r="D363" t="s">
        <v>30</v>
      </c>
      <c r="E363" t="s">
        <v>24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232</v>
      </c>
      <c r="L363" s="1" t="s">
        <v>224</v>
      </c>
      <c r="M363">
        <v>51</v>
      </c>
      <c r="N363">
        <v>0</v>
      </c>
      <c r="O363">
        <v>61</v>
      </c>
      <c r="P363">
        <v>0</v>
      </c>
      <c r="T363" t="str">
        <f>Toss[[#This Row],[服装]]&amp;Toss[[#This Row],[名前]]&amp;Toss[[#This Row],[レアリティ]]</f>
        <v>プール掃除及川徹ICONIC</v>
      </c>
    </row>
    <row r="364" spans="1:20" x14ac:dyDescent="0.35">
      <c r="A364">
        <f>VLOOKUP(Toss[[#This Row],[No用]],SetNo[[No.用]:[vlookup 用]],2,FALSE)</f>
        <v>114</v>
      </c>
      <c r="B364">
        <f>IF(ROW()=2,1,IF(A363&lt;&gt;Toss[[#This Row],[No]],1,B363+1))</f>
        <v>8</v>
      </c>
      <c r="C364" t="s">
        <v>117</v>
      </c>
      <c r="D364" t="s">
        <v>30</v>
      </c>
      <c r="E364" t="s">
        <v>24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183</v>
      </c>
      <c r="L364" s="1" t="s">
        <v>224</v>
      </c>
      <c r="M364">
        <v>51</v>
      </c>
      <c r="N364">
        <v>0</v>
      </c>
      <c r="O364">
        <v>61</v>
      </c>
      <c r="P364">
        <v>0</v>
      </c>
      <c r="Q364" s="1" t="s">
        <v>1008</v>
      </c>
      <c r="T364" t="str">
        <f>Toss[[#This Row],[服装]]&amp;Toss[[#This Row],[名前]]&amp;Toss[[#This Row],[レアリティ]]</f>
        <v>プール掃除及川徹ICONIC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1</v>
      </c>
      <c r="C365" s="1" t="s">
        <v>773</v>
      </c>
      <c r="D365" t="s">
        <v>30</v>
      </c>
      <c r="E365" s="1" t="s">
        <v>77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Xmas及川徹ICONIC</v>
      </c>
    </row>
    <row r="366" spans="1:20" x14ac:dyDescent="0.35">
      <c r="A366">
        <f>VLOOKUP(Toss[[#This Row],[No用]],SetNo[[No.用]:[vlookup 用]],2,FALSE)</f>
        <v>115</v>
      </c>
      <c r="B366">
        <f>IF(ROW()=2,1,IF(A365&lt;&gt;Toss[[#This Row],[No]],1,B365+1))</f>
        <v>2</v>
      </c>
      <c r="C366" s="1" t="s">
        <v>773</v>
      </c>
      <c r="D366" t="s">
        <v>30</v>
      </c>
      <c r="E366" s="1" t="s">
        <v>77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Xmas及川徹ICONIC</v>
      </c>
    </row>
    <row r="367" spans="1:20" x14ac:dyDescent="0.35">
      <c r="A367">
        <f>VLOOKUP(Toss[[#This Row],[No用]],SetNo[[No.用]:[vlookup 用]],2,FALSE)</f>
        <v>115</v>
      </c>
      <c r="B367">
        <f>IF(ROW()=2,1,IF(A366&lt;&gt;Toss[[#This Row],[No]],1,B366+1))</f>
        <v>3</v>
      </c>
      <c r="C367" s="1" t="s">
        <v>773</v>
      </c>
      <c r="D367" t="s">
        <v>30</v>
      </c>
      <c r="E367" s="1" t="s">
        <v>77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233</v>
      </c>
      <c r="L367" s="1" t="s">
        <v>162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Xmas及川徹ICONIC</v>
      </c>
    </row>
    <row r="368" spans="1:20" x14ac:dyDescent="0.35">
      <c r="A368">
        <f>VLOOKUP(Toss[[#This Row],[No用]],SetNo[[No.用]:[vlookup 用]],2,FALSE)</f>
        <v>115</v>
      </c>
      <c r="B368">
        <f>IF(ROW()=2,1,IF(A367&lt;&gt;Toss[[#This Row],[No]],1,B367+1))</f>
        <v>4</v>
      </c>
      <c r="C368" s="1" t="s">
        <v>773</v>
      </c>
      <c r="D368" t="s">
        <v>30</v>
      </c>
      <c r="E368" s="1" t="s">
        <v>77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Xmas及川徹ICONIC</v>
      </c>
    </row>
    <row r="369" spans="1:20" x14ac:dyDescent="0.35">
      <c r="A369">
        <f>VLOOKUP(Toss[[#This Row],[No用]],SetNo[[No.用]:[vlookup 用]],2,FALSE)</f>
        <v>115</v>
      </c>
      <c r="B369">
        <f>IF(ROW()=2,1,IF(A368&lt;&gt;Toss[[#This Row],[No]],1,B368+1))</f>
        <v>5</v>
      </c>
      <c r="C369" s="1" t="s">
        <v>773</v>
      </c>
      <c r="D369" t="s">
        <v>30</v>
      </c>
      <c r="E369" s="1" t="s">
        <v>77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232</v>
      </c>
      <c r="L369" s="1" t="s">
        <v>178</v>
      </c>
      <c r="M369">
        <v>36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Xmas及川徹ICONIC</v>
      </c>
    </row>
    <row r="370" spans="1:20" x14ac:dyDescent="0.35">
      <c r="A370">
        <f>VLOOKUP(Toss[[#This Row],[No用]],SetNo[[No.用]:[vlookup 用]],2,FALSE)</f>
        <v>115</v>
      </c>
      <c r="B370">
        <f>IF(ROW()=2,1,IF(A369&lt;&gt;Toss[[#This Row],[No]],1,B369+1))</f>
        <v>6</v>
      </c>
      <c r="C370" s="1" t="s">
        <v>773</v>
      </c>
      <c r="D370" t="s">
        <v>30</v>
      </c>
      <c r="E370" s="1" t="s">
        <v>77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167</v>
      </c>
      <c r="L370" s="1" t="s">
        <v>173</v>
      </c>
      <c r="M370">
        <v>42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Xmas及川徹ICONIC</v>
      </c>
    </row>
    <row r="371" spans="1:20" x14ac:dyDescent="0.35">
      <c r="A371">
        <f>VLOOKUP(Toss[[#This Row],[No用]],SetNo[[No.用]:[vlookup 用]],2,FALSE)</f>
        <v>115</v>
      </c>
      <c r="B371">
        <f>IF(ROW()=2,1,IF(A370&lt;&gt;Toss[[#This Row],[No]],1,B370+1))</f>
        <v>7</v>
      </c>
      <c r="C371" s="1" t="s">
        <v>773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51</v>
      </c>
      <c r="N371">
        <v>0</v>
      </c>
      <c r="O371">
        <v>61</v>
      </c>
      <c r="P371">
        <v>0</v>
      </c>
      <c r="Q371" s="1"/>
      <c r="T371" t="str">
        <f>Toss[[#This Row],[服装]]&amp;Toss[[#This Row],[名前]]&amp;Toss[[#This Row],[レアリティ]]</f>
        <v>Xmas及川徹ICONIC</v>
      </c>
    </row>
    <row r="372" spans="1:20" x14ac:dyDescent="0.35">
      <c r="A372">
        <f>VLOOKUP(Toss[[#This Row],[No用]],SetNo[[No.用]:[vlookup 用]],2,FALSE)</f>
        <v>115</v>
      </c>
      <c r="B372">
        <f>IF(ROW()=2,1,IF(A371&lt;&gt;Toss[[#This Row],[No]],1,B371+1))</f>
        <v>8</v>
      </c>
      <c r="C372" s="1" t="s">
        <v>773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231</v>
      </c>
      <c r="K372" s="1" t="s">
        <v>232</v>
      </c>
      <c r="L372" s="1" t="s">
        <v>224</v>
      </c>
      <c r="M372">
        <v>51</v>
      </c>
      <c r="N372">
        <v>0</v>
      </c>
      <c r="O372">
        <v>61</v>
      </c>
      <c r="P372">
        <v>0</v>
      </c>
      <c r="Q372" s="1"/>
      <c r="T372" t="str">
        <f>Toss[[#This Row],[服装]]&amp;Toss[[#This Row],[名前]]&amp;Toss[[#This Row],[レアリティ]]</f>
        <v>Xmas及川徹ICONIC</v>
      </c>
    </row>
    <row r="373" spans="1:20" x14ac:dyDescent="0.35">
      <c r="A373">
        <f>VLOOKUP(Toss[[#This Row],[No用]],SetNo[[No.用]:[vlookup 用]],2,FALSE)</f>
        <v>116</v>
      </c>
      <c r="B373">
        <f>IF(ROW()=2,1,IF(A372&lt;&gt;Toss[[#This Row],[No]],1,B372+1))</f>
        <v>1</v>
      </c>
      <c r="C373" s="1" t="s">
        <v>149</v>
      </c>
      <c r="D373" t="s">
        <v>30</v>
      </c>
      <c r="E373" s="1" t="s">
        <v>73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制服及川徹ICONIC</v>
      </c>
    </row>
    <row r="374" spans="1:20" x14ac:dyDescent="0.35">
      <c r="A374">
        <f>VLOOKUP(Toss[[#This Row],[No用]],SetNo[[No.用]:[vlookup 用]],2,FALSE)</f>
        <v>116</v>
      </c>
      <c r="B374">
        <f>IF(ROW()=2,1,IF(A373&lt;&gt;Toss[[#This Row],[No]],1,B373+1))</f>
        <v>2</v>
      </c>
      <c r="C374" s="1" t="s">
        <v>149</v>
      </c>
      <c r="D374" t="s">
        <v>30</v>
      </c>
      <c r="E374" s="1" t="s">
        <v>73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制服及川徹ICONIC</v>
      </c>
    </row>
    <row r="375" spans="1:20" x14ac:dyDescent="0.35">
      <c r="A375">
        <f>VLOOKUP(Toss[[#This Row],[No用]],SetNo[[No.用]:[vlookup 用]],2,FALSE)</f>
        <v>116</v>
      </c>
      <c r="B375">
        <f>IF(ROW()=2,1,IF(A374&lt;&gt;Toss[[#This Row],[No]],1,B374+1))</f>
        <v>3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制服及川徹ICONIC</v>
      </c>
    </row>
    <row r="376" spans="1:20" x14ac:dyDescent="0.35">
      <c r="A376">
        <f>VLOOKUP(Toss[[#This Row],[No用]],SetNo[[No.用]:[vlookup 用]],2,FALSE)</f>
        <v>116</v>
      </c>
      <c r="B376">
        <f>IF(ROW()=2,1,IF(A375&lt;&gt;Toss[[#This Row],[No]],1,B375+1))</f>
        <v>4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33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制服及川徹ICONIC</v>
      </c>
    </row>
    <row r="377" spans="1:20" x14ac:dyDescent="0.35">
      <c r="A377">
        <f>VLOOKUP(Toss[[#This Row],[No用]],SetNo[[No.用]:[vlookup 用]],2,FALSE)</f>
        <v>116</v>
      </c>
      <c r="B377">
        <f>IF(ROW()=2,1,IF(A376&lt;&gt;Toss[[#This Row],[No]],1,B376+1))</f>
        <v>5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制服及川徹ICONIC</v>
      </c>
    </row>
    <row r="378" spans="1:20" x14ac:dyDescent="0.35">
      <c r="A378">
        <f>VLOOKUP(Toss[[#This Row],[No用]],SetNo[[No.用]:[vlookup 用]],2,FALSE)</f>
        <v>116</v>
      </c>
      <c r="B378">
        <f>IF(ROW()=2,1,IF(A377&lt;&gt;Toss[[#This Row],[No]],1,B377+1))</f>
        <v>6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制服及川徹ICONIC</v>
      </c>
    </row>
    <row r="379" spans="1:20" x14ac:dyDescent="0.35">
      <c r="A379">
        <f>VLOOKUP(Toss[[#This Row],[No用]],SetNo[[No.用]:[vlookup 用]],2,FALSE)</f>
        <v>117</v>
      </c>
      <c r="B379">
        <f>IF(ROW()=2,1,IF(A378&lt;&gt;Toss[[#This Row],[No]],1,B378+1))</f>
        <v>1</v>
      </c>
      <c r="C379" s="1" t="s">
        <v>893</v>
      </c>
      <c r="D379" s="1" t="s">
        <v>30</v>
      </c>
      <c r="E379" s="1" t="s">
        <v>90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路地裏及川徹ICONIC</v>
      </c>
    </row>
    <row r="380" spans="1:20" x14ac:dyDescent="0.35">
      <c r="A380">
        <f>VLOOKUP(Toss[[#This Row],[No用]],SetNo[[No.用]:[vlookup 用]],2,FALSE)</f>
        <v>117</v>
      </c>
      <c r="B380">
        <f>IF(ROW()=2,1,IF(A379&lt;&gt;Toss[[#This Row],[No]],1,B379+1))</f>
        <v>2</v>
      </c>
      <c r="C380" s="1" t="s">
        <v>893</v>
      </c>
      <c r="D380" s="1" t="s">
        <v>30</v>
      </c>
      <c r="E380" s="1" t="s">
        <v>90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路地裏及川徹ICONIC</v>
      </c>
    </row>
    <row r="381" spans="1:20" x14ac:dyDescent="0.35">
      <c r="A381">
        <f>VLOOKUP(Toss[[#This Row],[No用]],SetNo[[No.用]:[vlookup 用]],2,FALSE)</f>
        <v>117</v>
      </c>
      <c r="B381">
        <f>IF(ROW()=2,1,IF(A380&lt;&gt;Toss[[#This Row],[No]],1,B380+1))</f>
        <v>3</v>
      </c>
      <c r="C381" s="1" t="s">
        <v>893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233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路地裏及川徹ICONIC</v>
      </c>
    </row>
    <row r="382" spans="1:20" x14ac:dyDescent="0.35">
      <c r="A382">
        <f>VLOOKUP(Toss[[#This Row],[No用]],SetNo[[No.用]:[vlookup 用]],2,FALSE)</f>
        <v>117</v>
      </c>
      <c r="B382">
        <f>IF(ROW()=2,1,IF(A381&lt;&gt;Toss[[#This Row],[No]],1,B381+1))</f>
        <v>4</v>
      </c>
      <c r="C382" s="1" t="s">
        <v>893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172</v>
      </c>
      <c r="L382" s="1" t="s">
        <v>178</v>
      </c>
      <c r="M382">
        <v>36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路地裏及川徹ICONIC</v>
      </c>
    </row>
    <row r="383" spans="1:20" x14ac:dyDescent="0.35">
      <c r="A383">
        <f>VLOOKUP(Toss[[#This Row],[No用]],SetNo[[No.用]:[vlookup 用]],2,FALSE)</f>
        <v>117</v>
      </c>
      <c r="B383">
        <f>IF(ROW()=2,1,IF(A382&lt;&gt;Toss[[#This Row],[No]],1,B382+1))</f>
        <v>5</v>
      </c>
      <c r="C383" s="1" t="s">
        <v>893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232</v>
      </c>
      <c r="L383" s="1" t="s">
        <v>178</v>
      </c>
      <c r="M383">
        <v>36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路地裏及川徹ICONIC</v>
      </c>
    </row>
    <row r="384" spans="1:20" x14ac:dyDescent="0.35">
      <c r="A384">
        <f>VLOOKUP(Toss[[#This Row],[No用]],SetNo[[No.用]:[vlookup 用]],2,FALSE)</f>
        <v>117</v>
      </c>
      <c r="B384">
        <f>IF(ROW()=2,1,IF(A383&lt;&gt;Toss[[#This Row],[No]],1,B383+1))</f>
        <v>6</v>
      </c>
      <c r="C384" s="1" t="s">
        <v>893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路地裏及川徹ICONIC</v>
      </c>
    </row>
    <row r="385" spans="1:20" x14ac:dyDescent="0.35">
      <c r="A385">
        <f>VLOOKUP(Toss[[#This Row],[No用]],SetNo[[No.用]:[vlookup 用]],2,FALSE)</f>
        <v>117</v>
      </c>
      <c r="B385">
        <f>IF(ROW()=2,1,IF(A384&lt;&gt;Toss[[#This Row],[No]],1,B384+1))</f>
        <v>7</v>
      </c>
      <c r="C385" s="1" t="s">
        <v>893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183</v>
      </c>
      <c r="L385" s="1" t="s">
        <v>224</v>
      </c>
      <c r="M385">
        <v>52</v>
      </c>
      <c r="N385">
        <v>0</v>
      </c>
      <c r="O385">
        <v>62</v>
      </c>
      <c r="P385">
        <v>0</v>
      </c>
      <c r="Q385" s="1"/>
      <c r="T385" t="str">
        <f>Toss[[#This Row],[服装]]&amp;Toss[[#This Row],[名前]]&amp;Toss[[#This Row],[レアリティ]]</f>
        <v>路地裏及川徹ICONIC</v>
      </c>
    </row>
    <row r="386" spans="1:20" x14ac:dyDescent="0.35">
      <c r="A386">
        <f>VLOOKUP(Toss[[#This Row],[No用]],SetNo[[No.用]:[vlookup 用]],2,FALSE)</f>
        <v>118</v>
      </c>
      <c r="B386">
        <f>IF(ROW()=2,1,IF(A385&lt;&gt;Toss[[#This Row],[No]],1,B385+1))</f>
        <v>1</v>
      </c>
      <c r="C386" s="1" t="s">
        <v>999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166</v>
      </c>
      <c r="L386" s="1" t="s">
        <v>173</v>
      </c>
      <c r="M386">
        <v>34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118</v>
      </c>
      <c r="B387">
        <f>IF(ROW()=2,1,IF(A386&lt;&gt;Toss[[#This Row],[No]],1,B386+1))</f>
        <v>2</v>
      </c>
      <c r="C387" s="1" t="s">
        <v>999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169</v>
      </c>
      <c r="L387" s="1" t="s">
        <v>173</v>
      </c>
      <c r="M387">
        <v>34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バカンス及川徹ICONIC</v>
      </c>
    </row>
    <row r="388" spans="1:20" x14ac:dyDescent="0.35">
      <c r="A388">
        <f>VLOOKUP(Toss[[#This Row],[No用]],SetNo[[No.用]:[vlookup 用]],2,FALSE)</f>
        <v>118</v>
      </c>
      <c r="B388">
        <f>IF(ROW()=2,1,IF(A387&lt;&gt;Toss[[#This Row],[No]],1,B387+1))</f>
        <v>3</v>
      </c>
      <c r="C388" s="1" t="s">
        <v>999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233</v>
      </c>
      <c r="L388" s="1" t="s">
        <v>178</v>
      </c>
      <c r="M388">
        <v>36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バカンス及川徹ICONIC</v>
      </c>
    </row>
    <row r="389" spans="1:20" x14ac:dyDescent="0.35">
      <c r="A389">
        <f>VLOOKUP(Toss[[#This Row],[No用]],SetNo[[No.用]:[vlookup 用]],2,FALSE)</f>
        <v>118</v>
      </c>
      <c r="B389">
        <f>IF(ROW()=2,1,IF(A388&lt;&gt;Toss[[#This Row],[No]],1,B388+1))</f>
        <v>4</v>
      </c>
      <c r="C389" s="1" t="s">
        <v>999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172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バカンス及川徹ICONIC</v>
      </c>
    </row>
    <row r="390" spans="1:20" x14ac:dyDescent="0.35">
      <c r="A390">
        <f>VLOOKUP(Toss[[#This Row],[No用]],SetNo[[No.用]:[vlookup 用]],2,FALSE)</f>
        <v>118</v>
      </c>
      <c r="B390">
        <f>IF(ROW()=2,1,IF(A389&lt;&gt;Toss[[#This Row],[No]],1,B389+1))</f>
        <v>5</v>
      </c>
      <c r="C390" s="1" t="s">
        <v>999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232</v>
      </c>
      <c r="L390" s="1" t="s">
        <v>173</v>
      </c>
      <c r="M390">
        <v>39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バカンス及川徹ICONIC</v>
      </c>
    </row>
    <row r="391" spans="1:20" x14ac:dyDescent="0.35">
      <c r="A391">
        <f>VLOOKUP(Toss[[#This Row],[No用]],SetNo[[No.用]:[vlookup 用]],2,FALSE)</f>
        <v>118</v>
      </c>
      <c r="B391">
        <f>IF(ROW()=2,1,IF(A390&lt;&gt;Toss[[#This Row],[No]],1,B390+1))</f>
        <v>6</v>
      </c>
      <c r="C391" s="1" t="s">
        <v>999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167</v>
      </c>
      <c r="L391" s="1" t="s">
        <v>173</v>
      </c>
      <c r="M391">
        <v>42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バカンス及川徹ICONIC</v>
      </c>
    </row>
    <row r="392" spans="1:20" x14ac:dyDescent="0.35">
      <c r="A392">
        <f>VLOOKUP(Toss[[#This Row],[No用]],SetNo[[No.用]:[vlookup 用]],2,FALSE)</f>
        <v>118</v>
      </c>
      <c r="B392">
        <f>IF(ROW()=2,1,IF(A391&lt;&gt;Toss[[#This Row],[No]],1,B391+1))</f>
        <v>7</v>
      </c>
      <c r="C392" s="1" t="s">
        <v>999</v>
      </c>
      <c r="D392" s="1" t="s">
        <v>30</v>
      </c>
      <c r="E392" s="1" t="s">
        <v>77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/>
      <c r="T392" t="str">
        <f>Toss[[#This Row],[服装]]&amp;Toss[[#This Row],[名前]]&amp;Toss[[#This Row],[レアリティ]]</f>
        <v>バカンス及川徹ICONIC</v>
      </c>
    </row>
    <row r="393" spans="1:20" x14ac:dyDescent="0.35">
      <c r="A393">
        <f>VLOOKUP(Toss[[#This Row],[No用]],SetNo[[No.用]:[vlookup 用]],2,FALSE)</f>
        <v>118</v>
      </c>
      <c r="B393">
        <f>IF(ROW()=2,1,IF(A392&lt;&gt;Toss[[#This Row],[No]],1,B392+1))</f>
        <v>8</v>
      </c>
      <c r="C393" s="1" t="s">
        <v>999</v>
      </c>
      <c r="D393" s="1" t="s">
        <v>30</v>
      </c>
      <c r="E393" s="1" t="s">
        <v>77</v>
      </c>
      <c r="F393" s="1" t="s">
        <v>31</v>
      </c>
      <c r="G393" s="1" t="s">
        <v>20</v>
      </c>
      <c r="H393" s="1" t="s">
        <v>71</v>
      </c>
      <c r="I393">
        <v>1</v>
      </c>
      <c r="J393" t="s">
        <v>231</v>
      </c>
      <c r="K393" s="1" t="s">
        <v>232</v>
      </c>
      <c r="L393" s="1" t="s">
        <v>224</v>
      </c>
      <c r="M393">
        <v>51</v>
      </c>
      <c r="N393">
        <v>0</v>
      </c>
      <c r="O393">
        <v>61</v>
      </c>
      <c r="P393">
        <v>0</v>
      </c>
      <c r="Q393" s="1"/>
      <c r="T393" t="str">
        <f>Toss[[#This Row],[服装]]&amp;Toss[[#This Row],[名前]]&amp;Toss[[#This Row],[レアリティ]]</f>
        <v>バカンス及川徹ICONIC</v>
      </c>
    </row>
    <row r="394" spans="1:20" x14ac:dyDescent="0.35">
      <c r="A394">
        <f>VLOOKUP(Toss[[#This Row],[No用]],SetNo[[No.用]:[vlookup 用]],2,FALSE)</f>
        <v>118</v>
      </c>
      <c r="B394">
        <f>IF(ROW()=2,1,IF(A393&lt;&gt;Toss[[#This Row],[No]],1,B393+1))</f>
        <v>9</v>
      </c>
      <c r="C394" s="1" t="s">
        <v>999</v>
      </c>
      <c r="D394" s="1" t="s">
        <v>30</v>
      </c>
      <c r="E394" s="1" t="s">
        <v>77</v>
      </c>
      <c r="F394" s="1" t="s">
        <v>31</v>
      </c>
      <c r="G394" s="1" t="s">
        <v>20</v>
      </c>
      <c r="H394" s="1" t="s">
        <v>71</v>
      </c>
      <c r="I394">
        <v>1</v>
      </c>
      <c r="J394" t="s">
        <v>231</v>
      </c>
      <c r="K394" s="1" t="s">
        <v>183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 t="s">
        <v>1008</v>
      </c>
      <c r="T394" t="str">
        <f>Toss[[#This Row],[服装]]&amp;Toss[[#This Row],[名前]]&amp;Toss[[#This Row],[レアリティ]]</f>
        <v>バカンス及川徹ICONIC</v>
      </c>
    </row>
    <row r="395" spans="1:20" x14ac:dyDescent="0.35">
      <c r="A395">
        <f>VLOOKUP(Toss[[#This Row],[No用]],SetNo[[No.用]:[vlookup 用]],2,FALSE)</f>
        <v>119</v>
      </c>
      <c r="B395">
        <f>IF(ROW()=2,1,IF(A394&lt;&gt;Toss[[#This Row],[No]],1,B394+1))</f>
        <v>1</v>
      </c>
      <c r="C395" s="1" t="s">
        <v>1300</v>
      </c>
      <c r="D395" s="1" t="s">
        <v>30</v>
      </c>
      <c r="E395" s="1" t="s">
        <v>73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2周年及川徹ICONIC</v>
      </c>
    </row>
    <row r="396" spans="1:20" x14ac:dyDescent="0.35">
      <c r="A396">
        <f>VLOOKUP(Toss[[#This Row],[No用]],SetNo[[No.用]:[vlookup 用]],2,FALSE)</f>
        <v>119</v>
      </c>
      <c r="B396">
        <f>IF(ROW()=2,1,IF(A395&lt;&gt;Toss[[#This Row],[No]],1,B395+1))</f>
        <v>2</v>
      </c>
      <c r="C396" s="1" t="s">
        <v>1300</v>
      </c>
      <c r="D396" s="1" t="s">
        <v>30</v>
      </c>
      <c r="E396" s="1" t="s">
        <v>73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2周年及川徹ICONIC</v>
      </c>
    </row>
    <row r="397" spans="1:20" x14ac:dyDescent="0.35">
      <c r="A397">
        <f>VLOOKUP(Toss[[#This Row],[No用]],SetNo[[No.用]:[vlookup 用]],2,FALSE)</f>
        <v>119</v>
      </c>
      <c r="B397">
        <f>IF(ROW()=2,1,IF(A396&lt;&gt;Toss[[#This Row],[No]],1,B396+1))</f>
        <v>3</v>
      </c>
      <c r="C397" s="1" t="s">
        <v>1300</v>
      </c>
      <c r="D397" s="1" t="s">
        <v>30</v>
      </c>
      <c r="E397" s="1" t="s">
        <v>73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231</v>
      </c>
      <c r="K397" s="1" t="s">
        <v>233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2周年及川徹ICONIC</v>
      </c>
    </row>
    <row r="398" spans="1:20" x14ac:dyDescent="0.35">
      <c r="A398">
        <f>VLOOKUP(Toss[[#This Row],[No用]],SetNo[[No.用]:[vlookup 用]],2,FALSE)</f>
        <v>119</v>
      </c>
      <c r="B398">
        <f>IF(ROW()=2,1,IF(A397&lt;&gt;Toss[[#This Row],[No]],1,B397+1))</f>
        <v>4</v>
      </c>
      <c r="C398" s="1" t="s">
        <v>1300</v>
      </c>
      <c r="D398" s="1" t="s">
        <v>30</v>
      </c>
      <c r="E398" s="1" t="s">
        <v>73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2周年及川徹ICONIC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5</v>
      </c>
      <c r="C399" s="1" t="s">
        <v>1300</v>
      </c>
      <c r="D399" s="1" t="s">
        <v>30</v>
      </c>
      <c r="E399" s="1" t="s">
        <v>73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2周年及川徹ICONIC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6</v>
      </c>
      <c r="C400" s="1" t="s">
        <v>1300</v>
      </c>
      <c r="D400" s="1" t="s">
        <v>30</v>
      </c>
      <c r="E400" s="1" t="s">
        <v>73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36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2周年及川徹ICONIC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t="s">
        <v>205</v>
      </c>
      <c r="D401" t="s">
        <v>32</v>
      </c>
      <c r="E401" t="s">
        <v>28</v>
      </c>
      <c r="F401" t="s">
        <v>25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t="s">
        <v>205</v>
      </c>
      <c r="D402" t="s">
        <v>32</v>
      </c>
      <c r="E402" t="s">
        <v>28</v>
      </c>
      <c r="F402" t="s">
        <v>25</v>
      </c>
      <c r="G402" t="s">
        <v>20</v>
      </c>
      <c r="H402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t="s">
        <v>117</v>
      </c>
      <c r="D403" t="s">
        <v>32</v>
      </c>
      <c r="E403" t="s">
        <v>23</v>
      </c>
      <c r="F403" t="s">
        <v>25</v>
      </c>
      <c r="G403" t="s">
        <v>20</v>
      </c>
      <c r="H403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プール掃除岩泉一ICONIC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t="s">
        <v>117</v>
      </c>
      <c r="D404" t="s">
        <v>32</v>
      </c>
      <c r="E404" t="s">
        <v>23</v>
      </c>
      <c r="F404" t="s">
        <v>25</v>
      </c>
      <c r="G404" t="s">
        <v>20</v>
      </c>
      <c r="H404" t="s">
        <v>71</v>
      </c>
      <c r="I404">
        <v>1</v>
      </c>
      <c r="J404" t="s">
        <v>231</v>
      </c>
      <c r="K404" s="1" t="s">
        <v>167</v>
      </c>
      <c r="L404" s="1" t="s">
        <v>178</v>
      </c>
      <c r="M404">
        <v>28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プール掃除岩泉一ICONIC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制服岩泉一ICONIC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制服岩泉一ICONIC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860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サバゲ岩泉一ICONIC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860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167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サバゲ岩泉一ICONIC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999</v>
      </c>
      <c r="D409" s="1" t="s">
        <v>32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24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バカンス岩泉一ICONIC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999</v>
      </c>
      <c r="D410" s="1" t="s">
        <v>32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バカンス岩泉一ICONIC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s="1" t="s">
        <v>1227</v>
      </c>
      <c r="D411" s="1" t="s">
        <v>32</v>
      </c>
      <c r="E411" s="1" t="s">
        <v>24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路地裏2岩泉一ICONIC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s="1" t="s">
        <v>1227</v>
      </c>
      <c r="D412" s="1" t="s">
        <v>32</v>
      </c>
      <c r="E412" s="1" t="s">
        <v>24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路地裏2岩泉一ICONIC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t="s">
        <v>205</v>
      </c>
      <c r="D413" t="s">
        <v>33</v>
      </c>
      <c r="E413" t="s">
        <v>24</v>
      </c>
      <c r="F413" t="s">
        <v>26</v>
      </c>
      <c r="G413" t="s">
        <v>20</v>
      </c>
      <c r="H413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ユニフォーム金田一勇太郎ICONIC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t="s">
        <v>205</v>
      </c>
      <c r="D414" t="s">
        <v>33</v>
      </c>
      <c r="E414" t="s">
        <v>24</v>
      </c>
      <c r="F414" t="s">
        <v>26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178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ユニフォーム金田一勇太郎ICONIC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s="1" t="s">
        <v>798</v>
      </c>
      <c r="D415" t="s">
        <v>33</v>
      </c>
      <c r="E415" s="1" t="s">
        <v>77</v>
      </c>
      <c r="F415" t="s">
        <v>26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雪遊び金田一勇太郎ICONIC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s="1" t="s">
        <v>798</v>
      </c>
      <c r="D416" t="s">
        <v>33</v>
      </c>
      <c r="E416" s="1" t="s">
        <v>77</v>
      </c>
      <c r="F416" t="s">
        <v>26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178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雪遊び金田一勇太郎ICONIC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1056</v>
      </c>
      <c r="D417" s="1" t="s">
        <v>33</v>
      </c>
      <c r="E417" s="1" t="s">
        <v>77</v>
      </c>
      <c r="F417" s="1" t="s">
        <v>26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カンフー金田一勇太郎ICONIC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1056</v>
      </c>
      <c r="D418" s="1" t="s">
        <v>33</v>
      </c>
      <c r="E418" s="1" t="s">
        <v>77</v>
      </c>
      <c r="F418" s="1" t="s">
        <v>26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167</v>
      </c>
      <c r="L418" s="1" t="s">
        <v>178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カンフー金田一勇太郎ICONIC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t="s">
        <v>205</v>
      </c>
      <c r="D419" t="s">
        <v>34</v>
      </c>
      <c r="E419" t="s">
        <v>28</v>
      </c>
      <c r="F419" t="s">
        <v>25</v>
      </c>
      <c r="G419" t="s">
        <v>20</v>
      </c>
      <c r="H419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ユニフォーム京谷賢太郎ICONIC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t="s">
        <v>205</v>
      </c>
      <c r="D420" t="s">
        <v>34</v>
      </c>
      <c r="E420" t="s">
        <v>28</v>
      </c>
      <c r="F420" t="s">
        <v>25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ユニフォーム京谷賢太郎ICONIC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938</v>
      </c>
      <c r="D421" s="1" t="s">
        <v>34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梅雨京谷賢太郎ICONIC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938</v>
      </c>
      <c r="D422" s="1" t="s">
        <v>34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梅雨京谷賢太郎ICONIC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t="s">
        <v>205</v>
      </c>
      <c r="D423" t="s">
        <v>35</v>
      </c>
      <c r="E423" t="s">
        <v>23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ユニフォーム国見英ICONIC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t="s">
        <v>205</v>
      </c>
      <c r="D424" t="s">
        <v>35</v>
      </c>
      <c r="E424" t="s">
        <v>23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ユニフォーム国見英ICONIC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s="1" t="s">
        <v>692</v>
      </c>
      <c r="D425" t="s">
        <v>35</v>
      </c>
      <c r="E425" s="1" t="s">
        <v>90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職業体験国見英ICONIC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s="1" t="s">
        <v>692</v>
      </c>
      <c r="D426" t="s">
        <v>35</v>
      </c>
      <c r="E426" s="1" t="s">
        <v>90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職業体験国見英ICONIC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893</v>
      </c>
      <c r="D427" s="1" t="s">
        <v>35</v>
      </c>
      <c r="E427" s="1" t="s">
        <v>77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路地裏国見英ICONIC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893</v>
      </c>
      <c r="D428" s="1" t="s">
        <v>35</v>
      </c>
      <c r="E428" s="1" t="s">
        <v>77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路地裏国見英ICONIC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s="1" t="s">
        <v>1056</v>
      </c>
      <c r="D429" s="1" t="s">
        <v>35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カンフー国見英ICONIC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s="1" t="s">
        <v>1056</v>
      </c>
      <c r="D430" s="1" t="s">
        <v>35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カンフー国見英ICONIC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36</v>
      </c>
      <c r="E431" t="s">
        <v>23</v>
      </c>
      <c r="F431" t="s">
        <v>21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ユニフォーム渡親治ICONIC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36</v>
      </c>
      <c r="E432" t="s">
        <v>23</v>
      </c>
      <c r="F432" t="s">
        <v>21</v>
      </c>
      <c r="G432" t="s">
        <v>20</v>
      </c>
      <c r="H432" t="s">
        <v>71</v>
      </c>
      <c r="I432">
        <v>1</v>
      </c>
      <c r="J432" t="s">
        <v>231</v>
      </c>
      <c r="K432" s="1" t="s">
        <v>183</v>
      </c>
      <c r="L432" s="1" t="s">
        <v>224</v>
      </c>
      <c r="M432">
        <v>50</v>
      </c>
      <c r="N432">
        <v>0</v>
      </c>
      <c r="O432">
        <v>60</v>
      </c>
      <c r="P432">
        <v>0</v>
      </c>
      <c r="T432" t="str">
        <f>Toss[[#This Row],[服装]]&amp;Toss[[#This Row],[名前]]&amp;Toss[[#This Row],[レアリティ]]</f>
        <v>ユニフォーム渡親治ICONIC</v>
      </c>
    </row>
    <row r="433" spans="1:20" x14ac:dyDescent="0.35">
      <c r="A433">
        <f>VLOOKUP(Toss[[#This Row],[No用]],SetNo[[No.用]:[vlookup 用]],2,FALSE)</f>
        <v>136</v>
      </c>
      <c r="B433">
        <f>IF(ROW()=2,1,IF(A432&lt;&gt;Toss[[#This Row],[No]],1,B432+1))</f>
        <v>1</v>
      </c>
      <c r="C433" t="s">
        <v>205</v>
      </c>
      <c r="D433" t="s">
        <v>37</v>
      </c>
      <c r="E433" t="s">
        <v>23</v>
      </c>
      <c r="F433" t="s">
        <v>26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ユニフォーム松川一静ICONIC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2</v>
      </c>
      <c r="C434" t="s">
        <v>205</v>
      </c>
      <c r="D434" t="s">
        <v>37</v>
      </c>
      <c r="E434" t="s">
        <v>23</v>
      </c>
      <c r="F434" t="s">
        <v>26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ユニフォーム松川一静ICONIC</v>
      </c>
    </row>
    <row r="435" spans="1:20" x14ac:dyDescent="0.35">
      <c r="A435">
        <f>VLOOKUP(Toss[[#This Row],[No用]],SetNo[[No.用]:[vlookup 用]],2,FALSE)</f>
        <v>137</v>
      </c>
      <c r="B435">
        <f>IF(ROW()=2,1,IF(A434&lt;&gt;Toss[[#This Row],[No]],1,B434+1))</f>
        <v>1</v>
      </c>
      <c r="C435" s="1" t="s">
        <v>768</v>
      </c>
      <c r="D435" t="s">
        <v>37</v>
      </c>
      <c r="E435" s="1" t="s">
        <v>90</v>
      </c>
      <c r="F435" t="s">
        <v>82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アート松川一静ICONIC</v>
      </c>
    </row>
    <row r="436" spans="1:20" x14ac:dyDescent="0.35">
      <c r="A436">
        <f>VLOOKUP(Toss[[#This Row],[No用]],SetNo[[No.用]:[vlookup 用]],2,FALSE)</f>
        <v>137</v>
      </c>
      <c r="B436">
        <f>IF(ROW()=2,1,IF(A435&lt;&gt;Toss[[#This Row],[No]],1,B435+1))</f>
        <v>2</v>
      </c>
      <c r="C436" s="1" t="s">
        <v>768</v>
      </c>
      <c r="D436" t="s">
        <v>37</v>
      </c>
      <c r="E436" s="1" t="s">
        <v>90</v>
      </c>
      <c r="F436" t="s">
        <v>82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アート松川一静ICONIC</v>
      </c>
    </row>
    <row r="437" spans="1:20" x14ac:dyDescent="0.35">
      <c r="A437">
        <f>VLOOKUP(Toss[[#This Row],[No用]],SetNo[[No.用]:[vlookup 用]],2,FALSE)</f>
        <v>138</v>
      </c>
      <c r="B437">
        <f>IF(ROW()=2,1,IF(A436&lt;&gt;Toss[[#This Row],[No]],1,B436+1))</f>
        <v>1</v>
      </c>
      <c r="C437" s="1" t="s">
        <v>999</v>
      </c>
      <c r="D437" s="1" t="s">
        <v>37</v>
      </c>
      <c r="E437" s="1" t="s">
        <v>77</v>
      </c>
      <c r="F437" s="1" t="s">
        <v>82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バカンス松川一静ICONIC</v>
      </c>
    </row>
    <row r="438" spans="1:20" x14ac:dyDescent="0.35">
      <c r="A438">
        <f>VLOOKUP(Toss[[#This Row],[No用]],SetNo[[No.用]:[vlookup 用]],2,FALSE)</f>
        <v>138</v>
      </c>
      <c r="B438">
        <f>IF(ROW()=2,1,IF(A437&lt;&gt;Toss[[#This Row],[No]],1,B437+1))</f>
        <v>2</v>
      </c>
      <c r="C438" s="1" t="s">
        <v>999</v>
      </c>
      <c r="D438" s="1" t="s">
        <v>37</v>
      </c>
      <c r="E438" s="1" t="s">
        <v>77</v>
      </c>
      <c r="F438" s="1" t="s">
        <v>82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バカンス松川一静ICONIC</v>
      </c>
    </row>
    <row r="439" spans="1:20" x14ac:dyDescent="0.35">
      <c r="A439">
        <f>VLOOKUP(Toss[[#This Row],[No用]],SetNo[[No.用]:[vlookup 用]],2,FALSE)</f>
        <v>139</v>
      </c>
      <c r="B439">
        <f>IF(ROW()=2,1,IF(A438&lt;&gt;Toss[[#This Row],[No]],1,B438+1))</f>
        <v>1</v>
      </c>
      <c r="C439" t="s">
        <v>205</v>
      </c>
      <c r="D439" t="s">
        <v>38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ユニフォーム花巻貴大ICONIC</v>
      </c>
    </row>
    <row r="440" spans="1:20" x14ac:dyDescent="0.35">
      <c r="A440">
        <f>VLOOKUP(Toss[[#This Row],[No用]],SetNo[[No.用]:[vlookup 用]],2,FALSE)</f>
        <v>139</v>
      </c>
      <c r="B440">
        <f>IF(ROW()=2,1,IF(A439&lt;&gt;Toss[[#This Row],[No]],1,B439+1))</f>
        <v>2</v>
      </c>
      <c r="C440" t="s">
        <v>205</v>
      </c>
      <c r="D440" t="s">
        <v>38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231</v>
      </c>
      <c r="K440" s="1" t="s">
        <v>169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ユニフォーム花巻貴大ICONIC</v>
      </c>
    </row>
    <row r="441" spans="1:20" x14ac:dyDescent="0.35">
      <c r="A441">
        <f>VLOOKUP(Toss[[#This Row],[No用]],SetNo[[No.用]:[vlookup 用]],2,FALSE)</f>
        <v>139</v>
      </c>
      <c r="B441">
        <f>IF(ROW()=2,1,IF(A440&lt;&gt;Toss[[#This Row],[No]],1,B440+1))</f>
        <v>3</v>
      </c>
      <c r="C441" t="s">
        <v>205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231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ユニフォーム花巻貴大ICONIC</v>
      </c>
    </row>
    <row r="442" spans="1:20" x14ac:dyDescent="0.35">
      <c r="A442">
        <f>VLOOKUP(Toss[[#This Row],[No用]],SetNo[[No.用]:[vlookup 用]],2,FALSE)</f>
        <v>140</v>
      </c>
      <c r="B442">
        <f>IF(ROW()=2,1,IF(A441&lt;&gt;Toss[[#This Row],[No]],1,B441+1))</f>
        <v>1</v>
      </c>
      <c r="C442" s="1" t="s">
        <v>768</v>
      </c>
      <c r="D442" t="s">
        <v>38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231</v>
      </c>
      <c r="K442" s="1" t="s">
        <v>166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アート花巻貴大ICONIC</v>
      </c>
    </row>
    <row r="443" spans="1:20" x14ac:dyDescent="0.35">
      <c r="A443">
        <f>VLOOKUP(Toss[[#This Row],[No用]],SetNo[[No.用]:[vlookup 用]],2,FALSE)</f>
        <v>140</v>
      </c>
      <c r="B443">
        <f>IF(ROW()=2,1,IF(A442&lt;&gt;Toss[[#This Row],[No]],1,B442+1))</f>
        <v>2</v>
      </c>
      <c r="C443" s="1" t="s">
        <v>768</v>
      </c>
      <c r="D443" t="s">
        <v>38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169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アート花巻貴大ICONIC</v>
      </c>
    </row>
    <row r="444" spans="1:20" x14ac:dyDescent="0.35">
      <c r="A444">
        <f>VLOOKUP(Toss[[#This Row],[No用]],SetNo[[No.用]:[vlookup 用]],2,FALSE)</f>
        <v>140</v>
      </c>
      <c r="B444">
        <f>IF(ROW()=2,1,IF(A443&lt;&gt;Toss[[#This Row],[No]],1,B443+1))</f>
        <v>3</v>
      </c>
      <c r="C444" s="1" t="s">
        <v>768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30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アート花巻貴大ICONIC</v>
      </c>
    </row>
    <row r="445" spans="1:20" x14ac:dyDescent="0.35">
      <c r="A445">
        <f>VLOOKUP(Toss[[#This Row],[No用]],SetNo[[No.用]:[vlookup 用]],2,FALSE)</f>
        <v>141</v>
      </c>
      <c r="B445">
        <f>IF(ROW()=2,1,IF(A444&lt;&gt;Toss[[#This Row],[No]],1,B444+1))</f>
        <v>1</v>
      </c>
      <c r="C445" s="1" t="s">
        <v>926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178</v>
      </c>
      <c r="M445">
        <v>31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バーガー花巻貴大ICONIC</v>
      </c>
    </row>
    <row r="446" spans="1:20" x14ac:dyDescent="0.35">
      <c r="A446">
        <f>VLOOKUP(Toss[[#This Row],[No用]],SetNo[[No.用]:[vlookup 用]],2,FALSE)</f>
        <v>141</v>
      </c>
      <c r="B446">
        <f>IF(ROW()=2,1,IF(A445&lt;&gt;Toss[[#This Row],[No]],1,B445+1))</f>
        <v>2</v>
      </c>
      <c r="C446" s="1" t="s">
        <v>926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169</v>
      </c>
      <c r="L446" s="1" t="s">
        <v>178</v>
      </c>
      <c r="M446">
        <v>31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バーガー花巻貴大ICONIC</v>
      </c>
    </row>
    <row r="447" spans="1:20" x14ac:dyDescent="0.35">
      <c r="A447">
        <f>VLOOKUP(Toss[[#This Row],[No用]],SetNo[[No.用]:[vlookup 用]],2,FALSE)</f>
        <v>141</v>
      </c>
      <c r="B447">
        <f>IF(ROW()=2,1,IF(A446&lt;&gt;Toss[[#This Row],[No]],1,B446+1))</f>
        <v>3</v>
      </c>
      <c r="C447" s="1" t="s">
        <v>926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167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バーガー花巻貴大ICONIC</v>
      </c>
    </row>
    <row r="448" spans="1:20" x14ac:dyDescent="0.35">
      <c r="A448">
        <f>VLOOKUP(Toss[[#This Row],[No用]],SetNo[[No.用]:[vlookup 用]],2,FALSE)</f>
        <v>141</v>
      </c>
      <c r="B448">
        <f>IF(ROW()=2,1,IF(A447&lt;&gt;Toss[[#This Row],[No]],1,B447+1))</f>
        <v>4</v>
      </c>
      <c r="C448" s="1" t="s">
        <v>926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183</v>
      </c>
      <c r="L448" s="1" t="s">
        <v>224</v>
      </c>
      <c r="M448">
        <v>46</v>
      </c>
      <c r="N448">
        <v>0</v>
      </c>
      <c r="O448">
        <v>56</v>
      </c>
      <c r="P448">
        <v>0</v>
      </c>
      <c r="T448" t="str">
        <f>Toss[[#This Row],[服装]]&amp;Toss[[#This Row],[名前]]&amp;Toss[[#This Row],[レアリティ]]</f>
        <v>バーガー花巻貴大ICONIC</v>
      </c>
    </row>
    <row r="449" spans="1:20" x14ac:dyDescent="0.35">
      <c r="A449">
        <f>VLOOKUP(Toss[[#This Row],[No用]],SetNo[[No.用]:[vlookup 用]],2,FALSE)</f>
        <v>142</v>
      </c>
      <c r="B449">
        <f>IF(ROW()=2,1,IF(A448&lt;&gt;Toss[[#This Row],[No]],1,B448+1))</f>
        <v>1</v>
      </c>
      <c r="C449" s="1" t="s">
        <v>108</v>
      </c>
      <c r="D449" s="1" t="s">
        <v>854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166</v>
      </c>
      <c r="L449" s="1" t="s">
        <v>173</v>
      </c>
      <c r="M449">
        <v>35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ユニフォーム矢巾秀ICONIC</v>
      </c>
    </row>
    <row r="450" spans="1:20" x14ac:dyDescent="0.35">
      <c r="A450">
        <f>VLOOKUP(Toss[[#This Row],[No用]],SetNo[[No.用]:[vlookup 用]],2,FALSE)</f>
        <v>142</v>
      </c>
      <c r="B450">
        <f>IF(ROW()=2,1,IF(A449&lt;&gt;Toss[[#This Row],[No]],1,B449+1))</f>
        <v>2</v>
      </c>
      <c r="C450" s="1" t="s">
        <v>108</v>
      </c>
      <c r="D450" s="1" t="s">
        <v>854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169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ユニフォーム矢巾秀ICONIC</v>
      </c>
    </row>
    <row r="451" spans="1:20" x14ac:dyDescent="0.35">
      <c r="A451">
        <f>VLOOKUP(Toss[[#This Row],[No用]],SetNo[[No.用]:[vlookup 用]],2,FALSE)</f>
        <v>142</v>
      </c>
      <c r="B451">
        <f>IF(ROW()=2,1,IF(A450&lt;&gt;Toss[[#This Row],[No]],1,B450+1))</f>
        <v>3</v>
      </c>
      <c r="C451" s="1" t="s">
        <v>108</v>
      </c>
      <c r="D451" s="1" t="s">
        <v>854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233</v>
      </c>
      <c r="L451" s="1" t="s">
        <v>173</v>
      </c>
      <c r="M451">
        <v>38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ユニフォーム矢巾秀ICONIC</v>
      </c>
    </row>
    <row r="452" spans="1:20" x14ac:dyDescent="0.35">
      <c r="A452">
        <f>VLOOKUP(Toss[[#This Row],[No用]],SetNo[[No.用]:[vlookup 用]],2,FALSE)</f>
        <v>142</v>
      </c>
      <c r="B452">
        <f>IF(ROW()=2,1,IF(A451&lt;&gt;Toss[[#This Row],[No]],1,B451+1))</f>
        <v>4</v>
      </c>
      <c r="C452" s="1" t="s">
        <v>108</v>
      </c>
      <c r="D452" s="1" t="s">
        <v>854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172</v>
      </c>
      <c r="L452" s="1" t="s">
        <v>178</v>
      </c>
      <c r="M452">
        <v>34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ユニフォーム矢巾秀ICONIC</v>
      </c>
    </row>
    <row r="453" spans="1:20" x14ac:dyDescent="0.35">
      <c r="A453">
        <f>VLOOKUP(Toss[[#This Row],[No用]],SetNo[[No.用]:[vlookup 用]],2,FALSE)</f>
        <v>142</v>
      </c>
      <c r="B453">
        <f>IF(ROW()=2,1,IF(A452&lt;&gt;Toss[[#This Row],[No]],1,B452+1))</f>
        <v>5</v>
      </c>
      <c r="C453" s="1" t="s">
        <v>108</v>
      </c>
      <c r="D453" s="1" t="s">
        <v>854</v>
      </c>
      <c r="E453" s="1" t="s">
        <v>73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232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ユニフォーム矢巾秀ICONIC</v>
      </c>
    </row>
    <row r="454" spans="1:20" x14ac:dyDescent="0.35">
      <c r="A454">
        <f>VLOOKUP(Toss[[#This Row],[No用]],SetNo[[No.用]:[vlookup 用]],2,FALSE)</f>
        <v>142</v>
      </c>
      <c r="B454">
        <f>IF(ROW()=2,1,IF(A453&lt;&gt;Toss[[#This Row],[No]],1,B453+1))</f>
        <v>6</v>
      </c>
      <c r="C454" s="1" t="s">
        <v>108</v>
      </c>
      <c r="D454" s="1" t="s">
        <v>854</v>
      </c>
      <c r="E454" s="1" t="s">
        <v>73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183</v>
      </c>
      <c r="L454" s="1" t="s">
        <v>224</v>
      </c>
      <c r="M454">
        <v>49</v>
      </c>
      <c r="N454">
        <v>0</v>
      </c>
      <c r="O454">
        <v>59</v>
      </c>
      <c r="P454">
        <v>0</v>
      </c>
      <c r="Q454" s="1" t="s">
        <v>858</v>
      </c>
      <c r="T454" t="str">
        <f>Toss[[#This Row],[服装]]&amp;Toss[[#This Row],[名前]]&amp;Toss[[#This Row],[レアリティ]]</f>
        <v>ユニフォーム矢巾秀ICONIC</v>
      </c>
    </row>
    <row r="455" spans="1:20" x14ac:dyDescent="0.35">
      <c r="A455">
        <f>VLOOKUP(Toss[[#This Row],[No用]],SetNo[[No.用]:[vlookup 用]],2,FALSE)</f>
        <v>143</v>
      </c>
      <c r="B455">
        <f>IF(ROW()=2,1,IF(A454&lt;&gt;Toss[[#This Row],[No]],1,B454+1))</f>
        <v>1</v>
      </c>
      <c r="C455" s="1" t="s">
        <v>950</v>
      </c>
      <c r="D455" s="1" t="s">
        <v>854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173</v>
      </c>
      <c r="M455">
        <v>35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キャンプ矢巾秀ICONIC</v>
      </c>
    </row>
    <row r="456" spans="1:20" x14ac:dyDescent="0.35">
      <c r="A456">
        <f>VLOOKUP(Toss[[#This Row],[No用]],SetNo[[No.用]:[vlookup 用]],2,FALSE)</f>
        <v>143</v>
      </c>
      <c r="B456">
        <f>IF(ROW()=2,1,IF(A455&lt;&gt;Toss[[#This Row],[No]],1,B455+1))</f>
        <v>2</v>
      </c>
      <c r="C456" s="1" t="s">
        <v>950</v>
      </c>
      <c r="D456" s="1" t="s">
        <v>854</v>
      </c>
      <c r="E456" s="1" t="s">
        <v>90</v>
      </c>
      <c r="F456" s="1" t="s">
        <v>74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169</v>
      </c>
      <c r="L456" s="1" t="s">
        <v>173</v>
      </c>
      <c r="M456">
        <v>35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キャンプ矢巾秀ICONIC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3</v>
      </c>
      <c r="C457" s="1" t="s">
        <v>950</v>
      </c>
      <c r="D457" s="1" t="s">
        <v>854</v>
      </c>
      <c r="E457" s="1" t="s">
        <v>90</v>
      </c>
      <c r="F457" s="1" t="s">
        <v>74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233</v>
      </c>
      <c r="L457" s="1" t="s">
        <v>173</v>
      </c>
      <c r="M457">
        <v>38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キャンプ矢巾秀ICONIC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4</v>
      </c>
      <c r="C458" s="1" t="s">
        <v>950</v>
      </c>
      <c r="D458" s="1" t="s">
        <v>854</v>
      </c>
      <c r="E458" s="1" t="s">
        <v>90</v>
      </c>
      <c r="F458" s="1" t="s">
        <v>74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172</v>
      </c>
      <c r="L458" s="1" t="s">
        <v>178</v>
      </c>
      <c r="M458">
        <v>34</v>
      </c>
      <c r="N458">
        <v>0</v>
      </c>
      <c r="O458">
        <v>0</v>
      </c>
      <c r="P458">
        <v>0</v>
      </c>
      <c r="Q458" s="1"/>
      <c r="T458" t="str">
        <f>Toss[[#This Row],[服装]]&amp;Toss[[#This Row],[名前]]&amp;Toss[[#This Row],[レアリティ]]</f>
        <v>キャンプ矢巾秀ICONIC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5</v>
      </c>
      <c r="C459" s="1" t="s">
        <v>950</v>
      </c>
      <c r="D459" s="1" t="s">
        <v>854</v>
      </c>
      <c r="E459" s="1" t="s">
        <v>90</v>
      </c>
      <c r="F459" s="1" t="s">
        <v>74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232</v>
      </c>
      <c r="L459" s="1" t="s">
        <v>162</v>
      </c>
      <c r="M459">
        <v>33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キャンプ矢巾秀ICONIC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6</v>
      </c>
      <c r="C460" s="1" t="s">
        <v>950</v>
      </c>
      <c r="D460" s="1" t="s">
        <v>854</v>
      </c>
      <c r="E460" s="1" t="s">
        <v>90</v>
      </c>
      <c r="F460" s="1" t="s">
        <v>74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183</v>
      </c>
      <c r="L460" s="1" t="s">
        <v>224</v>
      </c>
      <c r="M460">
        <v>49</v>
      </c>
      <c r="N460">
        <v>0</v>
      </c>
      <c r="O460">
        <v>59</v>
      </c>
      <c r="P460">
        <v>0</v>
      </c>
      <c r="Q460" s="1"/>
      <c r="T460" t="str">
        <f>Toss[[#This Row],[服装]]&amp;Toss[[#This Row],[名前]]&amp;Toss[[#This Row],[レアリティ]]</f>
        <v>キャンプ矢巾秀ICONIC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1</v>
      </c>
      <c r="C461" t="s">
        <v>205</v>
      </c>
      <c r="D461" t="s">
        <v>55</v>
      </c>
      <c r="E461" t="s">
        <v>23</v>
      </c>
      <c r="F461" t="s">
        <v>25</v>
      </c>
      <c r="G461" t="s">
        <v>56</v>
      </c>
      <c r="H461" t="s">
        <v>71</v>
      </c>
      <c r="I461">
        <v>1</v>
      </c>
      <c r="J461" t="s">
        <v>231</v>
      </c>
      <c r="K461" s="1" t="s">
        <v>166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ユニフォーム駒木輝ICONIC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2</v>
      </c>
      <c r="C462" t="s">
        <v>205</v>
      </c>
      <c r="D462" t="s">
        <v>55</v>
      </c>
      <c r="E462" t="s">
        <v>23</v>
      </c>
      <c r="F462" t="s">
        <v>25</v>
      </c>
      <c r="G462" t="s">
        <v>56</v>
      </c>
      <c r="H462" t="s">
        <v>71</v>
      </c>
      <c r="I462">
        <v>1</v>
      </c>
      <c r="J462" t="s">
        <v>231</v>
      </c>
      <c r="K462" s="1" t="s">
        <v>169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ユニフォーム駒木輝ICONIC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3</v>
      </c>
      <c r="C463" t="s">
        <v>205</v>
      </c>
      <c r="D463" t="s">
        <v>55</v>
      </c>
      <c r="E463" t="s">
        <v>23</v>
      </c>
      <c r="F463" t="s">
        <v>25</v>
      </c>
      <c r="G463" t="s">
        <v>56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ユニフォーム駒木輝ICONIC</v>
      </c>
    </row>
    <row r="464" spans="1:20" x14ac:dyDescent="0.35">
      <c r="A464">
        <f>VLOOKUP(Toss[[#This Row],[No用]],SetNo[[No.用]:[vlookup 用]],2,FALSE)</f>
        <v>145</v>
      </c>
      <c r="B464">
        <f>IF(ROW()=2,1,IF(A463&lt;&gt;Toss[[#This Row],[No]],1,B463+1))</f>
        <v>1</v>
      </c>
      <c r="C464" t="s">
        <v>205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ユニフォーム茶屋和馬ICONIC</v>
      </c>
    </row>
    <row r="465" spans="1:20" x14ac:dyDescent="0.35">
      <c r="A465">
        <f>VLOOKUP(Toss[[#This Row],[No用]],SetNo[[No.用]:[vlookup 用]],2,FALSE)</f>
        <v>145</v>
      </c>
      <c r="B465">
        <f>IF(ROW()=2,1,IF(A464&lt;&gt;Toss[[#This Row],[No]],1,B464+1))</f>
        <v>2</v>
      </c>
      <c r="C465" t="s">
        <v>205</v>
      </c>
      <c r="D465" t="s">
        <v>57</v>
      </c>
      <c r="E465" t="s">
        <v>24</v>
      </c>
      <c r="F465" t="s">
        <v>26</v>
      </c>
      <c r="G465" t="s">
        <v>56</v>
      </c>
      <c r="H465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ユニフォーム茶屋和馬ICONIC</v>
      </c>
    </row>
    <row r="466" spans="1:20" x14ac:dyDescent="0.35">
      <c r="A466">
        <f>VLOOKUP(Toss[[#This Row],[No用]],SetNo[[No.用]:[vlookup 用]],2,FALSE)</f>
        <v>146</v>
      </c>
      <c r="B466">
        <f>IF(ROW()=2,1,IF(A465&lt;&gt;Toss[[#This Row],[No]],1,B465+1))</f>
        <v>1</v>
      </c>
      <c r="C466" t="s">
        <v>205</v>
      </c>
      <c r="D466" t="s">
        <v>58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ユニフォーム玉川弘樹ICONIC</v>
      </c>
    </row>
    <row r="467" spans="1:20" x14ac:dyDescent="0.35">
      <c r="A467">
        <f>VLOOKUP(Toss[[#This Row],[No用]],SetNo[[No.用]:[vlookup 用]],2,FALSE)</f>
        <v>146</v>
      </c>
      <c r="B467">
        <f>IF(ROW()=2,1,IF(A466&lt;&gt;Toss[[#This Row],[No]],1,B466+1))</f>
        <v>2</v>
      </c>
      <c r="C467" t="s">
        <v>205</v>
      </c>
      <c r="D467" t="s">
        <v>58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29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ユニフォーム玉川弘樹ICONIC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1</v>
      </c>
      <c r="C468" t="s">
        <v>205</v>
      </c>
      <c r="D468" t="s">
        <v>59</v>
      </c>
      <c r="E468" t="s">
        <v>24</v>
      </c>
      <c r="F468" t="s">
        <v>21</v>
      </c>
      <c r="G468" t="s">
        <v>56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ユニフォーム桜井大河ICONIC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1</v>
      </c>
      <c r="C469" t="s">
        <v>205</v>
      </c>
      <c r="D469" t="s">
        <v>60</v>
      </c>
      <c r="E469" t="s">
        <v>24</v>
      </c>
      <c r="F469" t="s">
        <v>31</v>
      </c>
      <c r="G469" t="s">
        <v>56</v>
      </c>
      <c r="H469" t="s">
        <v>71</v>
      </c>
      <c r="I469">
        <v>1</v>
      </c>
      <c r="J469" t="s">
        <v>231</v>
      </c>
      <c r="K469" s="1" t="s">
        <v>166</v>
      </c>
      <c r="L469" s="1" t="s">
        <v>173</v>
      </c>
      <c r="M469">
        <v>31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ユニフォーム芳賀良治ICONIC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2</v>
      </c>
      <c r="C470" t="s">
        <v>205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231</v>
      </c>
      <c r="K470" s="1" t="s">
        <v>169</v>
      </c>
      <c r="L470" s="1" t="s">
        <v>173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ユニフォーム芳賀良治ICONIC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3</v>
      </c>
      <c r="C471" t="s">
        <v>205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231</v>
      </c>
      <c r="K471" s="1" t="s">
        <v>379</v>
      </c>
      <c r="L471" s="1" t="s">
        <v>173</v>
      </c>
      <c r="M471">
        <v>42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ユニフォーム芳賀良治ICONIC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4</v>
      </c>
      <c r="C472" t="s">
        <v>205</v>
      </c>
      <c r="D472" t="s">
        <v>60</v>
      </c>
      <c r="E472" t="s">
        <v>24</v>
      </c>
      <c r="F472" t="s">
        <v>31</v>
      </c>
      <c r="G472" t="s">
        <v>56</v>
      </c>
      <c r="H472" t="s">
        <v>71</v>
      </c>
      <c r="I472">
        <v>1</v>
      </c>
      <c r="J472" t="s">
        <v>231</v>
      </c>
      <c r="K472" s="1" t="s">
        <v>232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ユニフォーム芳賀良治ICONIC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5</v>
      </c>
      <c r="C473" t="s">
        <v>205</v>
      </c>
      <c r="D473" t="s">
        <v>60</v>
      </c>
      <c r="E473" t="s">
        <v>24</v>
      </c>
      <c r="F473" t="s">
        <v>31</v>
      </c>
      <c r="G473" t="s">
        <v>56</v>
      </c>
      <c r="H473" t="s">
        <v>71</v>
      </c>
      <c r="I473">
        <v>1</v>
      </c>
      <c r="J473" t="s">
        <v>231</v>
      </c>
      <c r="K473" s="1" t="s">
        <v>183</v>
      </c>
      <c r="L473" s="1" t="s">
        <v>224</v>
      </c>
      <c r="M473">
        <v>44</v>
      </c>
      <c r="N473">
        <v>0</v>
      </c>
      <c r="O473">
        <v>54</v>
      </c>
      <c r="P473">
        <v>0</v>
      </c>
      <c r="T473" t="str">
        <f>Toss[[#This Row],[服装]]&amp;Toss[[#This Row],[名前]]&amp;Toss[[#This Row],[レアリティ]]</f>
        <v>ユニフォーム芳賀良治ICONIC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61</v>
      </c>
      <c r="E474" t="s">
        <v>24</v>
      </c>
      <c r="F474" t="s">
        <v>26</v>
      </c>
      <c r="G474" t="s">
        <v>56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ユニフォーム渋谷陸斗ICONIC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61</v>
      </c>
      <c r="E475" t="s">
        <v>24</v>
      </c>
      <c r="F475" t="s">
        <v>26</v>
      </c>
      <c r="G475" t="s">
        <v>56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ユニフォーム渋谷陸斗ICONIC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t="s">
        <v>205</v>
      </c>
      <c r="D476" t="s">
        <v>62</v>
      </c>
      <c r="E476" t="s">
        <v>24</v>
      </c>
      <c r="F476" t="s">
        <v>25</v>
      </c>
      <c r="G476" t="s">
        <v>56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ユニフォーム池尻隼人ICONIC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t="s">
        <v>205</v>
      </c>
      <c r="D477" t="s">
        <v>62</v>
      </c>
      <c r="E477" t="s">
        <v>24</v>
      </c>
      <c r="F477" t="s">
        <v>25</v>
      </c>
      <c r="G477" t="s">
        <v>56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ユニフォーム池尻隼人ICONIC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s="1" t="s">
        <v>1118</v>
      </c>
      <c r="D478" s="1" t="s">
        <v>62</v>
      </c>
      <c r="E478" s="1" t="s">
        <v>77</v>
      </c>
      <c r="F478" s="1" t="s">
        <v>25</v>
      </c>
      <c r="G478" s="1" t="s">
        <v>56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文化祭2池尻隼人ICONIC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s="1" t="s">
        <v>1118</v>
      </c>
      <c r="D479" s="1" t="s">
        <v>62</v>
      </c>
      <c r="E479" s="1" t="s">
        <v>77</v>
      </c>
      <c r="F479" s="1" t="s">
        <v>25</v>
      </c>
      <c r="G479" s="1" t="s">
        <v>56</v>
      </c>
      <c r="H479" s="1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文化祭2池尻隼人ICONIC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s="1" t="s">
        <v>1341</v>
      </c>
      <c r="D480" s="1" t="s">
        <v>62</v>
      </c>
      <c r="E480" s="1" t="s">
        <v>73</v>
      </c>
      <c r="F480" s="1" t="s">
        <v>25</v>
      </c>
      <c r="G480" s="1" t="s">
        <v>56</v>
      </c>
      <c r="H480" s="1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遊園地池尻隼人ICONIC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s="1" t="s">
        <v>1341</v>
      </c>
      <c r="D481" s="1" t="s">
        <v>62</v>
      </c>
      <c r="E481" s="1" t="s">
        <v>73</v>
      </c>
      <c r="F481" s="1" t="s">
        <v>25</v>
      </c>
      <c r="G481" s="1" t="s">
        <v>56</v>
      </c>
      <c r="H481" s="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遊園地池尻隼人ICONIC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63</v>
      </c>
      <c r="E482" t="s">
        <v>28</v>
      </c>
      <c r="F482" t="s">
        <v>25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ユニフォーム十和田良樹ICONIC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t="s">
        <v>205</v>
      </c>
      <c r="D483" t="s">
        <v>63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231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ユニフォーム十和田良樹ICONIC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1</v>
      </c>
      <c r="C484" t="s">
        <v>205</v>
      </c>
      <c r="D484" t="s">
        <v>65</v>
      </c>
      <c r="E484" t="s">
        <v>28</v>
      </c>
      <c r="F484" t="s">
        <v>26</v>
      </c>
      <c r="G484" t="s">
        <v>64</v>
      </c>
      <c r="H484" t="s">
        <v>71</v>
      </c>
      <c r="I484">
        <v>1</v>
      </c>
      <c r="J484" t="s">
        <v>231</v>
      </c>
      <c r="K484" s="1" t="s">
        <v>166</v>
      </c>
      <c r="L484" s="1" t="s">
        <v>162</v>
      </c>
      <c r="M484" s="1">
        <v>24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ユニフォーム森岳歩ICONIC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2</v>
      </c>
      <c r="C485" t="s">
        <v>205</v>
      </c>
      <c r="D485" t="s">
        <v>65</v>
      </c>
      <c r="E485" t="s">
        <v>28</v>
      </c>
      <c r="F485" t="s">
        <v>26</v>
      </c>
      <c r="G485" t="s">
        <v>64</v>
      </c>
      <c r="H485" t="s">
        <v>71</v>
      </c>
      <c r="I485">
        <v>1</v>
      </c>
      <c r="J485" t="s">
        <v>231</v>
      </c>
      <c r="K485" s="1" t="s">
        <v>167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ユニフォーム森岳歩ICONIC</v>
      </c>
    </row>
    <row r="486" spans="1:20" x14ac:dyDescent="0.35">
      <c r="A486">
        <f>VLOOKUP(Toss[[#This Row],[No用]],SetNo[[No.用]:[vlookup 用]],2,FALSE)</f>
        <v>155</v>
      </c>
      <c r="B486">
        <f>IF(ROW()=2,1,IF(A485&lt;&gt;Toss[[#This Row],[No]],1,B485+1))</f>
        <v>1</v>
      </c>
      <c r="C486" t="s">
        <v>205</v>
      </c>
      <c r="D486" t="s">
        <v>66</v>
      </c>
      <c r="E486" t="s">
        <v>24</v>
      </c>
      <c r="F486" t="s">
        <v>25</v>
      </c>
      <c r="G486" t="s">
        <v>64</v>
      </c>
      <c r="H486" t="s">
        <v>71</v>
      </c>
      <c r="I486">
        <v>1</v>
      </c>
      <c r="J486" t="s">
        <v>231</v>
      </c>
      <c r="K486" s="1" t="s">
        <v>166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ユニフォーム唐松拓巳ICONIC</v>
      </c>
    </row>
    <row r="487" spans="1:20" x14ac:dyDescent="0.35">
      <c r="A487">
        <f>VLOOKUP(Toss[[#This Row],[No用]],SetNo[[No.用]:[vlookup 用]],2,FALSE)</f>
        <v>155</v>
      </c>
      <c r="B487">
        <f>IF(ROW()=2,1,IF(A486&lt;&gt;Toss[[#This Row],[No]],1,B486+1))</f>
        <v>2</v>
      </c>
      <c r="C487" t="s">
        <v>205</v>
      </c>
      <c r="D487" t="s">
        <v>66</v>
      </c>
      <c r="E487" t="s">
        <v>24</v>
      </c>
      <c r="F487" t="s">
        <v>25</v>
      </c>
      <c r="G487" t="s">
        <v>64</v>
      </c>
      <c r="H487" t="s">
        <v>71</v>
      </c>
      <c r="I487">
        <v>1</v>
      </c>
      <c r="J487" t="s">
        <v>231</v>
      </c>
      <c r="K487" s="1" t="s">
        <v>167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ユニフォーム唐松拓巳ICONIC</v>
      </c>
    </row>
    <row r="488" spans="1:20" x14ac:dyDescent="0.35">
      <c r="A488">
        <f>VLOOKUP(Toss[[#This Row],[No用]],SetNo[[No.用]:[vlookup 用]],2,FALSE)</f>
        <v>156</v>
      </c>
      <c r="B488">
        <f>IF(ROW()=2,1,IF(A487&lt;&gt;Toss[[#This Row],[No]],1,B487+1))</f>
        <v>1</v>
      </c>
      <c r="C488" t="s">
        <v>205</v>
      </c>
      <c r="D488" t="s">
        <v>67</v>
      </c>
      <c r="E488" t="s">
        <v>28</v>
      </c>
      <c r="F488" t="s">
        <v>25</v>
      </c>
      <c r="G488" t="s">
        <v>64</v>
      </c>
      <c r="H488" t="s">
        <v>71</v>
      </c>
      <c r="I488">
        <v>1</v>
      </c>
      <c r="J488" t="s">
        <v>231</v>
      </c>
      <c r="K488" s="1" t="s">
        <v>166</v>
      </c>
      <c r="L488" s="1" t="s">
        <v>162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ユニフォーム田沢裕樹ICONIC</v>
      </c>
    </row>
    <row r="489" spans="1:20" x14ac:dyDescent="0.35">
      <c r="A489">
        <f>VLOOKUP(Toss[[#This Row],[No用]],SetNo[[No.用]:[vlookup 用]],2,FALSE)</f>
        <v>156</v>
      </c>
      <c r="B489">
        <f>IF(ROW()=2,1,IF(A488&lt;&gt;Toss[[#This Row],[No]],1,B488+1))</f>
        <v>2</v>
      </c>
      <c r="C489" t="s">
        <v>205</v>
      </c>
      <c r="D489" t="s">
        <v>67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231</v>
      </c>
      <c r="K489" s="1" t="s">
        <v>167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ユニフォーム田沢裕樹ICONIC</v>
      </c>
    </row>
    <row r="490" spans="1:20" x14ac:dyDescent="0.35">
      <c r="A490">
        <f>VLOOKUP(Toss[[#This Row],[No用]],SetNo[[No.用]:[vlookup 用]],2,FALSE)</f>
        <v>157</v>
      </c>
      <c r="B490">
        <f>IF(ROW()=2,1,IF(A489&lt;&gt;Toss[[#This Row],[No]],1,B489+1))</f>
        <v>1</v>
      </c>
      <c r="C490" t="s">
        <v>205</v>
      </c>
      <c r="D490" t="s">
        <v>68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231</v>
      </c>
      <c r="K490" s="1" t="s">
        <v>166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ユニフォーム子安颯真ICONIC</v>
      </c>
    </row>
    <row r="491" spans="1:20" x14ac:dyDescent="0.35">
      <c r="A491">
        <f>VLOOKUP(Toss[[#This Row],[No用]],SetNo[[No.用]:[vlookup 用]],2,FALSE)</f>
        <v>157</v>
      </c>
      <c r="B491">
        <f>IF(ROW()=2,1,IF(A490&lt;&gt;Toss[[#This Row],[No]],1,B490+1))</f>
        <v>2</v>
      </c>
      <c r="C491" t="s">
        <v>205</v>
      </c>
      <c r="D491" t="s">
        <v>68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231</v>
      </c>
      <c r="K491" s="1" t="s">
        <v>167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ユニフォーム子安颯真ICONIC</v>
      </c>
    </row>
    <row r="492" spans="1:20" x14ac:dyDescent="0.35">
      <c r="A492">
        <f>VLOOKUP(Toss[[#This Row],[No用]],SetNo[[No.用]:[vlookup 用]],2,FALSE)</f>
        <v>158</v>
      </c>
      <c r="B492">
        <f>IF(ROW()=2,1,IF(A491&lt;&gt;Toss[[#This Row],[No]],1,B491+1))</f>
        <v>1</v>
      </c>
      <c r="C492" t="s">
        <v>205</v>
      </c>
      <c r="D492" t="s">
        <v>69</v>
      </c>
      <c r="E492" t="s">
        <v>28</v>
      </c>
      <c r="F492" t="s">
        <v>21</v>
      </c>
      <c r="G492" t="s">
        <v>64</v>
      </c>
      <c r="H492" t="s">
        <v>71</v>
      </c>
      <c r="I492">
        <v>1</v>
      </c>
      <c r="J492" t="s">
        <v>231</v>
      </c>
      <c r="K492" s="1" t="s">
        <v>166</v>
      </c>
      <c r="L492" s="1" t="s">
        <v>162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ユニフォーム横手駿ICONIC</v>
      </c>
    </row>
    <row r="493" spans="1:20" x14ac:dyDescent="0.35">
      <c r="A493">
        <f>VLOOKUP(Toss[[#This Row],[No用]],SetNo[[No.用]:[vlookup 用]],2,FALSE)</f>
        <v>159</v>
      </c>
      <c r="B493">
        <f>IF(ROW()=2,1,IF(A492&lt;&gt;Toss[[#This Row],[No]],1,B492+1))</f>
        <v>1</v>
      </c>
      <c r="C493" t="s">
        <v>205</v>
      </c>
      <c r="D493" t="s">
        <v>70</v>
      </c>
      <c r="E493" t="s">
        <v>28</v>
      </c>
      <c r="F493" t="s">
        <v>31</v>
      </c>
      <c r="G493" t="s">
        <v>64</v>
      </c>
      <c r="H493" t="s">
        <v>71</v>
      </c>
      <c r="I493">
        <v>1</v>
      </c>
      <c r="J493" t="s">
        <v>231</v>
      </c>
      <c r="K493" s="1" t="s">
        <v>166</v>
      </c>
      <c r="L493" s="1" t="s">
        <v>173</v>
      </c>
      <c r="M493">
        <v>32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ユニフォーム夏瀬伊吹ICONIC</v>
      </c>
    </row>
    <row r="494" spans="1:20" x14ac:dyDescent="0.35">
      <c r="A494">
        <f>VLOOKUP(Toss[[#This Row],[No用]],SetNo[[No.用]:[vlookup 用]],2,FALSE)</f>
        <v>159</v>
      </c>
      <c r="B494">
        <f>IF(ROW()=2,1,IF(A493&lt;&gt;Toss[[#This Row],[No]],1,B493+1))</f>
        <v>2</v>
      </c>
      <c r="C494" t="s">
        <v>205</v>
      </c>
      <c r="D494" t="s">
        <v>70</v>
      </c>
      <c r="E494" t="s">
        <v>28</v>
      </c>
      <c r="F494" t="s">
        <v>31</v>
      </c>
      <c r="G494" t="s">
        <v>64</v>
      </c>
      <c r="H494" t="s">
        <v>71</v>
      </c>
      <c r="I494">
        <v>1</v>
      </c>
      <c r="J494" t="s">
        <v>231</v>
      </c>
      <c r="K494" s="1" t="s">
        <v>169</v>
      </c>
      <c r="L494" s="1" t="s">
        <v>173</v>
      </c>
      <c r="M494">
        <v>32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ユニフォーム夏瀬伊吹ICONIC</v>
      </c>
    </row>
    <row r="495" spans="1:20" x14ac:dyDescent="0.35">
      <c r="A495">
        <f>VLOOKUP(Toss[[#This Row],[No用]],SetNo[[No.用]:[vlookup 用]],2,FALSE)</f>
        <v>159</v>
      </c>
      <c r="B495">
        <f>IF(ROW()=2,1,IF(A494&lt;&gt;Toss[[#This Row],[No]],1,B494+1))</f>
        <v>3</v>
      </c>
      <c r="C495" t="s">
        <v>205</v>
      </c>
      <c r="D495" t="s">
        <v>70</v>
      </c>
      <c r="E495" t="s">
        <v>28</v>
      </c>
      <c r="F495" t="s">
        <v>31</v>
      </c>
      <c r="G495" t="s">
        <v>64</v>
      </c>
      <c r="H495" t="s">
        <v>71</v>
      </c>
      <c r="I495">
        <v>1</v>
      </c>
      <c r="J495" t="s">
        <v>231</v>
      </c>
      <c r="K495" s="1" t="s">
        <v>233</v>
      </c>
      <c r="L495" s="1" t="s">
        <v>173</v>
      </c>
      <c r="M495">
        <v>14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ユニフォーム夏瀬伊吹ICONIC</v>
      </c>
    </row>
    <row r="496" spans="1:20" x14ac:dyDescent="0.35">
      <c r="A496">
        <f>VLOOKUP(Toss[[#This Row],[No用]],SetNo[[No.用]:[vlookup 用]],2,FALSE)</f>
        <v>159</v>
      </c>
      <c r="B496">
        <f>IF(ROW()=2,1,IF(A495&lt;&gt;Toss[[#This Row],[No]],1,B495+1))</f>
        <v>4</v>
      </c>
      <c r="C496" t="s">
        <v>205</v>
      </c>
      <c r="D496" t="s">
        <v>70</v>
      </c>
      <c r="E496" t="s">
        <v>28</v>
      </c>
      <c r="F496" t="s">
        <v>31</v>
      </c>
      <c r="G496" t="s">
        <v>64</v>
      </c>
      <c r="H496" t="s">
        <v>71</v>
      </c>
      <c r="I496">
        <v>1</v>
      </c>
      <c r="J496" t="s">
        <v>231</v>
      </c>
      <c r="K496" s="1" t="s">
        <v>232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ユニフォーム夏瀬伊吹ICONIC</v>
      </c>
    </row>
    <row r="497" spans="1:20" x14ac:dyDescent="0.35">
      <c r="A497">
        <f>VLOOKUP(Toss[[#This Row],[No用]],SetNo[[No.用]:[vlookup 用]],2,FALSE)</f>
        <v>159</v>
      </c>
      <c r="B497">
        <f>IF(ROW()=2,1,IF(A496&lt;&gt;Toss[[#This Row],[No]],1,B496+1))</f>
        <v>5</v>
      </c>
      <c r="C497" t="s">
        <v>205</v>
      </c>
      <c r="D497" t="s">
        <v>70</v>
      </c>
      <c r="E497" t="s">
        <v>28</v>
      </c>
      <c r="F497" t="s">
        <v>31</v>
      </c>
      <c r="G497" t="s">
        <v>64</v>
      </c>
      <c r="H497" t="s">
        <v>71</v>
      </c>
      <c r="I497">
        <v>1</v>
      </c>
      <c r="J497" t="s">
        <v>231</v>
      </c>
      <c r="K497" s="1" t="s">
        <v>183</v>
      </c>
      <c r="L497" s="1" t="s">
        <v>224</v>
      </c>
      <c r="M497">
        <v>44</v>
      </c>
      <c r="N497">
        <v>0</v>
      </c>
      <c r="O497">
        <v>54</v>
      </c>
      <c r="P497">
        <v>0</v>
      </c>
      <c r="T497" t="str">
        <f>Toss[[#This Row],[服装]]&amp;Toss[[#This Row],[名前]]&amp;Toss[[#This Row],[レアリティ]]</f>
        <v>ユニフォーム夏瀬伊吹ICONIC</v>
      </c>
    </row>
    <row r="498" spans="1:20" x14ac:dyDescent="0.35">
      <c r="A498">
        <f>VLOOKUP(Toss[[#This Row],[No用]],SetNo[[No.用]:[vlookup 用]],2,FALSE)</f>
        <v>160</v>
      </c>
      <c r="B498">
        <f>IF(ROW()=2,1,IF(A497&lt;&gt;Toss[[#This Row],[No]],1,B497+1))</f>
        <v>1</v>
      </c>
      <c r="C498" s="1" t="s">
        <v>108</v>
      </c>
      <c r="D498" s="1" t="s">
        <v>921</v>
      </c>
      <c r="E498" s="1" t="s">
        <v>28</v>
      </c>
      <c r="F498" s="1" t="s">
        <v>31</v>
      </c>
      <c r="G498" s="1" t="s">
        <v>64</v>
      </c>
      <c r="H498" s="1" t="s">
        <v>71</v>
      </c>
      <c r="I498">
        <v>1</v>
      </c>
      <c r="J498" t="s">
        <v>231</v>
      </c>
      <c r="K498" s="1" t="s">
        <v>166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ユニフォーム秋宮昇ICONIC</v>
      </c>
    </row>
    <row r="499" spans="1:20" x14ac:dyDescent="0.35">
      <c r="A499">
        <f>VLOOKUP(Toss[[#This Row],[No用]],SetNo[[No.用]:[vlookup 用]],2,FALSE)</f>
        <v>160</v>
      </c>
      <c r="B499">
        <f>IF(ROW()=2,1,IF(A498&lt;&gt;Toss[[#This Row],[No]],1,B498+1))</f>
        <v>2</v>
      </c>
      <c r="C499" s="1" t="s">
        <v>108</v>
      </c>
      <c r="D499" s="1" t="s">
        <v>921</v>
      </c>
      <c r="E499" s="1" t="s">
        <v>28</v>
      </c>
      <c r="F499" s="1" t="s">
        <v>31</v>
      </c>
      <c r="G499" s="1" t="s">
        <v>64</v>
      </c>
      <c r="H499" s="1" t="s">
        <v>71</v>
      </c>
      <c r="I499">
        <v>1</v>
      </c>
      <c r="J499" t="s">
        <v>231</v>
      </c>
      <c r="K499" s="1" t="s">
        <v>169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ユニフォーム秋宮昇ICONIC</v>
      </c>
    </row>
    <row r="500" spans="1:20" x14ac:dyDescent="0.35">
      <c r="A500">
        <f>VLOOKUP(Toss[[#This Row],[No用]],SetNo[[No.用]:[vlookup 用]],2,FALSE)</f>
        <v>160</v>
      </c>
      <c r="B500">
        <f>IF(ROW()=2,1,IF(A499&lt;&gt;Toss[[#This Row],[No]],1,B499+1))</f>
        <v>3</v>
      </c>
      <c r="C500" s="1" t="s">
        <v>108</v>
      </c>
      <c r="D500" s="1" t="s">
        <v>921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231</v>
      </c>
      <c r="K500" s="1" t="s">
        <v>181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ユニフォーム秋宮昇ICONIC</v>
      </c>
    </row>
    <row r="501" spans="1:20" x14ac:dyDescent="0.35">
      <c r="A501">
        <f>VLOOKUP(Toss[[#This Row],[No用]],SetNo[[No.用]:[vlookup 用]],2,FALSE)</f>
        <v>160</v>
      </c>
      <c r="B501">
        <f>IF(ROW()=2,1,IF(A500&lt;&gt;Toss[[#This Row],[No]],1,B500+1))</f>
        <v>4</v>
      </c>
      <c r="C501" s="1" t="s">
        <v>108</v>
      </c>
      <c r="D501" s="1" t="s">
        <v>921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231</v>
      </c>
      <c r="K501" s="1" t="s">
        <v>172</v>
      </c>
      <c r="L501" s="1" t="s">
        <v>162</v>
      </c>
      <c r="M501">
        <v>34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ユニフォーム秋宮昇ICONIC</v>
      </c>
    </row>
    <row r="502" spans="1:20" x14ac:dyDescent="0.35">
      <c r="A502">
        <f>VLOOKUP(Toss[[#This Row],[No用]],SetNo[[No.用]:[vlookup 用]],2,FALSE)</f>
        <v>160</v>
      </c>
      <c r="B502">
        <f>IF(ROW()=2,1,IF(A501&lt;&gt;Toss[[#This Row],[No]],1,B501+1))</f>
        <v>5</v>
      </c>
      <c r="C502" s="1" t="s">
        <v>108</v>
      </c>
      <c r="D502" s="1" t="s">
        <v>921</v>
      </c>
      <c r="E502" s="1" t="s">
        <v>28</v>
      </c>
      <c r="F502" s="1" t="s">
        <v>31</v>
      </c>
      <c r="G502" s="1" t="s">
        <v>64</v>
      </c>
      <c r="H502" s="1" t="s">
        <v>71</v>
      </c>
      <c r="I502">
        <v>1</v>
      </c>
      <c r="J502" t="s">
        <v>231</v>
      </c>
      <c r="K502" s="1" t="s">
        <v>232</v>
      </c>
      <c r="L502" s="1" t="s">
        <v>162</v>
      </c>
      <c r="M502">
        <v>34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ユニフォーム秋宮昇ICONIC</v>
      </c>
    </row>
    <row r="503" spans="1:20" x14ac:dyDescent="0.35">
      <c r="A503">
        <f>VLOOKUP(Toss[[#This Row],[No用]],SetNo[[No.用]:[vlookup 用]],2,FALSE)</f>
        <v>160</v>
      </c>
      <c r="B503">
        <f>IF(ROW()=2,1,IF(A502&lt;&gt;Toss[[#This Row],[No]],1,B502+1))</f>
        <v>6</v>
      </c>
      <c r="C503" s="1" t="s">
        <v>108</v>
      </c>
      <c r="D503" s="1" t="s">
        <v>921</v>
      </c>
      <c r="E503" s="1" t="s">
        <v>28</v>
      </c>
      <c r="F503" s="1" t="s">
        <v>31</v>
      </c>
      <c r="G503" s="1" t="s">
        <v>64</v>
      </c>
      <c r="H503" s="1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26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ユニフォーム秋宮昇ICONIC</v>
      </c>
    </row>
    <row r="504" spans="1:20" x14ac:dyDescent="0.35">
      <c r="A504">
        <f>VLOOKUP(Toss[[#This Row],[No用]],SetNo[[No.用]:[vlookup 用]],2,FALSE)</f>
        <v>161</v>
      </c>
      <c r="B504">
        <f>IF(ROW()=2,1,IF(A503&lt;&gt;Toss[[#This Row],[No]],1,B503+1))</f>
        <v>1</v>
      </c>
      <c r="C504" t="s">
        <v>205</v>
      </c>
      <c r="D504" t="s">
        <v>72</v>
      </c>
      <c r="E504" t="s">
        <v>23</v>
      </c>
      <c r="F504" t="s">
        <v>31</v>
      </c>
      <c r="G504" t="s">
        <v>75</v>
      </c>
      <c r="H504" t="s">
        <v>71</v>
      </c>
      <c r="I504">
        <v>1</v>
      </c>
      <c r="J504" t="s">
        <v>231</v>
      </c>
      <c r="K504" s="1" t="s">
        <v>166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ユニフォーム古牧譲ICONIC</v>
      </c>
    </row>
    <row r="505" spans="1:20" x14ac:dyDescent="0.35">
      <c r="A505">
        <f>VLOOKUP(Toss[[#This Row],[No用]],SetNo[[No.用]:[vlookup 用]],2,FALSE)</f>
        <v>161</v>
      </c>
      <c r="B505">
        <f>IF(ROW()=2,1,IF(A504&lt;&gt;Toss[[#This Row],[No]],1,B504+1))</f>
        <v>2</v>
      </c>
      <c r="C505" t="s">
        <v>205</v>
      </c>
      <c r="D505" t="s">
        <v>72</v>
      </c>
      <c r="E505" t="s">
        <v>23</v>
      </c>
      <c r="F505" t="s">
        <v>31</v>
      </c>
      <c r="G505" t="s">
        <v>75</v>
      </c>
      <c r="H505" t="s">
        <v>71</v>
      </c>
      <c r="I505">
        <v>1</v>
      </c>
      <c r="J505" t="s">
        <v>231</v>
      </c>
      <c r="K505" s="1" t="s">
        <v>169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ユニフォーム古牧譲ICONIC</v>
      </c>
    </row>
    <row r="506" spans="1:20" x14ac:dyDescent="0.35">
      <c r="A506">
        <f>VLOOKUP(Toss[[#This Row],[No用]],SetNo[[No.用]:[vlookup 用]],2,FALSE)</f>
        <v>161</v>
      </c>
      <c r="B506">
        <f>IF(ROW()=2,1,IF(A505&lt;&gt;Toss[[#This Row],[No]],1,B505+1))</f>
        <v>3</v>
      </c>
      <c r="C506" t="s">
        <v>205</v>
      </c>
      <c r="D506" t="s">
        <v>72</v>
      </c>
      <c r="E506" t="s">
        <v>23</v>
      </c>
      <c r="F506" t="s">
        <v>31</v>
      </c>
      <c r="G506" t="s">
        <v>75</v>
      </c>
      <c r="H506" t="s">
        <v>71</v>
      </c>
      <c r="I506">
        <v>1</v>
      </c>
      <c r="J506" t="s">
        <v>231</v>
      </c>
      <c r="K506" s="1" t="s">
        <v>172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ユニフォーム古牧譲ICONIC</v>
      </c>
    </row>
    <row r="507" spans="1:20" x14ac:dyDescent="0.35">
      <c r="A507">
        <f>VLOOKUP(Toss[[#This Row],[No用]],SetNo[[No.用]:[vlookup 用]],2,FALSE)</f>
        <v>161</v>
      </c>
      <c r="B507">
        <f>IF(ROW()=2,1,IF(A506&lt;&gt;Toss[[#This Row],[No]],1,B506+1))</f>
        <v>4</v>
      </c>
      <c r="C507" t="s">
        <v>205</v>
      </c>
      <c r="D507" t="s">
        <v>72</v>
      </c>
      <c r="E507" t="s">
        <v>23</v>
      </c>
      <c r="F507" t="s">
        <v>31</v>
      </c>
      <c r="G507" t="s">
        <v>75</v>
      </c>
      <c r="H507" t="s">
        <v>71</v>
      </c>
      <c r="I507">
        <v>1</v>
      </c>
      <c r="J507" t="s">
        <v>231</v>
      </c>
      <c r="K507" s="1" t="s">
        <v>232</v>
      </c>
      <c r="L507" s="1" t="s">
        <v>162</v>
      </c>
      <c r="M507">
        <v>34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ユニフォーム古牧譲ICONIC</v>
      </c>
    </row>
    <row r="508" spans="1:20" x14ac:dyDescent="0.35">
      <c r="A508">
        <f>VLOOKUP(Toss[[#This Row],[No用]],SetNo[[No.用]:[vlookup 用]],2,FALSE)</f>
        <v>161</v>
      </c>
      <c r="B508">
        <f>IF(ROW()=2,1,IF(A507&lt;&gt;Toss[[#This Row],[No]],1,B507+1))</f>
        <v>5</v>
      </c>
      <c r="C508" t="s">
        <v>205</v>
      </c>
      <c r="D508" t="s">
        <v>72</v>
      </c>
      <c r="E508" t="s">
        <v>23</v>
      </c>
      <c r="F508" t="s">
        <v>31</v>
      </c>
      <c r="G508" t="s">
        <v>75</v>
      </c>
      <c r="H508" t="s">
        <v>71</v>
      </c>
      <c r="I508">
        <v>1</v>
      </c>
      <c r="J508" t="s">
        <v>231</v>
      </c>
      <c r="K508" s="1" t="s">
        <v>183</v>
      </c>
      <c r="L508" s="1" t="s">
        <v>224</v>
      </c>
      <c r="M508">
        <v>49</v>
      </c>
      <c r="N508">
        <v>0</v>
      </c>
      <c r="O508">
        <v>59</v>
      </c>
      <c r="P508">
        <v>0</v>
      </c>
      <c r="T508" t="str">
        <f>Toss[[#This Row],[服装]]&amp;Toss[[#This Row],[名前]]&amp;Toss[[#This Row],[レアリティ]]</f>
        <v>ユニフォーム古牧譲ICONIC</v>
      </c>
    </row>
    <row r="509" spans="1:20" x14ac:dyDescent="0.35">
      <c r="A509">
        <f>VLOOKUP(Toss[[#This Row],[No用]],SetNo[[No.用]:[vlookup 用]],2,FALSE)</f>
        <v>162</v>
      </c>
      <c r="B509">
        <f>IF(ROW()=2,1,IF(A508&lt;&gt;Toss[[#This Row],[No]],1,B508+1))</f>
        <v>1</v>
      </c>
      <c r="C509" s="1" t="s">
        <v>798</v>
      </c>
      <c r="D509" t="s">
        <v>72</v>
      </c>
      <c r="E509" s="1" t="s">
        <v>90</v>
      </c>
      <c r="F509" t="s">
        <v>74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雪遊び古牧譲ICONIC</v>
      </c>
    </row>
    <row r="510" spans="1:20" x14ac:dyDescent="0.35">
      <c r="A510">
        <f>VLOOKUP(Toss[[#This Row],[No用]],SetNo[[No.用]:[vlookup 用]],2,FALSE)</f>
        <v>162</v>
      </c>
      <c r="B510">
        <f>IF(ROW()=2,1,IF(A509&lt;&gt;Toss[[#This Row],[No]],1,B509+1))</f>
        <v>2</v>
      </c>
      <c r="C510" s="1" t="s">
        <v>798</v>
      </c>
      <c r="D510" t="s">
        <v>72</v>
      </c>
      <c r="E510" s="1" t="s">
        <v>90</v>
      </c>
      <c r="F510" t="s">
        <v>74</v>
      </c>
      <c r="G510" t="s">
        <v>75</v>
      </c>
      <c r="H510" t="s">
        <v>71</v>
      </c>
      <c r="I510">
        <v>1</v>
      </c>
      <c r="J510" t="s">
        <v>231</v>
      </c>
      <c r="K510" s="1" t="s">
        <v>169</v>
      </c>
      <c r="L510" s="1" t="s">
        <v>173</v>
      </c>
      <c r="M510">
        <v>36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雪遊び古牧譲ICONIC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3</v>
      </c>
      <c r="C511" s="1" t="s">
        <v>798</v>
      </c>
      <c r="D511" t="s">
        <v>72</v>
      </c>
      <c r="E511" s="1" t="s">
        <v>90</v>
      </c>
      <c r="F511" t="s">
        <v>74</v>
      </c>
      <c r="G511" t="s">
        <v>75</v>
      </c>
      <c r="H511" t="s">
        <v>71</v>
      </c>
      <c r="I511">
        <v>1</v>
      </c>
      <c r="J511" t="s">
        <v>231</v>
      </c>
      <c r="K511" s="1" t="s">
        <v>172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雪遊び古牧譲ICONIC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4</v>
      </c>
      <c r="C512" s="1" t="s">
        <v>798</v>
      </c>
      <c r="D512" t="s">
        <v>72</v>
      </c>
      <c r="E512" s="1" t="s">
        <v>90</v>
      </c>
      <c r="F512" t="s">
        <v>74</v>
      </c>
      <c r="G512" t="s">
        <v>75</v>
      </c>
      <c r="H512" t="s">
        <v>71</v>
      </c>
      <c r="I512">
        <v>1</v>
      </c>
      <c r="J512" t="s">
        <v>231</v>
      </c>
      <c r="K512" s="1" t="s">
        <v>232</v>
      </c>
      <c r="L512" s="1" t="s">
        <v>178</v>
      </c>
      <c r="M512">
        <v>37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雪遊び古牧譲ICONIC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5</v>
      </c>
      <c r="C513" s="1" t="s">
        <v>798</v>
      </c>
      <c r="D513" t="s">
        <v>72</v>
      </c>
      <c r="E513" s="1" t="s">
        <v>90</v>
      </c>
      <c r="F513" t="s">
        <v>74</v>
      </c>
      <c r="G513" t="s">
        <v>75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49</v>
      </c>
      <c r="N513">
        <v>0</v>
      </c>
      <c r="O513">
        <v>59</v>
      </c>
      <c r="P513">
        <v>0</v>
      </c>
      <c r="T513" t="str">
        <f>Toss[[#This Row],[服装]]&amp;Toss[[#This Row],[名前]]&amp;Toss[[#This Row],[レアリティ]]</f>
        <v>雪遊び古牧譲ICONIC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76</v>
      </c>
      <c r="E514" t="s">
        <v>28</v>
      </c>
      <c r="F514" t="s">
        <v>25</v>
      </c>
      <c r="G514" t="s">
        <v>75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ユニフォーム浅虫快人ICONIC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76</v>
      </c>
      <c r="E515" t="s">
        <v>28</v>
      </c>
      <c r="F515" t="s">
        <v>25</v>
      </c>
      <c r="G515" t="s">
        <v>75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31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ユニフォーム浅虫快人ICONIC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79</v>
      </c>
      <c r="E516" t="s">
        <v>23</v>
      </c>
      <c r="F516" t="s">
        <v>21</v>
      </c>
      <c r="G516" t="s">
        <v>75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ユニフォーム南田大志ICONIC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205</v>
      </c>
      <c r="D517" t="s">
        <v>81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 s="1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ユニフォーム湯川良明ICONIC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205</v>
      </c>
      <c r="D518" t="s">
        <v>81</v>
      </c>
      <c r="E518" t="s">
        <v>23</v>
      </c>
      <c r="F518" t="s">
        <v>26</v>
      </c>
      <c r="G518" t="s">
        <v>75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ユニフォーム湯川良明ICONIC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205</v>
      </c>
      <c r="D519" t="s">
        <v>83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ユニフォーム稲垣功ICONIC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205</v>
      </c>
      <c r="D520" t="s">
        <v>83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ユニフォーム稲垣功ICONIC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t="s">
        <v>205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ユニフォーム馬門英治ICONIC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t="s">
        <v>205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ユニフォーム馬門英治ICONIC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205</v>
      </c>
      <c r="D523" t="s">
        <v>88</v>
      </c>
      <c r="E523" t="s">
        <v>23</v>
      </c>
      <c r="F523" t="s">
        <v>25</v>
      </c>
      <c r="G523" t="s">
        <v>75</v>
      </c>
      <c r="H523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24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ユニフォーム百沢雄大ICONIC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205</v>
      </c>
      <c r="D524" t="s">
        <v>88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ユニフォーム百沢雄大ICONIC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s="1" t="s">
        <v>692</v>
      </c>
      <c r="D525" t="s">
        <v>88</v>
      </c>
      <c r="E525" s="1" t="s">
        <v>90</v>
      </c>
      <c r="F525" t="s">
        <v>78</v>
      </c>
      <c r="G525" t="s">
        <v>75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職業体験百沢雄大ICONIC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s="1" t="s">
        <v>692</v>
      </c>
      <c r="D526" t="s">
        <v>88</v>
      </c>
      <c r="E526" s="1" t="s">
        <v>90</v>
      </c>
      <c r="F526" t="s">
        <v>78</v>
      </c>
      <c r="G526" t="s">
        <v>75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職業体験百沢雄大ICONIC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108</v>
      </c>
      <c r="D527" t="s">
        <v>89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ユニフォーム照島游児ICONIC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108</v>
      </c>
      <c r="D528" t="s">
        <v>89</v>
      </c>
      <c r="E528" t="s">
        <v>90</v>
      </c>
      <c r="F528" t="s">
        <v>78</v>
      </c>
      <c r="G528" t="s">
        <v>91</v>
      </c>
      <c r="H528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ユニフォーム照島游児ICONIC</v>
      </c>
    </row>
    <row r="529" spans="1:20" x14ac:dyDescent="0.35">
      <c r="A529">
        <f>VLOOKUP(Toss[[#This Row],[No用]],SetNo[[No.用]:[vlookup 用]],2,FALSE)</f>
        <v>171</v>
      </c>
      <c r="B529">
        <f>IF(ROW()=2,1,IF(A528&lt;&gt;Toss[[#This Row],[No]],1,B528+1))</f>
        <v>1</v>
      </c>
      <c r="C529" t="s">
        <v>149</v>
      </c>
      <c r="D529" t="s">
        <v>89</v>
      </c>
      <c r="E529" t="s">
        <v>77</v>
      </c>
      <c r="F529" t="s">
        <v>78</v>
      </c>
      <c r="G529" t="s">
        <v>91</v>
      </c>
      <c r="H529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制服照島游児ICONIC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2</v>
      </c>
      <c r="C530" t="s">
        <v>149</v>
      </c>
      <c r="D530" t="s">
        <v>89</v>
      </c>
      <c r="E530" t="s">
        <v>77</v>
      </c>
      <c r="F530" t="s">
        <v>78</v>
      </c>
      <c r="G530" t="s">
        <v>91</v>
      </c>
      <c r="H530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制服照島游児ICONIC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s="1" t="s">
        <v>798</v>
      </c>
      <c r="D531" t="s">
        <v>89</v>
      </c>
      <c r="E531" s="1" t="s">
        <v>799</v>
      </c>
      <c r="F531" t="s">
        <v>78</v>
      </c>
      <c r="G531" t="s">
        <v>91</v>
      </c>
      <c r="H531" t="s">
        <v>71</v>
      </c>
      <c r="I531">
        <v>1</v>
      </c>
      <c r="J531" t="s">
        <v>231</v>
      </c>
      <c r="K531" s="1" t="s">
        <v>166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雪遊び照島游児ICONIC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s="1" t="s">
        <v>798</v>
      </c>
      <c r="D532" t="s">
        <v>89</v>
      </c>
      <c r="E532" s="1" t="s">
        <v>799</v>
      </c>
      <c r="F532" t="s">
        <v>78</v>
      </c>
      <c r="G532" t="s">
        <v>91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雪遊び照島游児ICONIC</v>
      </c>
    </row>
    <row r="533" spans="1:20" x14ac:dyDescent="0.35">
      <c r="A533">
        <f>VLOOKUP(Toss[[#This Row],[No用]],SetNo[[No.用]:[vlookup 用]],2,FALSE)</f>
        <v>173</v>
      </c>
      <c r="B533">
        <f>IF(ROW()=2,1,IF(A532&lt;&gt;Toss[[#This Row],[No]],1,B532+1))</f>
        <v>1</v>
      </c>
      <c r="C533" s="1" t="s">
        <v>1044</v>
      </c>
      <c r="D533" s="1" t="s">
        <v>89</v>
      </c>
      <c r="E533" s="1" t="s">
        <v>90</v>
      </c>
      <c r="F533" s="1" t="s">
        <v>78</v>
      </c>
      <c r="G533" s="1" t="s">
        <v>91</v>
      </c>
      <c r="H533" s="1" t="s">
        <v>71</v>
      </c>
      <c r="I533">
        <v>1</v>
      </c>
      <c r="J533" t="s">
        <v>231</v>
      </c>
      <c r="K533" s="1" t="s">
        <v>166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スパイ照島游児ICONIC</v>
      </c>
    </row>
    <row r="534" spans="1:20" x14ac:dyDescent="0.35">
      <c r="A534">
        <f>VLOOKUP(Toss[[#This Row],[No用]],SetNo[[No.用]:[vlookup 用]],2,FALSE)</f>
        <v>173</v>
      </c>
      <c r="B534">
        <f>IF(ROW()=2,1,IF(A533&lt;&gt;Toss[[#This Row],[No]],1,B533+1))</f>
        <v>2</v>
      </c>
      <c r="C534" s="1" t="s">
        <v>1044</v>
      </c>
      <c r="D534" s="1" t="s">
        <v>89</v>
      </c>
      <c r="E534" s="1" t="s">
        <v>90</v>
      </c>
      <c r="F534" s="1" t="s">
        <v>78</v>
      </c>
      <c r="G534" s="1" t="s">
        <v>91</v>
      </c>
      <c r="H534" s="1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スパイ照島游児ICONIC</v>
      </c>
    </row>
    <row r="535" spans="1:20" x14ac:dyDescent="0.35">
      <c r="A535">
        <f>VLOOKUP(Toss[[#This Row],[No用]],SetNo[[No.用]:[vlookup 用]],2,FALSE)</f>
        <v>174</v>
      </c>
      <c r="B535">
        <f>IF(ROW()=2,1,IF(A534&lt;&gt;Toss[[#This Row],[No]],1,B534+1))</f>
        <v>1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ユニフォーム母畑和馬ICONIC</v>
      </c>
    </row>
    <row r="536" spans="1:20" x14ac:dyDescent="0.35">
      <c r="A536">
        <f>VLOOKUP(Toss[[#This Row],[No用]],SetNo[[No.用]:[vlookup 用]],2,FALSE)</f>
        <v>174</v>
      </c>
      <c r="B536">
        <f>IF(ROW()=2,1,IF(A535&lt;&gt;Toss[[#This Row],[No]],1,B535+1))</f>
        <v>2</v>
      </c>
      <c r="C536" t="s">
        <v>108</v>
      </c>
      <c r="D536" t="s">
        <v>92</v>
      </c>
      <c r="E536" t="s">
        <v>90</v>
      </c>
      <c r="F536" t="s">
        <v>82</v>
      </c>
      <c r="G536" t="s">
        <v>91</v>
      </c>
      <c r="H536" t="s">
        <v>71</v>
      </c>
      <c r="I536">
        <v>1</v>
      </c>
      <c r="J536" t="s">
        <v>231</v>
      </c>
      <c r="K536" s="1" t="s">
        <v>167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ユニフォーム母畑和馬ICONIC</v>
      </c>
    </row>
    <row r="537" spans="1:20" x14ac:dyDescent="0.35">
      <c r="A537">
        <f>VLOOKUP(Toss[[#This Row],[No用]],SetNo[[No.用]:[vlookup 用]],2,FALSE)</f>
        <v>175</v>
      </c>
      <c r="B537">
        <f>IF(ROW()=2,1,IF(A536&lt;&gt;Toss[[#This Row],[No]],1,B536+1))</f>
        <v>1</v>
      </c>
      <c r="C537" t="s">
        <v>108</v>
      </c>
      <c r="D537" t="s">
        <v>93</v>
      </c>
      <c r="E537" t="s">
        <v>73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166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ユニフォーム二岐丈晴ICONIC</v>
      </c>
    </row>
    <row r="538" spans="1:20" x14ac:dyDescent="0.35">
      <c r="A538">
        <f>VLOOKUP(Toss[[#This Row],[No用]],SetNo[[No.用]:[vlookup 用]],2,FALSE)</f>
        <v>175</v>
      </c>
      <c r="B538">
        <f>IF(ROW()=2,1,IF(A537&lt;&gt;Toss[[#This Row],[No]],1,B537+1))</f>
        <v>2</v>
      </c>
      <c r="C538" t="s">
        <v>108</v>
      </c>
      <c r="D538" t="s">
        <v>93</v>
      </c>
      <c r="E538" t="s">
        <v>73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169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ユニフォーム二岐丈晴ICONIC</v>
      </c>
    </row>
    <row r="539" spans="1:20" x14ac:dyDescent="0.35">
      <c r="A539">
        <f>VLOOKUP(Toss[[#This Row],[No用]],SetNo[[No.用]:[vlookup 用]],2,FALSE)</f>
        <v>175</v>
      </c>
      <c r="B539">
        <f>IF(ROW()=2,1,IF(A538&lt;&gt;Toss[[#This Row],[No]],1,B538+1))</f>
        <v>3</v>
      </c>
      <c r="C539" t="s">
        <v>108</v>
      </c>
      <c r="D539" t="s">
        <v>93</v>
      </c>
      <c r="E539" t="s">
        <v>73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181</v>
      </c>
      <c r="L539" s="1" t="s">
        <v>162</v>
      </c>
      <c r="M539">
        <v>31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ユニフォーム二岐丈晴ICONIC</v>
      </c>
    </row>
    <row r="540" spans="1:20" x14ac:dyDescent="0.35">
      <c r="A540">
        <f>VLOOKUP(Toss[[#This Row],[No用]],SetNo[[No.用]:[vlookup 用]],2,FALSE)</f>
        <v>175</v>
      </c>
      <c r="B540">
        <f>IF(ROW()=2,1,IF(A539&lt;&gt;Toss[[#This Row],[No]],1,B539+1))</f>
        <v>4</v>
      </c>
      <c r="C540" t="s">
        <v>108</v>
      </c>
      <c r="D540" t="s">
        <v>93</v>
      </c>
      <c r="E540" t="s">
        <v>73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379</v>
      </c>
      <c r="L540" s="1" t="s">
        <v>173</v>
      </c>
      <c r="M540">
        <v>43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ユニフォーム二岐丈晴ICONIC</v>
      </c>
    </row>
    <row r="541" spans="1:20" x14ac:dyDescent="0.35">
      <c r="A541">
        <f>VLOOKUP(Toss[[#This Row],[No用]],SetNo[[No.用]:[vlookup 用]],2,FALSE)</f>
        <v>175</v>
      </c>
      <c r="B541">
        <f>IF(ROW()=2,1,IF(A540&lt;&gt;Toss[[#This Row],[No]],1,B540+1))</f>
        <v>5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231</v>
      </c>
      <c r="K541" s="1" t="s">
        <v>232</v>
      </c>
      <c r="L541" s="1" t="s">
        <v>162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ユニフォーム二岐丈晴ICONIC</v>
      </c>
    </row>
    <row r="542" spans="1:20" x14ac:dyDescent="0.35">
      <c r="A542">
        <f>VLOOKUP(Toss[[#This Row],[No用]],SetNo[[No.用]:[vlookup 用]],2,FALSE)</f>
        <v>175</v>
      </c>
      <c r="B542">
        <f>IF(ROW()=2,1,IF(A541&lt;&gt;Toss[[#This Row],[No]],1,B541+1))</f>
        <v>6</v>
      </c>
      <c r="C542" t="s">
        <v>108</v>
      </c>
      <c r="D542" t="s">
        <v>93</v>
      </c>
      <c r="E542" t="s">
        <v>73</v>
      </c>
      <c r="F542" t="s">
        <v>74</v>
      </c>
      <c r="G542" t="s">
        <v>91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34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ユニフォーム二岐丈晴ICONIC</v>
      </c>
    </row>
    <row r="543" spans="1:20" x14ac:dyDescent="0.35">
      <c r="A543">
        <f>VLOOKUP(Toss[[#This Row],[No用]],SetNo[[No.用]:[vlookup 用]],2,FALSE)</f>
        <v>175</v>
      </c>
      <c r="B543">
        <f>IF(ROW()=2,1,IF(A542&lt;&gt;Toss[[#This Row],[No]],1,B542+1))</f>
        <v>7</v>
      </c>
      <c r="C543" t="s">
        <v>108</v>
      </c>
      <c r="D543" t="s">
        <v>93</v>
      </c>
      <c r="E543" t="s">
        <v>73</v>
      </c>
      <c r="F543" t="s">
        <v>74</v>
      </c>
      <c r="G543" t="s">
        <v>91</v>
      </c>
      <c r="H543" t="s">
        <v>71</v>
      </c>
      <c r="I543">
        <v>1</v>
      </c>
      <c r="J543" t="s">
        <v>231</v>
      </c>
      <c r="K543" s="1" t="s">
        <v>182</v>
      </c>
      <c r="L543" s="1" t="s">
        <v>224</v>
      </c>
      <c r="M543">
        <v>47</v>
      </c>
      <c r="N543">
        <v>0</v>
      </c>
      <c r="O543">
        <v>57</v>
      </c>
      <c r="P543">
        <v>0</v>
      </c>
      <c r="T543" t="str">
        <f>Toss[[#This Row],[服装]]&amp;Toss[[#This Row],[名前]]&amp;Toss[[#This Row],[レアリティ]]</f>
        <v>ユニフォーム二岐丈晴ICONIC</v>
      </c>
    </row>
    <row r="544" spans="1:20" x14ac:dyDescent="0.35">
      <c r="A544">
        <f>VLOOKUP(Toss[[#This Row],[No用]],SetNo[[No.用]:[vlookup 用]],2,FALSE)</f>
        <v>176</v>
      </c>
      <c r="B544">
        <f>IF(ROW()=2,1,IF(A543&lt;&gt;Toss[[#This Row],[No]],1,B543+1))</f>
        <v>1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制服二岐丈晴ICONIC</v>
      </c>
    </row>
    <row r="545" spans="1:20" x14ac:dyDescent="0.35">
      <c r="A545">
        <f>VLOOKUP(Toss[[#This Row],[No用]],SetNo[[No.用]:[vlookup 用]],2,FALSE)</f>
        <v>176</v>
      </c>
      <c r="B545">
        <f>IF(ROW()=2,1,IF(A544&lt;&gt;Toss[[#This Row],[No]],1,B544+1))</f>
        <v>2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制服二岐丈晴ICONIC</v>
      </c>
    </row>
    <row r="546" spans="1:20" x14ac:dyDescent="0.35">
      <c r="A546">
        <f>VLOOKUP(Toss[[#This Row],[No用]],SetNo[[No.用]:[vlookup 用]],2,FALSE)</f>
        <v>176</v>
      </c>
      <c r="B546">
        <f>IF(ROW()=2,1,IF(A545&lt;&gt;Toss[[#This Row],[No]],1,B545+1))</f>
        <v>3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231</v>
      </c>
      <c r="K546" s="1" t="s">
        <v>181</v>
      </c>
      <c r="L546" s="1" t="s">
        <v>162</v>
      </c>
      <c r="M546">
        <v>32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制服二岐丈晴ICONIC</v>
      </c>
    </row>
    <row r="547" spans="1:20" x14ac:dyDescent="0.35">
      <c r="A547">
        <f>VLOOKUP(Toss[[#This Row],[No用]],SetNo[[No.用]:[vlookup 用]],2,FALSE)</f>
        <v>176</v>
      </c>
      <c r="B547">
        <f>IF(ROW()=2,1,IF(A546&lt;&gt;Toss[[#This Row],[No]],1,B546+1))</f>
        <v>4</v>
      </c>
      <c r="C547" t="s">
        <v>149</v>
      </c>
      <c r="D547" t="s">
        <v>93</v>
      </c>
      <c r="E547" t="s">
        <v>90</v>
      </c>
      <c r="F547" t="s">
        <v>74</v>
      </c>
      <c r="G547" t="s">
        <v>91</v>
      </c>
      <c r="H547" t="s">
        <v>71</v>
      </c>
      <c r="I547">
        <v>1</v>
      </c>
      <c r="J547" t="s">
        <v>231</v>
      </c>
      <c r="K547" s="1" t="s">
        <v>379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制服二岐丈晴ICONIC</v>
      </c>
    </row>
    <row r="548" spans="1:20" x14ac:dyDescent="0.35">
      <c r="A548">
        <f>VLOOKUP(Toss[[#This Row],[No用]],SetNo[[No.用]:[vlookup 用]],2,FALSE)</f>
        <v>176</v>
      </c>
      <c r="B548">
        <f>IF(ROW()=2,1,IF(A547&lt;&gt;Toss[[#This Row],[No]],1,B547+1))</f>
        <v>5</v>
      </c>
      <c r="C548" t="s">
        <v>149</v>
      </c>
      <c r="D548" t="s">
        <v>93</v>
      </c>
      <c r="E548" t="s">
        <v>90</v>
      </c>
      <c r="F548" t="s">
        <v>74</v>
      </c>
      <c r="G548" t="s">
        <v>91</v>
      </c>
      <c r="H548" t="s">
        <v>71</v>
      </c>
      <c r="I548">
        <v>1</v>
      </c>
      <c r="J548" t="s">
        <v>231</v>
      </c>
      <c r="K548" s="1" t="s">
        <v>232</v>
      </c>
      <c r="L548" s="1" t="s">
        <v>178</v>
      </c>
      <c r="M548">
        <v>37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制服二岐丈晴ICONIC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6</v>
      </c>
      <c r="C549" t="s">
        <v>149</v>
      </c>
      <c r="D549" t="s">
        <v>93</v>
      </c>
      <c r="E549" t="s">
        <v>90</v>
      </c>
      <c r="F549" t="s">
        <v>74</v>
      </c>
      <c r="G549" t="s">
        <v>91</v>
      </c>
      <c r="H549" t="s">
        <v>71</v>
      </c>
      <c r="I549">
        <v>1</v>
      </c>
      <c r="J549" t="s">
        <v>231</v>
      </c>
      <c r="K549" s="1" t="s">
        <v>379</v>
      </c>
      <c r="L549" s="1" t="s">
        <v>224</v>
      </c>
      <c r="M549">
        <v>47</v>
      </c>
      <c r="N549">
        <v>0</v>
      </c>
      <c r="O549">
        <v>57</v>
      </c>
      <c r="P549">
        <v>0</v>
      </c>
      <c r="T549" t="str">
        <f>Toss[[#This Row],[服装]]&amp;Toss[[#This Row],[名前]]&amp;Toss[[#This Row],[レアリティ]]</f>
        <v>制服二岐丈晴ICONIC</v>
      </c>
    </row>
    <row r="550" spans="1:20" x14ac:dyDescent="0.35">
      <c r="A550">
        <f>VLOOKUP(Toss[[#This Row],[No用]],SetNo[[No.用]:[vlookup 用]],2,FALSE)</f>
        <v>176</v>
      </c>
      <c r="B550">
        <f>IF(ROW()=2,1,IF(A549&lt;&gt;Toss[[#This Row],[No]],1,B549+1))</f>
        <v>7</v>
      </c>
      <c r="C550" t="s">
        <v>149</v>
      </c>
      <c r="D550" t="s">
        <v>93</v>
      </c>
      <c r="E550" t="s">
        <v>90</v>
      </c>
      <c r="F550" t="s">
        <v>74</v>
      </c>
      <c r="G550" t="s">
        <v>91</v>
      </c>
      <c r="H550" t="s">
        <v>71</v>
      </c>
      <c r="I550">
        <v>1</v>
      </c>
      <c r="J550" t="s">
        <v>231</v>
      </c>
      <c r="K550" s="1" t="s">
        <v>232</v>
      </c>
      <c r="L550" s="1" t="s">
        <v>224</v>
      </c>
      <c r="M550">
        <v>47</v>
      </c>
      <c r="N550">
        <v>0</v>
      </c>
      <c r="O550">
        <v>57</v>
      </c>
      <c r="P550">
        <v>0</v>
      </c>
      <c r="T550" t="str">
        <f>Toss[[#This Row],[服装]]&amp;Toss[[#This Row],[名前]]&amp;Toss[[#This Row],[レアリティ]]</f>
        <v>制服二岐丈晴ICONIC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1</v>
      </c>
      <c r="C551" t="s">
        <v>108</v>
      </c>
      <c r="D551" t="s">
        <v>99</v>
      </c>
      <c r="E551" t="s">
        <v>73</v>
      </c>
      <c r="F551" t="s">
        <v>78</v>
      </c>
      <c r="G551" t="s">
        <v>91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26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ユニフォーム沼尻凛太郎ICONIC</v>
      </c>
    </row>
    <row r="552" spans="1:20" x14ac:dyDescent="0.35">
      <c r="A552">
        <f>VLOOKUP(Toss[[#This Row],[No用]],SetNo[[No.用]:[vlookup 用]],2,FALSE)</f>
        <v>177</v>
      </c>
      <c r="B552">
        <f>IF(ROW()=2,1,IF(A551&lt;&gt;Toss[[#This Row],[No]],1,B551+1))</f>
        <v>2</v>
      </c>
      <c r="C552" t="s">
        <v>108</v>
      </c>
      <c r="D552" t="s">
        <v>99</v>
      </c>
      <c r="E552" t="s">
        <v>73</v>
      </c>
      <c r="F552" t="s">
        <v>78</v>
      </c>
      <c r="G552" t="s">
        <v>91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ユニフォーム沼尻凛太郎ICONIC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1</v>
      </c>
      <c r="C553" t="s">
        <v>108</v>
      </c>
      <c r="D553" t="s">
        <v>94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ユニフォーム飯坂信義ICONIC</v>
      </c>
    </row>
    <row r="554" spans="1:20" x14ac:dyDescent="0.35">
      <c r="A554">
        <f>VLOOKUP(Toss[[#This Row],[No用]],SetNo[[No.用]:[vlookup 用]],2,FALSE)</f>
        <v>178</v>
      </c>
      <c r="B554">
        <f>IF(ROW()=2,1,IF(A553&lt;&gt;Toss[[#This Row],[No]],1,B553+1))</f>
        <v>2</v>
      </c>
      <c r="C554" t="s">
        <v>108</v>
      </c>
      <c r="D554" t="s">
        <v>94</v>
      </c>
      <c r="E554" t="s">
        <v>90</v>
      </c>
      <c r="F554" t="s">
        <v>82</v>
      </c>
      <c r="G554" t="s">
        <v>91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ユニフォーム飯坂信義ICONIC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1</v>
      </c>
      <c r="C555" t="s">
        <v>108</v>
      </c>
      <c r="D555" t="s">
        <v>95</v>
      </c>
      <c r="E555" t="s">
        <v>90</v>
      </c>
      <c r="F555" t="s">
        <v>78</v>
      </c>
      <c r="G555" t="s">
        <v>91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ユニフォーム東山勝道ICONIC</v>
      </c>
    </row>
    <row r="556" spans="1:20" x14ac:dyDescent="0.35">
      <c r="A556">
        <f>VLOOKUP(Toss[[#This Row],[No用]],SetNo[[No.用]:[vlookup 用]],2,FALSE)</f>
        <v>179</v>
      </c>
      <c r="B556">
        <f>IF(ROW()=2,1,IF(A555&lt;&gt;Toss[[#This Row],[No]],1,B555+1))</f>
        <v>2</v>
      </c>
      <c r="C556" t="s">
        <v>108</v>
      </c>
      <c r="D556" t="s">
        <v>95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31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ユニフォーム東山勝道ICONIC</v>
      </c>
    </row>
    <row r="557" spans="1:20" x14ac:dyDescent="0.35">
      <c r="A557">
        <f>VLOOKUP(Toss[[#This Row],[No用]],SetNo[[No.用]:[vlookup 用]],2,FALSE)</f>
        <v>180</v>
      </c>
      <c r="B557">
        <f>IF(ROW()=2,1,IF(A556&lt;&gt;Toss[[#This Row],[No]],1,B556+1))</f>
        <v>1</v>
      </c>
      <c r="C557" t="s">
        <v>108</v>
      </c>
      <c r="D557" t="s">
        <v>96</v>
      </c>
      <c r="E557" t="s">
        <v>90</v>
      </c>
      <c r="F557" t="s">
        <v>80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ユニフォーム土湯新ICONIC</v>
      </c>
    </row>
    <row r="558" spans="1:20" x14ac:dyDescent="0.35">
      <c r="A558">
        <f>VLOOKUP(Toss[[#This Row],[No用]],SetNo[[No.用]:[vlookup 用]],2,FALSE)</f>
        <v>181</v>
      </c>
      <c r="B558">
        <f>IF(ROW()=2,1,IF(A557&lt;&gt;Toss[[#This Row],[No]],1,B557+1))</f>
        <v>1</v>
      </c>
      <c r="C558" t="s">
        <v>205</v>
      </c>
      <c r="D558" t="s">
        <v>559</v>
      </c>
      <c r="E558" t="s">
        <v>28</v>
      </c>
      <c r="F558" t="s">
        <v>25</v>
      </c>
      <c r="G558" t="s">
        <v>156</v>
      </c>
      <c r="H558" t="s">
        <v>71</v>
      </c>
      <c r="I558">
        <v>1</v>
      </c>
      <c r="J558" t="s">
        <v>231</v>
      </c>
      <c r="K558" s="1" t="s">
        <v>166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ユニフォーム中島猛ICONIC</v>
      </c>
    </row>
    <row r="559" spans="1:20" x14ac:dyDescent="0.35">
      <c r="A559">
        <f>VLOOKUP(Toss[[#This Row],[No用]],SetNo[[No.用]:[vlookup 用]],2,FALSE)</f>
        <v>181</v>
      </c>
      <c r="B559">
        <f>IF(ROW()=2,1,IF(A558&lt;&gt;Toss[[#This Row],[No]],1,B558+1))</f>
        <v>2</v>
      </c>
      <c r="C559" t="s">
        <v>205</v>
      </c>
      <c r="D559" t="s">
        <v>559</v>
      </c>
      <c r="E559" t="s">
        <v>28</v>
      </c>
      <c r="F559" t="s">
        <v>25</v>
      </c>
      <c r="G559" t="s">
        <v>156</v>
      </c>
      <c r="H559" t="s">
        <v>71</v>
      </c>
      <c r="I559">
        <v>1</v>
      </c>
      <c r="J559" t="s">
        <v>231</v>
      </c>
      <c r="K559" s="1" t="s">
        <v>167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ユニフォーム中島猛ICONIC</v>
      </c>
    </row>
    <row r="560" spans="1:20" x14ac:dyDescent="0.35">
      <c r="A560">
        <f>VLOOKUP(Toss[[#This Row],[No用]],SetNo[[No.用]:[vlookup 用]],2,FALSE)</f>
        <v>182</v>
      </c>
      <c r="B560">
        <f>IF(ROW()=2,1,IF(A559&lt;&gt;Toss[[#This Row],[No]],1,B559+1))</f>
        <v>1</v>
      </c>
      <c r="C560" s="1" t="s">
        <v>1044</v>
      </c>
      <c r="D560" s="1" t="s">
        <v>100</v>
      </c>
      <c r="E560" s="1" t="s">
        <v>73</v>
      </c>
      <c r="F560" s="1" t="s">
        <v>78</v>
      </c>
      <c r="G560" s="1" t="s">
        <v>130</v>
      </c>
      <c r="H560" s="1" t="s">
        <v>71</v>
      </c>
      <c r="I560">
        <v>1</v>
      </c>
      <c r="J560" t="s">
        <v>231</v>
      </c>
      <c r="K560" s="1" t="s">
        <v>166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スパイ中島猛ICONIC</v>
      </c>
    </row>
    <row r="561" spans="1:20" x14ac:dyDescent="0.35">
      <c r="A561">
        <f>VLOOKUP(Toss[[#This Row],[No用]],SetNo[[No.用]:[vlookup 用]],2,FALSE)</f>
        <v>182</v>
      </c>
      <c r="B561">
        <f>IF(ROW()=2,1,IF(A560&lt;&gt;Toss[[#This Row],[No]],1,B560+1))</f>
        <v>2</v>
      </c>
      <c r="C561" s="1" t="s">
        <v>1044</v>
      </c>
      <c r="D561" s="1" t="s">
        <v>100</v>
      </c>
      <c r="E561" s="1" t="s">
        <v>73</v>
      </c>
      <c r="F561" s="1" t="s">
        <v>78</v>
      </c>
      <c r="G561" s="1" t="s">
        <v>130</v>
      </c>
      <c r="H561" s="1" t="s">
        <v>71</v>
      </c>
      <c r="I561">
        <v>1</v>
      </c>
      <c r="J561" t="s">
        <v>231</v>
      </c>
      <c r="K561" s="1" t="s">
        <v>167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スパイ中島猛ICONIC</v>
      </c>
    </row>
    <row r="562" spans="1:20" x14ac:dyDescent="0.35">
      <c r="A562">
        <f>VLOOKUP(Toss[[#This Row],[No用]],SetNo[[No.用]:[vlookup 用]],2,FALSE)</f>
        <v>183</v>
      </c>
      <c r="B562">
        <f>IF(ROW()=2,1,IF(A561&lt;&gt;Toss[[#This Row],[No]],1,B561+1))</f>
        <v>1</v>
      </c>
      <c r="C562" t="s">
        <v>205</v>
      </c>
      <c r="D562" t="s">
        <v>562</v>
      </c>
      <c r="E562" t="s">
        <v>24</v>
      </c>
      <c r="F562" t="s">
        <v>25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ユニフォーム白石優希ICONIC</v>
      </c>
    </row>
    <row r="563" spans="1:20" x14ac:dyDescent="0.35">
      <c r="A563">
        <f>VLOOKUP(Toss[[#This Row],[No用]],SetNo[[No.用]:[vlookup 用]],2,FALSE)</f>
        <v>183</v>
      </c>
      <c r="B563">
        <f>IF(ROW()=2,1,IF(A562&lt;&gt;Toss[[#This Row],[No]],1,B562+1))</f>
        <v>2</v>
      </c>
      <c r="C563" t="s">
        <v>205</v>
      </c>
      <c r="D563" t="s">
        <v>562</v>
      </c>
      <c r="E563" t="s">
        <v>24</v>
      </c>
      <c r="F563" t="s">
        <v>25</v>
      </c>
      <c r="G563" t="s">
        <v>156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ユニフォーム白石優希ICONIC</v>
      </c>
    </row>
    <row r="564" spans="1:20" x14ac:dyDescent="0.35">
      <c r="A564">
        <f>VLOOKUP(Toss[[#This Row],[No用]],SetNo[[No.用]:[vlookup 用]],2,FALSE)</f>
        <v>184</v>
      </c>
      <c r="B564">
        <f>IF(ROW()=2,1,IF(A563&lt;&gt;Toss[[#This Row],[No]],1,B563+1))</f>
        <v>1</v>
      </c>
      <c r="C564" t="s">
        <v>205</v>
      </c>
      <c r="D564" t="s">
        <v>565</v>
      </c>
      <c r="E564" t="s">
        <v>28</v>
      </c>
      <c r="F564" t="s">
        <v>31</v>
      </c>
      <c r="G564" t="s">
        <v>156</v>
      </c>
      <c r="H564" t="s">
        <v>71</v>
      </c>
      <c r="I564">
        <v>1</v>
      </c>
      <c r="J564" t="s">
        <v>231</v>
      </c>
      <c r="K564" s="1" t="s">
        <v>166</v>
      </c>
      <c r="L564" s="1" t="s">
        <v>173</v>
      </c>
      <c r="M564">
        <v>37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ユニフォーム花山一雅ICONIC</v>
      </c>
    </row>
    <row r="565" spans="1:20" x14ac:dyDescent="0.35">
      <c r="A565">
        <f>VLOOKUP(Toss[[#This Row],[No用]],SetNo[[No.用]:[vlookup 用]],2,FALSE)</f>
        <v>184</v>
      </c>
      <c r="B565">
        <f>IF(ROW()=2,1,IF(A564&lt;&gt;Toss[[#This Row],[No]],1,B564+1))</f>
        <v>2</v>
      </c>
      <c r="C565" t="s">
        <v>205</v>
      </c>
      <c r="D565" t="s">
        <v>565</v>
      </c>
      <c r="E565" t="s">
        <v>28</v>
      </c>
      <c r="F565" t="s">
        <v>31</v>
      </c>
      <c r="G565" t="s">
        <v>156</v>
      </c>
      <c r="H565" t="s">
        <v>71</v>
      </c>
      <c r="I565">
        <v>1</v>
      </c>
      <c r="J565" t="s">
        <v>231</v>
      </c>
      <c r="K565" s="1" t="s">
        <v>169</v>
      </c>
      <c r="L565" s="1" t="s">
        <v>173</v>
      </c>
      <c r="M565">
        <v>37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ユニフォーム花山一雅ICONIC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3</v>
      </c>
      <c r="C566" t="s">
        <v>205</v>
      </c>
      <c r="D566" t="s">
        <v>565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231</v>
      </c>
      <c r="K566" s="1" t="s">
        <v>172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ユニフォーム花山一雅ICONIC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4</v>
      </c>
      <c r="C567" t="s">
        <v>205</v>
      </c>
      <c r="D567" t="s">
        <v>565</v>
      </c>
      <c r="E567" t="s">
        <v>28</v>
      </c>
      <c r="F567" t="s">
        <v>31</v>
      </c>
      <c r="G567" t="s">
        <v>156</v>
      </c>
      <c r="H567" t="s">
        <v>71</v>
      </c>
      <c r="I567">
        <v>1</v>
      </c>
      <c r="J567" t="s">
        <v>231</v>
      </c>
      <c r="K567" s="1" t="s">
        <v>232</v>
      </c>
      <c r="L567" s="1" t="s">
        <v>162</v>
      </c>
      <c r="M567">
        <v>35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ユニフォーム花山一雅ICONIC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5</v>
      </c>
      <c r="C568" t="s">
        <v>205</v>
      </c>
      <c r="D568" t="s">
        <v>565</v>
      </c>
      <c r="E568" t="s">
        <v>28</v>
      </c>
      <c r="F568" t="s">
        <v>31</v>
      </c>
      <c r="G568" t="s">
        <v>156</v>
      </c>
      <c r="H568" t="s">
        <v>71</v>
      </c>
      <c r="I568">
        <v>1</v>
      </c>
      <c r="J568" t="s">
        <v>231</v>
      </c>
      <c r="K568" s="1" t="s">
        <v>183</v>
      </c>
      <c r="L568" s="1" t="s">
        <v>224</v>
      </c>
      <c r="M568">
        <v>49</v>
      </c>
      <c r="N568">
        <v>0</v>
      </c>
      <c r="O568">
        <v>59</v>
      </c>
      <c r="P568">
        <v>0</v>
      </c>
      <c r="T568" t="str">
        <f>Toss[[#This Row],[服装]]&amp;Toss[[#This Row],[名前]]&amp;Toss[[#This Row],[レアリティ]]</f>
        <v>ユニフォーム花山一雅ICONIC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t="s">
        <v>205</v>
      </c>
      <c r="D569" t="s">
        <v>568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24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ユニフォーム鳴子哲平ICONIC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t="s">
        <v>205</v>
      </c>
      <c r="D570" t="s">
        <v>568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24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ユニフォーム鳴子哲平ICONIC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205</v>
      </c>
      <c r="D571" t="s">
        <v>571</v>
      </c>
      <c r="E571" t="s">
        <v>28</v>
      </c>
      <c r="F571" t="s">
        <v>21</v>
      </c>
      <c r="G571" t="s">
        <v>156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ユニフォーム秋保和光ICONIC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t="s">
        <v>205</v>
      </c>
      <c r="D572" t="s">
        <v>574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ユニフォーム松島剛ICONIC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t="s">
        <v>205</v>
      </c>
      <c r="D573" t="s">
        <v>574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231</v>
      </c>
      <c r="K573" s="1" t="s">
        <v>167</v>
      </c>
      <c r="L573" s="1" t="s">
        <v>162</v>
      </c>
      <c r="M573">
        <v>23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ユニフォーム松島剛ICONIC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t="s">
        <v>205</v>
      </c>
      <c r="D574" t="s">
        <v>577</v>
      </c>
      <c r="E574" t="s">
        <v>28</v>
      </c>
      <c r="F574" t="s">
        <v>25</v>
      </c>
      <c r="G574" t="s">
        <v>156</v>
      </c>
      <c r="H574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ユニフォーム川渡瞬己ICONIC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t="s">
        <v>205</v>
      </c>
      <c r="D575" t="s">
        <v>577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ユニフォーム川渡瞬己ICONIC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t="s">
        <v>108</v>
      </c>
      <c r="D576" t="s">
        <v>109</v>
      </c>
      <c r="E576" t="s">
        <v>73</v>
      </c>
      <c r="F576" t="s">
        <v>78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ユニフォーム牛島若利ICONIC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t="s">
        <v>108</v>
      </c>
      <c r="D577" t="s">
        <v>109</v>
      </c>
      <c r="E577" t="s">
        <v>73</v>
      </c>
      <c r="F577" t="s">
        <v>78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ユニフォーム牛島若利ICONIC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t="s">
        <v>116</v>
      </c>
      <c r="D578" t="s">
        <v>109</v>
      </c>
      <c r="E578" t="s">
        <v>90</v>
      </c>
      <c r="F578" t="s">
        <v>78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水着牛島若利ICONIC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t="s">
        <v>116</v>
      </c>
      <c r="D579" t="s">
        <v>109</v>
      </c>
      <c r="E579" t="s">
        <v>90</v>
      </c>
      <c r="F579" t="s">
        <v>78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水着牛島若利ICONIC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784</v>
      </c>
      <c r="D580" t="s">
        <v>109</v>
      </c>
      <c r="E580" s="1" t="s">
        <v>77</v>
      </c>
      <c r="F580" t="s">
        <v>78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新年牛島若利ICONIC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784</v>
      </c>
      <c r="D581" t="s">
        <v>109</v>
      </c>
      <c r="E581" s="1" t="s">
        <v>77</v>
      </c>
      <c r="F581" t="s">
        <v>78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178</v>
      </c>
      <c r="M581">
        <v>33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新年牛島若利ICONIC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s="1" t="s">
        <v>149</v>
      </c>
      <c r="D582" s="1" t="s">
        <v>109</v>
      </c>
      <c r="E582" s="1" t="s">
        <v>73</v>
      </c>
      <c r="F582" s="1" t="s">
        <v>78</v>
      </c>
      <c r="G582" s="1" t="s">
        <v>118</v>
      </c>
      <c r="H582" s="1" t="s">
        <v>71</v>
      </c>
      <c r="I582">
        <v>1</v>
      </c>
      <c r="J582" t="s">
        <v>231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制服牛島若利ICONIC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s="1" t="s">
        <v>149</v>
      </c>
      <c r="D583" s="1" t="s">
        <v>109</v>
      </c>
      <c r="E583" s="1" t="s">
        <v>73</v>
      </c>
      <c r="F583" s="1" t="s">
        <v>78</v>
      </c>
      <c r="G583" s="1" t="s">
        <v>118</v>
      </c>
      <c r="H583" s="1" t="s">
        <v>71</v>
      </c>
      <c r="I583">
        <v>1</v>
      </c>
      <c r="J583" t="s">
        <v>231</v>
      </c>
      <c r="K583" s="1" t="s">
        <v>167</v>
      </c>
      <c r="L583" s="1" t="s">
        <v>178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制服牛島若利ICONIC</v>
      </c>
    </row>
    <row r="584" spans="1:20" x14ac:dyDescent="0.35">
      <c r="A584">
        <f>VLOOKUP(Toss[[#This Row],[No用]],SetNo[[No.用]:[vlookup 用]],2,FALSE)</f>
        <v>193</v>
      </c>
      <c r="B584">
        <f>IF(ROW()=2,1,IF(A583&lt;&gt;Toss[[#This Row],[No]],1,B583+1))</f>
        <v>1</v>
      </c>
      <c r="C584" s="1" t="s">
        <v>1118</v>
      </c>
      <c r="D584" s="1" t="s">
        <v>109</v>
      </c>
      <c r="E584" s="1" t="s">
        <v>90</v>
      </c>
      <c r="F584" s="1" t="s">
        <v>78</v>
      </c>
      <c r="G584" s="1" t="s">
        <v>118</v>
      </c>
      <c r="H584" s="1" t="s">
        <v>71</v>
      </c>
      <c r="I584">
        <v>1</v>
      </c>
      <c r="J584" t="s">
        <v>231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文化祭2牛島若利ICONIC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2</v>
      </c>
      <c r="C585" s="1" t="s">
        <v>1118</v>
      </c>
      <c r="D585" s="1" t="s">
        <v>109</v>
      </c>
      <c r="E585" s="1" t="s">
        <v>90</v>
      </c>
      <c r="F585" s="1" t="s">
        <v>78</v>
      </c>
      <c r="G585" s="1" t="s">
        <v>118</v>
      </c>
      <c r="H585" s="1" t="s">
        <v>71</v>
      </c>
      <c r="I585">
        <v>1</v>
      </c>
      <c r="J585" t="s">
        <v>231</v>
      </c>
      <c r="K585" s="1" t="s">
        <v>167</v>
      </c>
      <c r="L585" s="1" t="s">
        <v>162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文化祭2牛島若利ICONIC</v>
      </c>
    </row>
    <row r="586" spans="1:20" x14ac:dyDescent="0.35">
      <c r="A586">
        <f>VLOOKUP(Toss[[#This Row],[No用]],SetNo[[No.用]:[vlookup 用]],2,FALSE)</f>
        <v>194</v>
      </c>
      <c r="B586">
        <f>IF(ROW()=2,1,IF(A585&lt;&gt;Toss[[#This Row],[No]],1,B585+1))</f>
        <v>1</v>
      </c>
      <c r="C586" t="s">
        <v>108</v>
      </c>
      <c r="D586" t="s">
        <v>110</v>
      </c>
      <c r="E586" t="s">
        <v>73</v>
      </c>
      <c r="F586" t="s">
        <v>82</v>
      </c>
      <c r="G586" t="s">
        <v>118</v>
      </c>
      <c r="H586" t="s">
        <v>71</v>
      </c>
      <c r="I586">
        <v>1</v>
      </c>
      <c r="J586" t="s">
        <v>231</v>
      </c>
      <c r="K586" s="1" t="s">
        <v>166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ユニフォーム天童覚ICONIC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2</v>
      </c>
      <c r="C587" t="s">
        <v>108</v>
      </c>
      <c r="D587" t="s">
        <v>110</v>
      </c>
      <c r="E587" t="s">
        <v>73</v>
      </c>
      <c r="F587" t="s">
        <v>82</v>
      </c>
      <c r="G587" t="s">
        <v>118</v>
      </c>
      <c r="H587" t="s">
        <v>71</v>
      </c>
      <c r="I587">
        <v>1</v>
      </c>
      <c r="J587" t="s">
        <v>231</v>
      </c>
      <c r="K587" s="1" t="s">
        <v>167</v>
      </c>
      <c r="L587" s="1" t="s">
        <v>162</v>
      </c>
      <c r="M587">
        <v>30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ユニフォーム天童覚ICONIC</v>
      </c>
    </row>
    <row r="588" spans="1:20" x14ac:dyDescent="0.35">
      <c r="A588">
        <f>VLOOKUP(Toss[[#This Row],[No用]],SetNo[[No.用]:[vlookup 用]],2,FALSE)</f>
        <v>195</v>
      </c>
      <c r="B588">
        <f>IF(ROW()=2,1,IF(A587&lt;&gt;Toss[[#This Row],[No]],1,B587+1))</f>
        <v>1</v>
      </c>
      <c r="C588" t="s">
        <v>116</v>
      </c>
      <c r="D588" t="s">
        <v>110</v>
      </c>
      <c r="E588" t="s">
        <v>90</v>
      </c>
      <c r="F588" t="s">
        <v>82</v>
      </c>
      <c r="G588" t="s">
        <v>118</v>
      </c>
      <c r="H588" t="s">
        <v>71</v>
      </c>
      <c r="I588">
        <v>1</v>
      </c>
      <c r="J588" t="s">
        <v>231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水着天童覚ICONIC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2</v>
      </c>
      <c r="C589" t="s">
        <v>116</v>
      </c>
      <c r="D589" t="s">
        <v>110</v>
      </c>
      <c r="E589" t="s">
        <v>90</v>
      </c>
      <c r="F589" t="s">
        <v>82</v>
      </c>
      <c r="G589" t="s">
        <v>118</v>
      </c>
      <c r="H589" t="s">
        <v>71</v>
      </c>
      <c r="I589">
        <v>1</v>
      </c>
      <c r="J589" t="s">
        <v>231</v>
      </c>
      <c r="K589" s="1" t="s">
        <v>167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水着天童覚ICONIC</v>
      </c>
    </row>
    <row r="590" spans="1:20" x14ac:dyDescent="0.35">
      <c r="A590">
        <f>VLOOKUP(Toss[[#This Row],[No用]],SetNo[[No.用]:[vlookup 用]],2,FALSE)</f>
        <v>196</v>
      </c>
      <c r="B590">
        <f>IF(ROW()=2,1,IF(A589&lt;&gt;Toss[[#This Row],[No]],1,B589+1))</f>
        <v>1</v>
      </c>
      <c r="C590" s="1" t="s">
        <v>760</v>
      </c>
      <c r="D590" t="s">
        <v>110</v>
      </c>
      <c r="E590" s="1" t="s">
        <v>77</v>
      </c>
      <c r="F590" t="s">
        <v>82</v>
      </c>
      <c r="G590" t="s">
        <v>118</v>
      </c>
      <c r="H590" t="s">
        <v>71</v>
      </c>
      <c r="I590">
        <v>1</v>
      </c>
      <c r="J590" t="s">
        <v>231</v>
      </c>
      <c r="K590" s="1" t="s">
        <v>166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文化祭天童覚ICONIC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2</v>
      </c>
      <c r="C591" s="1" t="s">
        <v>760</v>
      </c>
      <c r="D591" t="s">
        <v>110</v>
      </c>
      <c r="E591" s="1" t="s">
        <v>77</v>
      </c>
      <c r="F591" t="s">
        <v>82</v>
      </c>
      <c r="G591" t="s">
        <v>118</v>
      </c>
      <c r="H591" t="s">
        <v>71</v>
      </c>
      <c r="I591">
        <v>1</v>
      </c>
      <c r="J591" t="s">
        <v>231</v>
      </c>
      <c r="K591" s="1" t="s">
        <v>167</v>
      </c>
      <c r="L591" s="1" t="s">
        <v>162</v>
      </c>
      <c r="M591">
        <v>30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文化祭天童覚ICONIC</v>
      </c>
    </row>
    <row r="592" spans="1:20" x14ac:dyDescent="0.35">
      <c r="A592">
        <f>VLOOKUP(Toss[[#This Row],[No用]],SetNo[[No.用]:[vlookup 用]],2,FALSE)</f>
        <v>197</v>
      </c>
      <c r="B592">
        <f>IF(ROW()=2,1,IF(A591&lt;&gt;Toss[[#This Row],[No]],1,B591+1))</f>
        <v>1</v>
      </c>
      <c r="C592" s="1" t="s">
        <v>149</v>
      </c>
      <c r="D592" s="1" t="s">
        <v>110</v>
      </c>
      <c r="E592" s="1" t="s">
        <v>73</v>
      </c>
      <c r="F592" s="1" t="s">
        <v>82</v>
      </c>
      <c r="G592" s="1" t="s">
        <v>118</v>
      </c>
      <c r="H592" t="s">
        <v>71</v>
      </c>
      <c r="I592">
        <v>1</v>
      </c>
      <c r="J592" t="s">
        <v>231</v>
      </c>
      <c r="K592" s="1" t="s">
        <v>166</v>
      </c>
      <c r="L592" s="1" t="s">
        <v>178</v>
      </c>
      <c r="M592">
        <v>32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制服天童覚ICONIC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2</v>
      </c>
      <c r="C593" s="1" t="s">
        <v>149</v>
      </c>
      <c r="D593" s="1" t="s">
        <v>110</v>
      </c>
      <c r="E593" s="1" t="s">
        <v>73</v>
      </c>
      <c r="F593" s="1" t="s">
        <v>82</v>
      </c>
      <c r="G593" s="1" t="s">
        <v>118</v>
      </c>
      <c r="H593" t="s">
        <v>71</v>
      </c>
      <c r="I593">
        <v>1</v>
      </c>
      <c r="J593" t="s">
        <v>231</v>
      </c>
      <c r="K593" s="1" t="s">
        <v>167</v>
      </c>
      <c r="L593" s="1" t="s">
        <v>178</v>
      </c>
      <c r="M593">
        <v>33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制服天童覚ICONIC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3</v>
      </c>
      <c r="C594" s="1" t="s">
        <v>149</v>
      </c>
      <c r="D594" s="1" t="s">
        <v>110</v>
      </c>
      <c r="E594" s="1" t="s">
        <v>73</v>
      </c>
      <c r="F594" s="1" t="s">
        <v>82</v>
      </c>
      <c r="G594" s="1" t="s">
        <v>118</v>
      </c>
      <c r="H594" t="s">
        <v>71</v>
      </c>
      <c r="I594">
        <v>1</v>
      </c>
      <c r="J594" t="s">
        <v>231</v>
      </c>
      <c r="K594" s="1" t="s">
        <v>379</v>
      </c>
      <c r="L594" s="1" t="s">
        <v>224</v>
      </c>
      <c r="M594">
        <v>48</v>
      </c>
      <c r="N594">
        <v>0</v>
      </c>
      <c r="O594">
        <v>58</v>
      </c>
      <c r="P594">
        <v>0</v>
      </c>
      <c r="Q594" s="1" t="s">
        <v>943</v>
      </c>
      <c r="T594" t="str">
        <f>Toss[[#This Row],[服装]]&amp;Toss[[#This Row],[名前]]&amp;Toss[[#This Row],[レアリティ]]</f>
        <v>制服天童覚ICONIC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1073</v>
      </c>
      <c r="D595" s="1" t="s">
        <v>110</v>
      </c>
      <c r="E595" s="1" t="s">
        <v>90</v>
      </c>
      <c r="F595" s="1" t="s">
        <v>82</v>
      </c>
      <c r="G595" s="1" t="s">
        <v>118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Q595" s="1"/>
      <c r="T595" t="str">
        <f>Toss[[#This Row],[服装]]&amp;Toss[[#This Row],[名前]]&amp;Toss[[#This Row],[レアリティ]]</f>
        <v>仮装天童覚ICONIC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1073</v>
      </c>
      <c r="D596" s="1" t="s">
        <v>110</v>
      </c>
      <c r="E596" s="1" t="s">
        <v>90</v>
      </c>
      <c r="F596" s="1" t="s">
        <v>82</v>
      </c>
      <c r="G596" s="1" t="s">
        <v>118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30</v>
      </c>
      <c r="N596">
        <v>0</v>
      </c>
      <c r="O596">
        <v>0</v>
      </c>
      <c r="P596">
        <v>0</v>
      </c>
      <c r="Q596" s="1"/>
      <c r="T596" t="str">
        <f>Toss[[#This Row],[服装]]&amp;Toss[[#This Row],[名前]]&amp;Toss[[#This Row],[レアリティ]]</f>
        <v>仮装天童覚ICONIC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s="1" t="s">
        <v>1341</v>
      </c>
      <c r="D597" s="1" t="s">
        <v>110</v>
      </c>
      <c r="E597" s="1" t="s">
        <v>77</v>
      </c>
      <c r="F597" s="1" t="s">
        <v>82</v>
      </c>
      <c r="G597" s="1" t="s">
        <v>118</v>
      </c>
      <c r="H597" s="1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25</v>
      </c>
      <c r="N597">
        <v>0</v>
      </c>
      <c r="O597">
        <v>0</v>
      </c>
      <c r="P597">
        <v>0</v>
      </c>
      <c r="Q597" s="1"/>
      <c r="T597" t="str">
        <f>Toss[[#This Row],[服装]]&amp;Toss[[#This Row],[名前]]&amp;Toss[[#This Row],[レアリティ]]</f>
        <v>遊園地天童覚ICONIC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s="1" t="s">
        <v>1341</v>
      </c>
      <c r="D598" s="1" t="s">
        <v>110</v>
      </c>
      <c r="E598" s="1" t="s">
        <v>77</v>
      </c>
      <c r="F598" s="1" t="s">
        <v>82</v>
      </c>
      <c r="G598" s="1" t="s">
        <v>118</v>
      </c>
      <c r="H598" s="1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30</v>
      </c>
      <c r="N598">
        <v>0</v>
      </c>
      <c r="O598">
        <v>0</v>
      </c>
      <c r="P598">
        <v>0</v>
      </c>
      <c r="Q598" s="1"/>
      <c r="T598" t="str">
        <f>Toss[[#This Row],[服装]]&amp;Toss[[#This Row],[名前]]&amp;Toss[[#This Row],[レアリティ]]</f>
        <v>遊園地天童覚ICONIC</v>
      </c>
    </row>
    <row r="599" spans="1:20" x14ac:dyDescent="0.35">
      <c r="A599">
        <f>VLOOKUP(Toss[[#This Row],[No用]],SetNo[[No.用]:[vlookup 用]],2,FALSE)</f>
        <v>200</v>
      </c>
      <c r="B599">
        <f>IF(ROW()=2,1,IF(A598&lt;&gt;Toss[[#This Row],[No]],1,B598+1))</f>
        <v>1</v>
      </c>
      <c r="C599" t="s">
        <v>108</v>
      </c>
      <c r="D599" t="s">
        <v>111</v>
      </c>
      <c r="E599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ユニフォーム五色工ICONIC</v>
      </c>
    </row>
    <row r="600" spans="1:20" x14ac:dyDescent="0.35">
      <c r="A600">
        <f>VLOOKUP(Toss[[#This Row],[No用]],SetNo[[No.用]:[vlookup 用]],2,FALSE)</f>
        <v>200</v>
      </c>
      <c r="B600">
        <f>IF(ROW()=2,1,IF(A599&lt;&gt;Toss[[#This Row],[No]],1,B599+1))</f>
        <v>2</v>
      </c>
      <c r="C600" t="s">
        <v>108</v>
      </c>
      <c r="D600" t="s">
        <v>111</v>
      </c>
      <c r="E600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ユニフォーム五色工ICONIC</v>
      </c>
    </row>
    <row r="601" spans="1:20" x14ac:dyDescent="0.35">
      <c r="A601">
        <f>VLOOKUP(Toss[[#This Row],[No用]],SetNo[[No.用]:[vlookup 用]],2,FALSE)</f>
        <v>201</v>
      </c>
      <c r="B601">
        <f>IF(ROW()=2,1,IF(A600&lt;&gt;Toss[[#This Row],[No]],1,B600+1))</f>
        <v>1</v>
      </c>
      <c r="C601" s="1" t="s">
        <v>692</v>
      </c>
      <c r="D601" t="s">
        <v>111</v>
      </c>
      <c r="E601" s="1" t="s">
        <v>73</v>
      </c>
      <c r="F601" t="s">
        <v>78</v>
      </c>
      <c r="G601" t="s">
        <v>118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職業体験五色工ICONIC</v>
      </c>
    </row>
    <row r="602" spans="1:20" x14ac:dyDescent="0.35">
      <c r="A602">
        <f>VLOOKUP(Toss[[#This Row],[No用]],SetNo[[No.用]:[vlookup 用]],2,FALSE)</f>
        <v>201</v>
      </c>
      <c r="B602">
        <f>IF(ROW()=2,1,IF(A601&lt;&gt;Toss[[#This Row],[No]],1,B601+1))</f>
        <v>2</v>
      </c>
      <c r="C602" s="1" t="s">
        <v>692</v>
      </c>
      <c r="D602" t="s">
        <v>111</v>
      </c>
      <c r="E602" s="1" t="s">
        <v>73</v>
      </c>
      <c r="F602" t="s">
        <v>78</v>
      </c>
      <c r="G602" t="s">
        <v>118</v>
      </c>
      <c r="H602" t="s">
        <v>71</v>
      </c>
      <c r="I602">
        <v>1</v>
      </c>
      <c r="J602" t="s">
        <v>231</v>
      </c>
      <c r="K602" s="1" t="s">
        <v>167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職業体験五色工ICONIC</v>
      </c>
    </row>
    <row r="603" spans="1:20" x14ac:dyDescent="0.35">
      <c r="A603">
        <f>VLOOKUP(Toss[[#This Row],[No用]],SetNo[[No.用]:[vlookup 用]],2,FALSE)</f>
        <v>202</v>
      </c>
      <c r="B603">
        <f>IF(ROW()=2,1,IF(A602&lt;&gt;Toss[[#This Row],[No]],1,B602+1))</f>
        <v>1</v>
      </c>
      <c r="C603" s="1" t="s">
        <v>149</v>
      </c>
      <c r="D603" s="1" t="s">
        <v>111</v>
      </c>
      <c r="E603" s="1" t="s">
        <v>90</v>
      </c>
      <c r="F603" s="1" t="s">
        <v>78</v>
      </c>
      <c r="G603" s="1" t="s">
        <v>118</v>
      </c>
      <c r="H603" s="1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制服五色工ICONIC</v>
      </c>
    </row>
    <row r="604" spans="1:20" x14ac:dyDescent="0.35">
      <c r="A604">
        <f>VLOOKUP(Toss[[#This Row],[No用]],SetNo[[No.用]:[vlookup 用]],2,FALSE)</f>
        <v>202</v>
      </c>
      <c r="B604">
        <f>IF(ROW()=2,1,IF(A603&lt;&gt;Toss[[#This Row],[No]],1,B603+1))</f>
        <v>2</v>
      </c>
      <c r="C604" s="1" t="s">
        <v>149</v>
      </c>
      <c r="D604" s="1" t="s">
        <v>111</v>
      </c>
      <c r="E604" s="1" t="s">
        <v>90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制服五色工ICONIC</v>
      </c>
    </row>
    <row r="605" spans="1:20" x14ac:dyDescent="0.35">
      <c r="A605">
        <f>VLOOKUP(Toss[[#This Row],[No用]],SetNo[[No.用]:[vlookup 用]],2,FALSE)</f>
        <v>203</v>
      </c>
      <c r="B605">
        <f>IF(ROW()=2,1,IF(A604&lt;&gt;Toss[[#This Row],[No]],1,B604+1))</f>
        <v>1</v>
      </c>
      <c r="C605" s="1" t="s">
        <v>999</v>
      </c>
      <c r="D605" s="1" t="s">
        <v>111</v>
      </c>
      <c r="E605" s="11" t="s">
        <v>77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バカンス五色工ICONIC</v>
      </c>
    </row>
    <row r="606" spans="1:20" x14ac:dyDescent="0.35">
      <c r="A606">
        <f>VLOOKUP(Toss[[#This Row],[No用]],SetNo[[No.用]:[vlookup 用]],2,FALSE)</f>
        <v>203</v>
      </c>
      <c r="B606">
        <f>IF(ROW()=2,1,IF(A605&lt;&gt;Toss[[#This Row],[No]],1,B605+1))</f>
        <v>2</v>
      </c>
      <c r="C606" s="1" t="s">
        <v>999</v>
      </c>
      <c r="D606" s="1" t="s">
        <v>111</v>
      </c>
      <c r="E606" s="11" t="s">
        <v>77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バカンス五色工ICONIC</v>
      </c>
    </row>
    <row r="607" spans="1:20" x14ac:dyDescent="0.35">
      <c r="A607">
        <f>VLOOKUP(Toss[[#This Row],[No用]],SetNo[[No.用]:[vlookup 用]],2,FALSE)</f>
        <v>204</v>
      </c>
      <c r="B607">
        <f>IF(ROW()=2,1,IF(A606&lt;&gt;Toss[[#This Row],[No]],1,B606+1))</f>
        <v>1</v>
      </c>
      <c r="C607" s="1" t="s">
        <v>1167</v>
      </c>
      <c r="D607" s="1" t="s">
        <v>111</v>
      </c>
      <c r="E607" s="11" t="s">
        <v>73</v>
      </c>
      <c r="F607" s="1" t="s">
        <v>78</v>
      </c>
      <c r="G607" s="1" t="s">
        <v>118</v>
      </c>
      <c r="H607" s="1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Xmas2五色工ICONIC</v>
      </c>
    </row>
    <row r="608" spans="1:20" x14ac:dyDescent="0.35">
      <c r="A608">
        <f>VLOOKUP(Toss[[#This Row],[No用]],SetNo[[No.用]:[vlookup 用]],2,FALSE)</f>
        <v>204</v>
      </c>
      <c r="B608">
        <f>IF(ROW()=2,1,IF(A607&lt;&gt;Toss[[#This Row],[No]],1,B607+1))</f>
        <v>2</v>
      </c>
      <c r="C608" s="1" t="s">
        <v>1167</v>
      </c>
      <c r="D608" s="1" t="s">
        <v>111</v>
      </c>
      <c r="E608" s="11" t="s">
        <v>73</v>
      </c>
      <c r="F608" s="1" t="s">
        <v>78</v>
      </c>
      <c r="G608" s="1" t="s">
        <v>118</v>
      </c>
      <c r="H608" s="1" t="s">
        <v>71</v>
      </c>
      <c r="I608">
        <v>1</v>
      </c>
      <c r="J608" t="s">
        <v>231</v>
      </c>
      <c r="K608" s="1" t="s">
        <v>167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Xmas2五色工ICONIC</v>
      </c>
    </row>
    <row r="609" spans="1:20" x14ac:dyDescent="0.35">
      <c r="A609">
        <f>VLOOKUP(Toss[[#This Row],[No用]],SetNo[[No.用]:[vlookup 用]],2,FALSE)</f>
        <v>205</v>
      </c>
      <c r="B609">
        <f>IF(ROW()=2,1,IF(A608&lt;&gt;Toss[[#This Row],[No]],1,B608+1))</f>
        <v>1</v>
      </c>
      <c r="C609" t="s">
        <v>108</v>
      </c>
      <c r="D609" t="s">
        <v>112</v>
      </c>
      <c r="E609" t="s">
        <v>73</v>
      </c>
      <c r="F609" t="s">
        <v>74</v>
      </c>
      <c r="G609" t="s">
        <v>118</v>
      </c>
      <c r="H609" t="s">
        <v>71</v>
      </c>
      <c r="I609">
        <v>1</v>
      </c>
      <c r="J609" t="s">
        <v>231</v>
      </c>
      <c r="K609" t="s">
        <v>386</v>
      </c>
      <c r="L609" t="s">
        <v>274</v>
      </c>
      <c r="M609">
        <v>34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ユニフォーム白布賢二郎ICONIC</v>
      </c>
    </row>
    <row r="610" spans="1:20" x14ac:dyDescent="0.35">
      <c r="A610">
        <f>VLOOKUP(Toss[[#This Row],[No用]],SetNo[[No.用]:[vlookup 用]],2,FALSE)</f>
        <v>205</v>
      </c>
      <c r="B610">
        <f>IF(ROW()=2,1,IF(A609&lt;&gt;Toss[[#This Row],[No]],1,B609+1))</f>
        <v>2</v>
      </c>
      <c r="C610" t="s">
        <v>108</v>
      </c>
      <c r="D610" t="s">
        <v>112</v>
      </c>
      <c r="E610" t="s">
        <v>73</v>
      </c>
      <c r="F610" t="s">
        <v>74</v>
      </c>
      <c r="G610" t="s">
        <v>118</v>
      </c>
      <c r="H610" t="s">
        <v>71</v>
      </c>
      <c r="I610">
        <v>1</v>
      </c>
      <c r="J610" t="s">
        <v>231</v>
      </c>
      <c r="K610" t="s">
        <v>387</v>
      </c>
      <c r="L610" t="s">
        <v>274</v>
      </c>
      <c r="M610">
        <v>34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ユニフォーム白布賢二郎ICONIC</v>
      </c>
    </row>
    <row r="611" spans="1:20" x14ac:dyDescent="0.35">
      <c r="A611">
        <f>VLOOKUP(Toss[[#This Row],[No用]],SetNo[[No.用]:[vlookup 用]],2,FALSE)</f>
        <v>205</v>
      </c>
      <c r="B611">
        <f>IF(ROW()=2,1,IF(A610&lt;&gt;Toss[[#This Row],[No]],1,B610+1))</f>
        <v>3</v>
      </c>
      <c r="C611" t="s">
        <v>108</v>
      </c>
      <c r="D611" t="s">
        <v>112</v>
      </c>
      <c r="E611" t="s">
        <v>73</v>
      </c>
      <c r="F611" t="s">
        <v>74</v>
      </c>
      <c r="G611" t="s">
        <v>118</v>
      </c>
      <c r="H611" t="s">
        <v>71</v>
      </c>
      <c r="I611">
        <v>1</v>
      </c>
      <c r="J611" t="s">
        <v>231</v>
      </c>
      <c r="K611" t="s">
        <v>390</v>
      </c>
      <c r="L611" t="s">
        <v>274</v>
      </c>
      <c r="M611">
        <v>36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ユニフォーム白布賢二郎ICONIC</v>
      </c>
    </row>
    <row r="612" spans="1:20" x14ac:dyDescent="0.35">
      <c r="A612">
        <f>VLOOKUP(Toss[[#This Row],[No用]],SetNo[[No.用]:[vlookup 用]],2,FALSE)</f>
        <v>205</v>
      </c>
      <c r="B612">
        <f>IF(ROW()=2,1,IF(A611&lt;&gt;Toss[[#This Row],[No]],1,B611+1))</f>
        <v>4</v>
      </c>
      <c r="C612" t="s">
        <v>108</v>
      </c>
      <c r="D612" t="s">
        <v>112</v>
      </c>
      <c r="E612" t="s">
        <v>73</v>
      </c>
      <c r="F612" t="s">
        <v>74</v>
      </c>
      <c r="G612" t="s">
        <v>118</v>
      </c>
      <c r="H612" t="s">
        <v>71</v>
      </c>
      <c r="I612">
        <v>1</v>
      </c>
      <c r="J612" t="s">
        <v>231</v>
      </c>
      <c r="K612" t="s">
        <v>391</v>
      </c>
      <c r="L612" s="1" t="s">
        <v>162</v>
      </c>
      <c r="M612">
        <v>34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ユニフォーム白布賢二郎ICONIC</v>
      </c>
    </row>
    <row r="613" spans="1:20" x14ac:dyDescent="0.35">
      <c r="A613">
        <f>VLOOKUP(Toss[[#This Row],[No用]],SetNo[[No.用]:[vlookup 用]],2,FALSE)</f>
        <v>205</v>
      </c>
      <c r="B613">
        <f>IF(ROW()=2,1,IF(A612&lt;&gt;Toss[[#This Row],[No]],1,B612+1))</f>
        <v>5</v>
      </c>
      <c r="C613" t="s">
        <v>108</v>
      </c>
      <c r="D613" t="s">
        <v>112</v>
      </c>
      <c r="E613" t="s">
        <v>73</v>
      </c>
      <c r="F613" t="s">
        <v>74</v>
      </c>
      <c r="G613" t="s">
        <v>118</v>
      </c>
      <c r="H613" t="s">
        <v>71</v>
      </c>
      <c r="I613">
        <v>1</v>
      </c>
      <c r="J613" t="s">
        <v>231</v>
      </c>
      <c r="K613" t="s">
        <v>392</v>
      </c>
      <c r="L613" t="s">
        <v>393</v>
      </c>
      <c r="M613">
        <v>49</v>
      </c>
      <c r="N613">
        <v>0</v>
      </c>
      <c r="O613">
        <v>59</v>
      </c>
      <c r="P613">
        <v>0</v>
      </c>
      <c r="T613" t="str">
        <f>Toss[[#This Row],[服装]]&amp;Toss[[#This Row],[名前]]&amp;Toss[[#This Row],[レアリティ]]</f>
        <v>ユニフォーム白布賢二郎ICONIC</v>
      </c>
    </row>
    <row r="614" spans="1:20" x14ac:dyDescent="0.35">
      <c r="A614">
        <f>VLOOKUP(Toss[[#This Row],[No用]],SetNo[[No.用]:[vlookup 用]],2,FALSE)</f>
        <v>206</v>
      </c>
      <c r="B614">
        <f>IF(ROW()=2,1,IF(A613&lt;&gt;Toss[[#This Row],[No]],1,B613+1))</f>
        <v>1</v>
      </c>
      <c r="C614" t="s">
        <v>382</v>
      </c>
      <c r="D614" t="s">
        <v>383</v>
      </c>
      <c r="E614" t="s">
        <v>24</v>
      </c>
      <c r="F614" t="s">
        <v>31</v>
      </c>
      <c r="G614" t="s">
        <v>157</v>
      </c>
      <c r="H614" t="s">
        <v>71</v>
      </c>
      <c r="I614">
        <v>1</v>
      </c>
      <c r="J614" t="s">
        <v>231</v>
      </c>
      <c r="K614" t="s">
        <v>386</v>
      </c>
      <c r="L614" t="s">
        <v>274</v>
      </c>
      <c r="M614">
        <v>34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探偵白布賢二郎ICONIC</v>
      </c>
    </row>
    <row r="615" spans="1:20" x14ac:dyDescent="0.35">
      <c r="A615">
        <f>VLOOKUP(Toss[[#This Row],[No用]],SetNo[[No.用]:[vlookup 用]],2,FALSE)</f>
        <v>206</v>
      </c>
      <c r="B615">
        <f>IF(ROW()=2,1,IF(A614&lt;&gt;Toss[[#This Row],[No]],1,B614+1))</f>
        <v>2</v>
      </c>
      <c r="C615" t="s">
        <v>382</v>
      </c>
      <c r="D615" t="s">
        <v>383</v>
      </c>
      <c r="E615" t="s">
        <v>24</v>
      </c>
      <c r="F615" t="s">
        <v>31</v>
      </c>
      <c r="G615" t="s">
        <v>157</v>
      </c>
      <c r="H615" t="s">
        <v>71</v>
      </c>
      <c r="I615">
        <v>1</v>
      </c>
      <c r="J615" t="s">
        <v>231</v>
      </c>
      <c r="K615" t="s">
        <v>387</v>
      </c>
      <c r="L615" t="s">
        <v>274</v>
      </c>
      <c r="M615">
        <v>34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探偵白布賢二郎ICONIC</v>
      </c>
    </row>
    <row r="616" spans="1:20" x14ac:dyDescent="0.35">
      <c r="A616">
        <f>VLOOKUP(Toss[[#This Row],[No用]],SetNo[[No.用]:[vlookup 用]],2,FALSE)</f>
        <v>206</v>
      </c>
      <c r="B616">
        <f>IF(ROW()=2,1,IF(A615&lt;&gt;Toss[[#This Row],[No]],1,B615+1))</f>
        <v>3</v>
      </c>
      <c r="C616" t="s">
        <v>382</v>
      </c>
      <c r="D616" t="s">
        <v>383</v>
      </c>
      <c r="E616" t="s">
        <v>24</v>
      </c>
      <c r="F616" t="s">
        <v>31</v>
      </c>
      <c r="G616" t="s">
        <v>157</v>
      </c>
      <c r="H616" t="s">
        <v>71</v>
      </c>
      <c r="I616">
        <v>1</v>
      </c>
      <c r="J616" t="s">
        <v>231</v>
      </c>
      <c r="K616" t="s">
        <v>388</v>
      </c>
      <c r="L616" t="s">
        <v>389</v>
      </c>
      <c r="M616">
        <v>31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探偵白布賢二郎ICONIC</v>
      </c>
    </row>
    <row r="617" spans="1:20" x14ac:dyDescent="0.35">
      <c r="A617">
        <f>VLOOKUP(Toss[[#This Row],[No用]],SetNo[[No.用]:[vlookup 用]],2,FALSE)</f>
        <v>206</v>
      </c>
      <c r="B617">
        <f>IF(ROW()=2,1,IF(A616&lt;&gt;Toss[[#This Row],[No]],1,B616+1))</f>
        <v>4</v>
      </c>
      <c r="C617" t="s">
        <v>382</v>
      </c>
      <c r="D617" t="s">
        <v>383</v>
      </c>
      <c r="E617" t="s">
        <v>24</v>
      </c>
      <c r="F617" t="s">
        <v>31</v>
      </c>
      <c r="G617" t="s">
        <v>157</v>
      </c>
      <c r="H617" t="s">
        <v>71</v>
      </c>
      <c r="I617">
        <v>1</v>
      </c>
      <c r="J617" t="s">
        <v>385</v>
      </c>
      <c r="K617" t="s">
        <v>390</v>
      </c>
      <c r="L617" t="s">
        <v>274</v>
      </c>
      <c r="M617">
        <v>36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探偵白布賢二郎ICONIC</v>
      </c>
    </row>
    <row r="618" spans="1:20" x14ac:dyDescent="0.35">
      <c r="A618">
        <f>VLOOKUP(Toss[[#This Row],[No用]],SetNo[[No.用]:[vlookup 用]],2,FALSE)</f>
        <v>206</v>
      </c>
      <c r="B618">
        <f>IF(ROW()=2,1,IF(A617&lt;&gt;Toss[[#This Row],[No]],1,B617+1))</f>
        <v>5</v>
      </c>
      <c r="C618" t="s">
        <v>382</v>
      </c>
      <c r="D618" t="s">
        <v>383</v>
      </c>
      <c r="E618" t="s">
        <v>24</v>
      </c>
      <c r="F618" t="s">
        <v>31</v>
      </c>
      <c r="G618" t="s">
        <v>157</v>
      </c>
      <c r="H618" t="s">
        <v>71</v>
      </c>
      <c r="I618">
        <v>1</v>
      </c>
      <c r="J618" t="s">
        <v>385</v>
      </c>
      <c r="K618" t="s">
        <v>391</v>
      </c>
      <c r="L618" t="s">
        <v>389</v>
      </c>
      <c r="M618">
        <v>37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探偵白布賢二郎ICONIC</v>
      </c>
    </row>
    <row r="619" spans="1:20" x14ac:dyDescent="0.35">
      <c r="A619">
        <f>VLOOKUP(Toss[[#This Row],[No用]],SetNo[[No.用]:[vlookup 用]],2,FALSE)</f>
        <v>206</v>
      </c>
      <c r="B619">
        <f>IF(ROW()=2,1,IF(A618&lt;&gt;Toss[[#This Row],[No]],1,B618+1))</f>
        <v>6</v>
      </c>
      <c r="C619" t="s">
        <v>382</v>
      </c>
      <c r="D619" t="s">
        <v>383</v>
      </c>
      <c r="E619" t="s">
        <v>24</v>
      </c>
      <c r="F619" t="s">
        <v>31</v>
      </c>
      <c r="G619" t="s">
        <v>157</v>
      </c>
      <c r="H619" t="s">
        <v>71</v>
      </c>
      <c r="I619">
        <v>1</v>
      </c>
      <c r="J619" t="s">
        <v>385</v>
      </c>
      <c r="K619" t="s">
        <v>392</v>
      </c>
      <c r="L619" t="s">
        <v>393</v>
      </c>
      <c r="M619">
        <v>49</v>
      </c>
      <c r="N619">
        <v>0</v>
      </c>
      <c r="O619">
        <v>59</v>
      </c>
      <c r="P619">
        <v>0</v>
      </c>
      <c r="R619" s="1" t="s">
        <v>766</v>
      </c>
      <c r="T619" t="str">
        <f>Toss[[#This Row],[服装]]&amp;Toss[[#This Row],[名前]]&amp;Toss[[#This Row],[レアリティ]]</f>
        <v>探偵白布賢二郎ICONIC</v>
      </c>
    </row>
    <row r="620" spans="1:20" x14ac:dyDescent="0.35">
      <c r="A620">
        <f>VLOOKUP(Toss[[#This Row],[No用]],SetNo[[No.用]:[vlookup 用]],2,FALSE)</f>
        <v>207</v>
      </c>
      <c r="B620">
        <f>IF(ROW()=2,1,IF(A619&lt;&gt;Toss[[#This Row],[No]],1,B619+1))</f>
        <v>1</v>
      </c>
      <c r="C620" s="1" t="s">
        <v>149</v>
      </c>
      <c r="D620" s="1" t="s">
        <v>383</v>
      </c>
      <c r="E620" s="1" t="s">
        <v>77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173</v>
      </c>
      <c r="M620">
        <v>35</v>
      </c>
      <c r="N620">
        <v>0</v>
      </c>
      <c r="O620">
        <v>0</v>
      </c>
      <c r="P620">
        <v>0</v>
      </c>
      <c r="R620" s="1"/>
      <c r="T620" t="str">
        <f>Toss[[#This Row],[服装]]&amp;Toss[[#This Row],[名前]]&amp;Toss[[#This Row],[レアリティ]]</f>
        <v>制服白布賢二郎ICONIC</v>
      </c>
    </row>
    <row r="621" spans="1:20" x14ac:dyDescent="0.35">
      <c r="A621">
        <f>VLOOKUP(Toss[[#This Row],[No用]],SetNo[[No.用]:[vlookup 用]],2,FALSE)</f>
        <v>207</v>
      </c>
      <c r="B621">
        <f>IF(ROW()=2,1,IF(A620&lt;&gt;Toss[[#This Row],[No]],1,B620+1))</f>
        <v>2</v>
      </c>
      <c r="C621" s="1" t="s">
        <v>149</v>
      </c>
      <c r="D621" s="1" t="s">
        <v>383</v>
      </c>
      <c r="E621" s="1" t="s">
        <v>77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385</v>
      </c>
      <c r="K621" s="1" t="s">
        <v>169</v>
      </c>
      <c r="L621" s="1" t="s">
        <v>173</v>
      </c>
      <c r="M621">
        <v>35</v>
      </c>
      <c r="N621">
        <v>0</v>
      </c>
      <c r="O621">
        <v>0</v>
      </c>
      <c r="P621">
        <v>0</v>
      </c>
      <c r="R621" s="1"/>
      <c r="T621" t="str">
        <f>Toss[[#This Row],[服装]]&amp;Toss[[#This Row],[名前]]&amp;Toss[[#This Row],[レアリティ]]</f>
        <v>制服白布賢二郎ICONIC</v>
      </c>
    </row>
    <row r="622" spans="1:20" x14ac:dyDescent="0.35">
      <c r="A622">
        <f>VLOOKUP(Toss[[#This Row],[No用]],SetNo[[No.用]:[vlookup 用]],2,FALSE)</f>
        <v>207</v>
      </c>
      <c r="B622">
        <f>IF(ROW()=2,1,IF(A621&lt;&gt;Toss[[#This Row],[No]],1,B621+1))</f>
        <v>3</v>
      </c>
      <c r="C622" s="1" t="s">
        <v>149</v>
      </c>
      <c r="D622" s="1" t="s">
        <v>383</v>
      </c>
      <c r="E622" s="1" t="s">
        <v>77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385</v>
      </c>
      <c r="K622" s="1" t="s">
        <v>172</v>
      </c>
      <c r="L622" s="1" t="s">
        <v>173</v>
      </c>
      <c r="M622">
        <v>37</v>
      </c>
      <c r="N622">
        <v>0</v>
      </c>
      <c r="O622">
        <v>0</v>
      </c>
      <c r="P622">
        <v>0</v>
      </c>
      <c r="R622" s="1"/>
      <c r="T622" t="str">
        <f>Toss[[#This Row],[服装]]&amp;Toss[[#This Row],[名前]]&amp;Toss[[#This Row],[レアリティ]]</f>
        <v>制服白布賢二郎ICONIC</v>
      </c>
    </row>
    <row r="623" spans="1:20" x14ac:dyDescent="0.35">
      <c r="A623">
        <f>VLOOKUP(Toss[[#This Row],[No用]],SetNo[[No.用]:[vlookup 用]],2,FALSE)</f>
        <v>207</v>
      </c>
      <c r="B623">
        <f>IF(ROW()=2,1,IF(A622&lt;&gt;Toss[[#This Row],[No]],1,B622+1))</f>
        <v>4</v>
      </c>
      <c r="C623" s="1" t="s">
        <v>149</v>
      </c>
      <c r="D623" s="1" t="s">
        <v>383</v>
      </c>
      <c r="E623" s="1" t="s">
        <v>77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385</v>
      </c>
      <c r="K623" s="1" t="s">
        <v>232</v>
      </c>
      <c r="L623" s="1" t="s">
        <v>162</v>
      </c>
      <c r="M623">
        <v>34</v>
      </c>
      <c r="N623">
        <v>0</v>
      </c>
      <c r="O623">
        <v>0</v>
      </c>
      <c r="P623">
        <v>0</v>
      </c>
      <c r="R623" s="1"/>
      <c r="T623" t="str">
        <f>Toss[[#This Row],[服装]]&amp;Toss[[#This Row],[名前]]&amp;Toss[[#This Row],[レアリティ]]</f>
        <v>制服白布賢二郎ICONIC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5</v>
      </c>
      <c r="C624" s="1" t="s">
        <v>149</v>
      </c>
      <c r="D624" s="1" t="s">
        <v>383</v>
      </c>
      <c r="E624" s="1" t="s">
        <v>77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231</v>
      </c>
      <c r="K624" s="1" t="s">
        <v>183</v>
      </c>
      <c r="L624" s="1" t="s">
        <v>224</v>
      </c>
      <c r="M624">
        <v>49</v>
      </c>
      <c r="N624">
        <v>0</v>
      </c>
      <c r="O624">
        <v>59</v>
      </c>
      <c r="P624">
        <v>0</v>
      </c>
      <c r="R624" s="1"/>
      <c r="T624" t="str">
        <f>Toss[[#This Row],[服装]]&amp;Toss[[#This Row],[名前]]&amp;Toss[[#This Row],[レアリティ]]</f>
        <v>制服白布賢二郎ICONIC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6</v>
      </c>
      <c r="C625" s="1" t="s">
        <v>149</v>
      </c>
      <c r="D625" s="1" t="s">
        <v>383</v>
      </c>
      <c r="E625" s="1" t="s">
        <v>77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183</v>
      </c>
      <c r="L625" s="1" t="s">
        <v>224</v>
      </c>
      <c r="M625">
        <v>49</v>
      </c>
      <c r="N625">
        <v>0</v>
      </c>
      <c r="O625">
        <v>59</v>
      </c>
      <c r="P625">
        <v>0</v>
      </c>
      <c r="Q625" s="1" t="s">
        <v>943</v>
      </c>
      <c r="R625" s="1"/>
      <c r="T625" t="str">
        <f>Toss[[#This Row],[服装]]&amp;Toss[[#This Row],[名前]]&amp;Toss[[#This Row],[レアリティ]]</f>
        <v>制服白布賢二郎ICONIC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999</v>
      </c>
      <c r="D626" s="1" t="s">
        <v>383</v>
      </c>
      <c r="E626" s="1" t="s">
        <v>73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166</v>
      </c>
      <c r="L626" s="1" t="s">
        <v>173</v>
      </c>
      <c r="M626">
        <v>35</v>
      </c>
      <c r="N626">
        <v>0</v>
      </c>
      <c r="O626">
        <v>0</v>
      </c>
      <c r="P626">
        <v>0</v>
      </c>
      <c r="Q626" s="1"/>
      <c r="R626" s="1"/>
      <c r="T626" t="str">
        <f>Toss[[#This Row],[服装]]&amp;Toss[[#This Row],[名前]]&amp;Toss[[#This Row],[レアリティ]]</f>
        <v>バカンス白布賢二郎ICONIC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999</v>
      </c>
      <c r="D627" s="1" t="s">
        <v>383</v>
      </c>
      <c r="E627" s="1" t="s">
        <v>73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231</v>
      </c>
      <c r="K627" s="1" t="s">
        <v>169</v>
      </c>
      <c r="L627" s="1" t="s">
        <v>173</v>
      </c>
      <c r="M627">
        <v>35</v>
      </c>
      <c r="N627">
        <v>0</v>
      </c>
      <c r="O627">
        <v>0</v>
      </c>
      <c r="P627">
        <v>0</v>
      </c>
      <c r="Q627" s="1"/>
      <c r="R627" s="1"/>
      <c r="T627" t="str">
        <f>Toss[[#This Row],[服装]]&amp;Toss[[#This Row],[名前]]&amp;Toss[[#This Row],[レアリティ]]</f>
        <v>バカンス白布賢二郎ICONIC</v>
      </c>
    </row>
    <row r="628" spans="1:20" x14ac:dyDescent="0.35">
      <c r="A628">
        <f>VLOOKUP(Toss[[#This Row],[No用]],SetNo[[No.用]:[vlookup 用]],2,FALSE)</f>
        <v>208</v>
      </c>
      <c r="B628">
        <f>IF(ROW()=2,1,IF(A627&lt;&gt;Toss[[#This Row],[No]],1,B627+1))</f>
        <v>3</v>
      </c>
      <c r="C628" s="1" t="s">
        <v>999</v>
      </c>
      <c r="D628" s="1" t="s">
        <v>383</v>
      </c>
      <c r="E628" s="1" t="s">
        <v>73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385</v>
      </c>
      <c r="K628" s="1" t="s">
        <v>181</v>
      </c>
      <c r="L628" s="1" t="s">
        <v>178</v>
      </c>
      <c r="M628">
        <v>31</v>
      </c>
      <c r="N628">
        <v>0</v>
      </c>
      <c r="O628">
        <v>0</v>
      </c>
      <c r="P628">
        <v>0</v>
      </c>
      <c r="Q628" s="1"/>
      <c r="R628" s="1"/>
      <c r="T628" t="str">
        <f>Toss[[#This Row],[服装]]&amp;Toss[[#This Row],[名前]]&amp;Toss[[#This Row],[レアリティ]]</f>
        <v>バカンス白布賢二郎ICONIC</v>
      </c>
    </row>
    <row r="629" spans="1:20" x14ac:dyDescent="0.35">
      <c r="A629">
        <f>VLOOKUP(Toss[[#This Row],[No用]],SetNo[[No.用]:[vlookup 用]],2,FALSE)</f>
        <v>208</v>
      </c>
      <c r="B629">
        <f>IF(ROW()=2,1,IF(A628&lt;&gt;Toss[[#This Row],[No]],1,B628+1))</f>
        <v>4</v>
      </c>
      <c r="C629" s="1" t="s">
        <v>999</v>
      </c>
      <c r="D629" s="1" t="s">
        <v>383</v>
      </c>
      <c r="E629" s="1" t="s">
        <v>73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172</v>
      </c>
      <c r="L629" s="1" t="s">
        <v>173</v>
      </c>
      <c r="M629">
        <v>36</v>
      </c>
      <c r="N629">
        <v>0</v>
      </c>
      <c r="O629">
        <v>0</v>
      </c>
      <c r="P629">
        <v>0</v>
      </c>
      <c r="Q629" s="1"/>
      <c r="R629" s="1"/>
      <c r="T629" t="str">
        <f>Toss[[#This Row],[服装]]&amp;Toss[[#This Row],[名前]]&amp;Toss[[#This Row],[レアリティ]]</f>
        <v>バカンス白布賢二郎ICONIC</v>
      </c>
    </row>
    <row r="630" spans="1:20" x14ac:dyDescent="0.35">
      <c r="A630">
        <f>VLOOKUP(Toss[[#This Row],[No用]],SetNo[[No.用]:[vlookup 用]],2,FALSE)</f>
        <v>208</v>
      </c>
      <c r="B630">
        <f>IF(ROW()=2,1,IF(A629&lt;&gt;Toss[[#This Row],[No]],1,B629+1))</f>
        <v>5</v>
      </c>
      <c r="C630" s="1" t="s">
        <v>999</v>
      </c>
      <c r="D630" s="1" t="s">
        <v>383</v>
      </c>
      <c r="E630" s="1" t="s">
        <v>73</v>
      </c>
      <c r="F630" s="1" t="s">
        <v>31</v>
      </c>
      <c r="G630" s="1" t="s">
        <v>157</v>
      </c>
      <c r="H630" s="1" t="s">
        <v>71</v>
      </c>
      <c r="I630">
        <v>1</v>
      </c>
      <c r="J630" t="s">
        <v>231</v>
      </c>
      <c r="K630" s="1" t="s">
        <v>232</v>
      </c>
      <c r="L630" s="1" t="s">
        <v>173</v>
      </c>
      <c r="M630">
        <v>40</v>
      </c>
      <c r="N630">
        <v>0</v>
      </c>
      <c r="O630">
        <v>0</v>
      </c>
      <c r="P630">
        <v>0</v>
      </c>
      <c r="Q630" s="1"/>
      <c r="R630" s="1"/>
      <c r="T630" t="str">
        <f>Toss[[#This Row],[服装]]&amp;Toss[[#This Row],[名前]]&amp;Toss[[#This Row],[レアリティ]]</f>
        <v>バカンス白布賢二郎ICONIC</v>
      </c>
    </row>
    <row r="631" spans="1:20" x14ac:dyDescent="0.35">
      <c r="A631">
        <f>VLOOKUP(Toss[[#This Row],[No用]],SetNo[[No.用]:[vlookup 用]],2,FALSE)</f>
        <v>208</v>
      </c>
      <c r="B631">
        <f>IF(ROW()=2,1,IF(A630&lt;&gt;Toss[[#This Row],[No]],1,B630+1))</f>
        <v>6</v>
      </c>
      <c r="C631" s="1" t="s">
        <v>999</v>
      </c>
      <c r="D631" s="1" t="s">
        <v>383</v>
      </c>
      <c r="E631" s="1" t="s">
        <v>73</v>
      </c>
      <c r="F631" s="1" t="s">
        <v>31</v>
      </c>
      <c r="G631" s="1" t="s">
        <v>157</v>
      </c>
      <c r="H631" s="1" t="s">
        <v>71</v>
      </c>
      <c r="I631">
        <v>1</v>
      </c>
      <c r="J631" t="s">
        <v>385</v>
      </c>
      <c r="K631" s="1" t="s">
        <v>183</v>
      </c>
      <c r="L631" s="1" t="s">
        <v>224</v>
      </c>
      <c r="M631">
        <v>49</v>
      </c>
      <c r="N631">
        <v>0</v>
      </c>
      <c r="O631">
        <v>59</v>
      </c>
      <c r="P631">
        <v>0</v>
      </c>
      <c r="Q631" s="1"/>
      <c r="R631" s="1"/>
      <c r="T631" t="str">
        <f>Toss[[#This Row],[服装]]&amp;Toss[[#This Row],[名前]]&amp;Toss[[#This Row],[レアリティ]]</f>
        <v>バカンス白布賢二郎ICONIC</v>
      </c>
    </row>
    <row r="632" spans="1:20" x14ac:dyDescent="0.35">
      <c r="A632">
        <f>VLOOKUP(Toss[[#This Row],[No用]],SetNo[[No.用]:[vlookup 用]],2,FALSE)</f>
        <v>208</v>
      </c>
      <c r="B632">
        <f>IF(ROW()=2,1,IF(A631&lt;&gt;Toss[[#This Row],[No]],1,B631+1))</f>
        <v>7</v>
      </c>
      <c r="C632" s="1" t="s">
        <v>999</v>
      </c>
      <c r="D632" s="1" t="s">
        <v>383</v>
      </c>
      <c r="E632" s="1" t="s">
        <v>73</v>
      </c>
      <c r="F632" s="1" t="s">
        <v>31</v>
      </c>
      <c r="G632" s="1" t="s">
        <v>157</v>
      </c>
      <c r="H632" s="1" t="s">
        <v>71</v>
      </c>
      <c r="I632">
        <v>1</v>
      </c>
      <c r="J632" t="s">
        <v>385</v>
      </c>
      <c r="K632" s="1" t="s">
        <v>232</v>
      </c>
      <c r="L632" s="1" t="s">
        <v>224</v>
      </c>
      <c r="M632">
        <v>49</v>
      </c>
      <c r="N632">
        <v>0</v>
      </c>
      <c r="O632">
        <v>59</v>
      </c>
      <c r="P632">
        <v>0</v>
      </c>
      <c r="Q632" s="1"/>
      <c r="R632" s="1"/>
      <c r="T632" t="str">
        <f>Toss[[#This Row],[服装]]&amp;Toss[[#This Row],[名前]]&amp;Toss[[#This Row],[レアリティ]]</f>
        <v>バカンス白布賢二郎ICONIC</v>
      </c>
    </row>
    <row r="633" spans="1:20" x14ac:dyDescent="0.35">
      <c r="A633">
        <f>VLOOKUP(Toss[[#This Row],[No用]],SetNo[[No.用]:[vlookup 用]],2,FALSE)</f>
        <v>209</v>
      </c>
      <c r="B633">
        <f>IF(ROW()=2,1,IF(A632&lt;&gt;Toss[[#This Row],[No]],1,B632+1))</f>
        <v>1</v>
      </c>
      <c r="C633" s="1" t="s">
        <v>1228</v>
      </c>
      <c r="D633" s="1" t="s">
        <v>383</v>
      </c>
      <c r="E633" s="1" t="s">
        <v>90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385</v>
      </c>
      <c r="K633" s="1" t="s">
        <v>166</v>
      </c>
      <c r="L633" s="1" t="s">
        <v>173</v>
      </c>
      <c r="M633">
        <v>36</v>
      </c>
      <c r="N633">
        <v>0</v>
      </c>
      <c r="O633">
        <v>0</v>
      </c>
      <c r="P633">
        <v>0</v>
      </c>
      <c r="Q633" s="1"/>
      <c r="R633" s="1"/>
      <c r="T633" t="str">
        <f>Toss[[#This Row],[服装]]&amp;Toss[[#This Row],[名前]]&amp;Toss[[#This Row],[レアリティ]]</f>
        <v>路地裏2白布賢二郎ICONIC</v>
      </c>
    </row>
    <row r="634" spans="1:20" x14ac:dyDescent="0.35">
      <c r="A634">
        <f>VLOOKUP(Toss[[#This Row],[No用]],SetNo[[No.用]:[vlookup 用]],2,FALSE)</f>
        <v>209</v>
      </c>
      <c r="B634">
        <f>IF(ROW()=2,1,IF(A633&lt;&gt;Toss[[#This Row],[No]],1,B633+1))</f>
        <v>2</v>
      </c>
      <c r="C634" s="1" t="s">
        <v>1228</v>
      </c>
      <c r="D634" s="1" t="s">
        <v>383</v>
      </c>
      <c r="E634" s="1" t="s">
        <v>90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385</v>
      </c>
      <c r="K634" s="1" t="s">
        <v>169</v>
      </c>
      <c r="L634" s="1" t="s">
        <v>173</v>
      </c>
      <c r="M634">
        <v>36</v>
      </c>
      <c r="N634">
        <v>0</v>
      </c>
      <c r="O634">
        <v>0</v>
      </c>
      <c r="P634">
        <v>0</v>
      </c>
      <c r="Q634" s="1"/>
      <c r="R634" s="1"/>
      <c r="T634" t="str">
        <f>Toss[[#This Row],[服装]]&amp;Toss[[#This Row],[名前]]&amp;Toss[[#This Row],[レアリティ]]</f>
        <v>路地裏2白布賢二郎ICONIC</v>
      </c>
    </row>
    <row r="635" spans="1:20" x14ac:dyDescent="0.35">
      <c r="A635">
        <f>VLOOKUP(Toss[[#This Row],[No用]],SetNo[[No.用]:[vlookup 用]],2,FALSE)</f>
        <v>209</v>
      </c>
      <c r="B635">
        <f>IF(ROW()=2,1,IF(A634&lt;&gt;Toss[[#This Row],[No]],1,B634+1))</f>
        <v>3</v>
      </c>
      <c r="C635" s="1" t="s">
        <v>1228</v>
      </c>
      <c r="D635" s="1" t="s">
        <v>383</v>
      </c>
      <c r="E635" s="1" t="s">
        <v>90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231</v>
      </c>
      <c r="K635" s="1" t="s">
        <v>233</v>
      </c>
      <c r="L635" s="1" t="s">
        <v>178</v>
      </c>
      <c r="M635">
        <v>33</v>
      </c>
      <c r="N635">
        <v>0</v>
      </c>
      <c r="O635">
        <v>0</v>
      </c>
      <c r="P635">
        <v>0</v>
      </c>
      <c r="Q635" s="1"/>
      <c r="R635" s="1"/>
      <c r="T635" t="str">
        <f>Toss[[#This Row],[服装]]&amp;Toss[[#This Row],[名前]]&amp;Toss[[#This Row],[レアリティ]]</f>
        <v>路地裏2白布賢二郎ICONIC</v>
      </c>
    </row>
    <row r="636" spans="1:20" x14ac:dyDescent="0.35">
      <c r="A636">
        <f>VLOOKUP(Toss[[#This Row],[No用]],SetNo[[No.用]:[vlookup 用]],2,FALSE)</f>
        <v>209</v>
      </c>
      <c r="B636">
        <f>IF(ROW()=2,1,IF(A635&lt;&gt;Toss[[#This Row],[No]],1,B635+1))</f>
        <v>4</v>
      </c>
      <c r="C636" s="1" t="s">
        <v>1228</v>
      </c>
      <c r="D636" s="1" t="s">
        <v>383</v>
      </c>
      <c r="E636" s="1" t="s">
        <v>90</v>
      </c>
      <c r="F636" s="1" t="s">
        <v>31</v>
      </c>
      <c r="G636" s="1" t="s">
        <v>157</v>
      </c>
      <c r="H636" s="1" t="s">
        <v>71</v>
      </c>
      <c r="I636">
        <v>1</v>
      </c>
      <c r="J636" t="s">
        <v>385</v>
      </c>
      <c r="K636" s="1" t="s">
        <v>172</v>
      </c>
      <c r="L636" s="1" t="s">
        <v>173</v>
      </c>
      <c r="M636">
        <v>38</v>
      </c>
      <c r="N636">
        <v>0</v>
      </c>
      <c r="O636">
        <v>0</v>
      </c>
      <c r="P636">
        <v>0</v>
      </c>
      <c r="Q636" s="1"/>
      <c r="R636" s="1"/>
      <c r="T636" t="str">
        <f>Toss[[#This Row],[服装]]&amp;Toss[[#This Row],[名前]]&amp;Toss[[#This Row],[レアリティ]]</f>
        <v>路地裏2白布賢二郎ICONIC</v>
      </c>
    </row>
    <row r="637" spans="1:20" x14ac:dyDescent="0.35">
      <c r="A637">
        <f>VLOOKUP(Toss[[#This Row],[No用]],SetNo[[No.用]:[vlookup 用]],2,FALSE)</f>
        <v>209</v>
      </c>
      <c r="B637">
        <f>IF(ROW()=2,1,IF(A636&lt;&gt;Toss[[#This Row],[No]],1,B636+1))</f>
        <v>5</v>
      </c>
      <c r="C637" s="1" t="s">
        <v>1228</v>
      </c>
      <c r="D637" s="1" t="s">
        <v>383</v>
      </c>
      <c r="E637" s="1" t="s">
        <v>90</v>
      </c>
      <c r="F637" s="1" t="s">
        <v>31</v>
      </c>
      <c r="G637" s="1" t="s">
        <v>157</v>
      </c>
      <c r="H637" s="1" t="s">
        <v>71</v>
      </c>
      <c r="I637">
        <v>1</v>
      </c>
      <c r="J637" t="s">
        <v>385</v>
      </c>
      <c r="K637" s="1" t="s">
        <v>232</v>
      </c>
      <c r="L637" s="1" t="s">
        <v>173</v>
      </c>
      <c r="M637">
        <v>40</v>
      </c>
      <c r="N637">
        <v>0</v>
      </c>
      <c r="O637">
        <v>0</v>
      </c>
      <c r="P637">
        <v>0</v>
      </c>
      <c r="Q637" s="1"/>
      <c r="R637" s="1"/>
      <c r="T637" t="str">
        <f>Toss[[#This Row],[服装]]&amp;Toss[[#This Row],[名前]]&amp;Toss[[#This Row],[レアリティ]]</f>
        <v>路地裏2白布賢二郎ICONIC</v>
      </c>
    </row>
    <row r="638" spans="1:20" x14ac:dyDescent="0.35">
      <c r="A638">
        <f>VLOOKUP(Toss[[#This Row],[No用]],SetNo[[No.用]:[vlookup 用]],2,FALSE)</f>
        <v>209</v>
      </c>
      <c r="B638">
        <f>IF(ROW()=2,1,IF(A637&lt;&gt;Toss[[#This Row],[No]],1,B637+1))</f>
        <v>6</v>
      </c>
      <c r="C638" s="1" t="s">
        <v>1228</v>
      </c>
      <c r="D638" s="1" t="s">
        <v>383</v>
      </c>
      <c r="E638" s="1" t="s">
        <v>90</v>
      </c>
      <c r="F638" s="1" t="s">
        <v>31</v>
      </c>
      <c r="G638" s="1" t="s">
        <v>157</v>
      </c>
      <c r="H638" s="1" t="s">
        <v>71</v>
      </c>
      <c r="I638">
        <v>1</v>
      </c>
      <c r="J638" t="s">
        <v>385</v>
      </c>
      <c r="K638" s="1" t="s">
        <v>183</v>
      </c>
      <c r="L638" s="1" t="s">
        <v>224</v>
      </c>
      <c r="M638">
        <v>50</v>
      </c>
      <c r="N638">
        <v>0</v>
      </c>
      <c r="O638">
        <v>60</v>
      </c>
      <c r="P638">
        <v>0</v>
      </c>
      <c r="Q638" s="1"/>
      <c r="R638" s="1"/>
      <c r="T638" t="str">
        <f>Toss[[#This Row],[服装]]&amp;Toss[[#This Row],[名前]]&amp;Toss[[#This Row],[レアリティ]]</f>
        <v>路地裏2白布賢二郎ICONIC</v>
      </c>
    </row>
    <row r="639" spans="1:20" x14ac:dyDescent="0.35">
      <c r="A639">
        <f>VLOOKUP(Toss[[#This Row],[No用]],SetNo[[No.用]:[vlookup 用]],2,FALSE)</f>
        <v>209</v>
      </c>
      <c r="B639">
        <f>IF(ROW()=2,1,IF(A638&lt;&gt;Toss[[#This Row],[No]],1,B638+1))</f>
        <v>7</v>
      </c>
      <c r="C639" s="1" t="s">
        <v>1228</v>
      </c>
      <c r="D639" s="1" t="s">
        <v>383</v>
      </c>
      <c r="E639" s="1" t="s">
        <v>90</v>
      </c>
      <c r="F639" s="1" t="s">
        <v>31</v>
      </c>
      <c r="G639" s="1" t="s">
        <v>157</v>
      </c>
      <c r="H639" s="1" t="s">
        <v>71</v>
      </c>
      <c r="I639">
        <v>1</v>
      </c>
      <c r="J639" t="s">
        <v>385</v>
      </c>
      <c r="K639" s="1" t="s">
        <v>232</v>
      </c>
      <c r="L639" s="1" t="s">
        <v>224</v>
      </c>
      <c r="M639">
        <v>50</v>
      </c>
      <c r="N639">
        <v>0</v>
      </c>
      <c r="O639">
        <v>60</v>
      </c>
      <c r="P639">
        <v>0</v>
      </c>
      <c r="Q639" s="1"/>
      <c r="R639" s="1"/>
      <c r="T639" t="str">
        <f>Toss[[#This Row],[服装]]&amp;Toss[[#This Row],[名前]]&amp;Toss[[#This Row],[レアリティ]]</f>
        <v>路地裏2白布賢二郎ICONIC</v>
      </c>
    </row>
    <row r="640" spans="1:20" x14ac:dyDescent="0.35">
      <c r="A640">
        <f>VLOOKUP(Toss[[#This Row],[No用]],SetNo[[No.用]:[vlookup 用]],2,FALSE)</f>
        <v>209</v>
      </c>
      <c r="B640">
        <f>IF(ROW()=2,1,IF(A639&lt;&gt;Toss[[#This Row],[No]],1,B639+1))</f>
        <v>8</v>
      </c>
      <c r="C640" s="1" t="s">
        <v>1228</v>
      </c>
      <c r="D640" s="1" t="s">
        <v>383</v>
      </c>
      <c r="E640" s="1" t="s">
        <v>90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231</v>
      </c>
      <c r="K640" s="1" t="s">
        <v>183</v>
      </c>
      <c r="L640" s="1" t="s">
        <v>224</v>
      </c>
      <c r="M640">
        <v>50</v>
      </c>
      <c r="N640">
        <v>0</v>
      </c>
      <c r="O640">
        <v>60</v>
      </c>
      <c r="P640">
        <v>0</v>
      </c>
      <c r="Q640" s="1" t="s">
        <v>943</v>
      </c>
      <c r="R640" s="1"/>
      <c r="T640" t="str">
        <f>Toss[[#This Row],[服装]]&amp;Toss[[#This Row],[名前]]&amp;Toss[[#This Row],[レアリティ]]</f>
        <v>路地裏2白布賢二郎ICONIC</v>
      </c>
    </row>
    <row r="641" spans="1:20" x14ac:dyDescent="0.35">
      <c r="A641">
        <f>VLOOKUP(Toss[[#This Row],[No用]],SetNo[[No.用]:[vlookup 用]],2,FALSE)</f>
        <v>209</v>
      </c>
      <c r="B641">
        <f>IF(ROW()=2,1,IF(A640&lt;&gt;Toss[[#This Row],[No]],1,B640+1))</f>
        <v>9</v>
      </c>
      <c r="C641" s="1" t="s">
        <v>1228</v>
      </c>
      <c r="D641" s="1" t="s">
        <v>383</v>
      </c>
      <c r="E641" s="1" t="s">
        <v>90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385</v>
      </c>
      <c r="K641" s="1" t="s">
        <v>183</v>
      </c>
      <c r="L641" s="1" t="s">
        <v>224</v>
      </c>
      <c r="M641">
        <v>50</v>
      </c>
      <c r="N641">
        <v>0</v>
      </c>
      <c r="O641">
        <v>60</v>
      </c>
      <c r="P641">
        <v>0</v>
      </c>
      <c r="Q641" s="1" t="s">
        <v>1289</v>
      </c>
      <c r="R641" s="1" t="s">
        <v>1286</v>
      </c>
      <c r="S641" s="1" t="s">
        <v>1287</v>
      </c>
      <c r="T641" t="str">
        <f>Toss[[#This Row],[服装]]&amp;Toss[[#This Row],[名前]]&amp;Toss[[#This Row],[レアリティ]]</f>
        <v>路地裏2白布賢二郎ICONIC</v>
      </c>
    </row>
    <row r="642" spans="1:20" x14ac:dyDescent="0.35">
      <c r="A642">
        <f>VLOOKUP(Toss[[#This Row],[No用]],SetNo[[No.用]:[vlookup 用]],2,FALSE)</f>
        <v>210</v>
      </c>
      <c r="B642">
        <f>IF(ROW()=2,1,IF(A641&lt;&gt;Toss[[#This Row],[No]],1,B641+1))</f>
        <v>1</v>
      </c>
      <c r="C642" t="s">
        <v>108</v>
      </c>
      <c r="D642" t="s">
        <v>113</v>
      </c>
      <c r="E642" t="s">
        <v>73</v>
      </c>
      <c r="F642" t="s">
        <v>78</v>
      </c>
      <c r="G642" t="s">
        <v>118</v>
      </c>
      <c r="H642" t="s">
        <v>71</v>
      </c>
      <c r="I642">
        <v>1</v>
      </c>
      <c r="J642" t="s">
        <v>385</v>
      </c>
      <c r="K642" s="1" t="s">
        <v>166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ユニフォーム大平獅音ICONIC</v>
      </c>
    </row>
    <row r="643" spans="1:20" x14ac:dyDescent="0.35">
      <c r="A643">
        <f>VLOOKUP(Toss[[#This Row],[No用]],SetNo[[No.用]:[vlookup 用]],2,FALSE)</f>
        <v>210</v>
      </c>
      <c r="B643">
        <f>IF(ROW()=2,1,IF(A642&lt;&gt;Toss[[#This Row],[No]],1,B642+1))</f>
        <v>2</v>
      </c>
      <c r="C643" t="s">
        <v>108</v>
      </c>
      <c r="D643" t="s">
        <v>113</v>
      </c>
      <c r="E643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385</v>
      </c>
      <c r="K643" s="1" t="s">
        <v>167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ユニフォーム大平獅音ICONIC</v>
      </c>
    </row>
    <row r="644" spans="1:20" x14ac:dyDescent="0.35">
      <c r="A644">
        <f>VLOOKUP(Toss[[#This Row],[No用]],SetNo[[No.用]:[vlookup 用]],2,FALSE)</f>
        <v>211</v>
      </c>
      <c r="B644">
        <f>IF(ROW()=2,1,IF(A643&lt;&gt;Toss[[#This Row],[No]],1,B643+1))</f>
        <v>1</v>
      </c>
      <c r="C644" t="s">
        <v>108</v>
      </c>
      <c r="D644" t="s">
        <v>114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385</v>
      </c>
      <c r="K644" s="1" t="s">
        <v>166</v>
      </c>
      <c r="L644" s="1" t="s">
        <v>162</v>
      </c>
      <c r="M644">
        <v>29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ユニフォーム川西太一ICONIC</v>
      </c>
    </row>
    <row r="645" spans="1:20" x14ac:dyDescent="0.35">
      <c r="A645">
        <f>VLOOKUP(Toss[[#This Row],[No用]],SetNo[[No.用]:[vlookup 用]],2,FALSE)</f>
        <v>211</v>
      </c>
      <c r="B645">
        <f>IF(ROW()=2,1,IF(A644&lt;&gt;Toss[[#This Row],[No]],1,B644+1))</f>
        <v>2</v>
      </c>
      <c r="C645" t="s">
        <v>108</v>
      </c>
      <c r="D645" t="s">
        <v>114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ユニフォーム川西太一ICONIC</v>
      </c>
    </row>
    <row r="646" spans="1:20" x14ac:dyDescent="0.35">
      <c r="A646">
        <f>VLOOKUP(Toss[[#This Row],[No用]],SetNo[[No.用]:[vlookup 用]],2,FALSE)</f>
        <v>212</v>
      </c>
      <c r="B646">
        <f>IF(ROW()=2,1,IF(A645&lt;&gt;Toss[[#This Row],[No]],1,B645+1))</f>
        <v>1</v>
      </c>
      <c r="C646" s="1" t="s">
        <v>893</v>
      </c>
      <c r="D646" s="1" t="s">
        <v>114</v>
      </c>
      <c r="E646" s="1" t="s">
        <v>90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385</v>
      </c>
      <c r="K646" s="1" t="s">
        <v>166</v>
      </c>
      <c r="L646" s="1" t="s">
        <v>162</v>
      </c>
      <c r="M646">
        <v>29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路地裏川西太一ICONIC</v>
      </c>
    </row>
    <row r="647" spans="1:20" x14ac:dyDescent="0.35">
      <c r="A647">
        <f>VLOOKUP(Toss[[#This Row],[No用]],SetNo[[No.用]:[vlookup 用]],2,FALSE)</f>
        <v>212</v>
      </c>
      <c r="B647">
        <f>IF(ROW()=2,1,IF(A646&lt;&gt;Toss[[#This Row],[No]],1,B646+1))</f>
        <v>2</v>
      </c>
      <c r="C647" s="1" t="s">
        <v>893</v>
      </c>
      <c r="D647" s="1" t="s">
        <v>114</v>
      </c>
      <c r="E647" s="1" t="s">
        <v>90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路地裏川西太一ICONIC</v>
      </c>
    </row>
    <row r="648" spans="1:20" x14ac:dyDescent="0.35">
      <c r="A648">
        <f>VLOOKUP(Toss[[#This Row],[No用]],SetNo[[No.用]:[vlookup 用]],2,FALSE)</f>
        <v>213</v>
      </c>
      <c r="B648">
        <f>IF(ROW()=2,1,IF(A647&lt;&gt;Toss[[#This Row],[No]],1,B647+1))</f>
        <v>1</v>
      </c>
      <c r="C648" t="s">
        <v>108</v>
      </c>
      <c r="D648" s="1" t="s">
        <v>652</v>
      </c>
      <c r="E648" t="s">
        <v>73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s="1" t="s">
        <v>166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ユニフォーム瀬見英太ICONIC</v>
      </c>
    </row>
    <row r="649" spans="1:20" x14ac:dyDescent="0.35">
      <c r="A649">
        <f>VLOOKUP(Toss[[#This Row],[No用]],SetNo[[No.用]:[vlookup 用]],2,FALSE)</f>
        <v>213</v>
      </c>
      <c r="B649">
        <f>IF(ROW()=2,1,IF(A648&lt;&gt;Toss[[#This Row],[No]],1,B648+1))</f>
        <v>2</v>
      </c>
      <c r="C649" t="s">
        <v>108</v>
      </c>
      <c r="D649" s="1" t="s">
        <v>652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s="1" t="s">
        <v>169</v>
      </c>
      <c r="L649" s="1" t="s">
        <v>173</v>
      </c>
      <c r="M649">
        <v>38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ユニフォーム瀬見英太ICONIC</v>
      </c>
    </row>
    <row r="650" spans="1:20" x14ac:dyDescent="0.35">
      <c r="A650">
        <f>VLOOKUP(Toss[[#This Row],[No用]],SetNo[[No.用]:[vlookup 用]],2,FALSE)</f>
        <v>213</v>
      </c>
      <c r="B650">
        <f>IF(ROW()=2,1,IF(A649&lt;&gt;Toss[[#This Row],[No]],1,B649+1))</f>
        <v>3</v>
      </c>
      <c r="C650" t="s">
        <v>108</v>
      </c>
      <c r="D650" s="1" t="s">
        <v>652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s="1" t="s">
        <v>172</v>
      </c>
      <c r="L650" s="1" t="s">
        <v>173</v>
      </c>
      <c r="M650">
        <v>25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ユニフォーム瀬見英太ICONIC</v>
      </c>
    </row>
    <row r="651" spans="1:20" x14ac:dyDescent="0.35">
      <c r="A651">
        <f>VLOOKUP(Toss[[#This Row],[No用]],SetNo[[No.用]:[vlookup 用]],2,FALSE)</f>
        <v>213</v>
      </c>
      <c r="B651">
        <f>IF(ROW()=2,1,IF(A650&lt;&gt;Toss[[#This Row],[No]],1,B650+1))</f>
        <v>4</v>
      </c>
      <c r="C651" t="s">
        <v>108</v>
      </c>
      <c r="D651" s="1" t="s">
        <v>652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s="1" t="s">
        <v>379</v>
      </c>
      <c r="L651" s="1" t="s">
        <v>173</v>
      </c>
      <c r="M651">
        <v>45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ユニフォーム瀬見英太ICONIC</v>
      </c>
    </row>
    <row r="652" spans="1:20" x14ac:dyDescent="0.35">
      <c r="A652">
        <f>VLOOKUP(Toss[[#This Row],[No用]],SetNo[[No.用]:[vlookup 用]],2,FALSE)</f>
        <v>213</v>
      </c>
      <c r="B652">
        <f>IF(ROW()=2,1,IF(A651&lt;&gt;Toss[[#This Row],[No]],1,B651+1))</f>
        <v>5</v>
      </c>
      <c r="C652" t="s">
        <v>108</v>
      </c>
      <c r="D652" s="1" t="s">
        <v>652</v>
      </c>
      <c r="E652" t="s">
        <v>73</v>
      </c>
      <c r="F652" t="s">
        <v>74</v>
      </c>
      <c r="G652" t="s">
        <v>118</v>
      </c>
      <c r="H652" t="s">
        <v>71</v>
      </c>
      <c r="I652">
        <v>1</v>
      </c>
      <c r="J652" t="s">
        <v>231</v>
      </c>
      <c r="K652" s="1" t="s">
        <v>232</v>
      </c>
      <c r="L652" s="1" t="s">
        <v>162</v>
      </c>
      <c r="M652">
        <v>35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ユニフォーム瀬見英太ICONIC</v>
      </c>
    </row>
    <row r="653" spans="1:20" x14ac:dyDescent="0.35">
      <c r="A653">
        <f>VLOOKUP(Toss[[#This Row],[No用]],SetNo[[No.用]:[vlookup 用]],2,FALSE)</f>
        <v>214</v>
      </c>
      <c r="B653">
        <f>IF(ROW()=2,1,IF(A652&lt;&gt;Toss[[#This Row],[No]],1,B652+1))</f>
        <v>1</v>
      </c>
      <c r="C653" s="1" t="s">
        <v>815</v>
      </c>
      <c r="D653" s="1" t="s">
        <v>652</v>
      </c>
      <c r="E653" s="1" t="s">
        <v>90</v>
      </c>
      <c r="F653" t="s">
        <v>74</v>
      </c>
      <c r="G653" t="s">
        <v>118</v>
      </c>
      <c r="H653" t="s">
        <v>71</v>
      </c>
      <c r="I653">
        <v>1</v>
      </c>
      <c r="J653" t="s">
        <v>231</v>
      </c>
      <c r="K653" s="1" t="s">
        <v>166</v>
      </c>
      <c r="L653" s="1" t="s">
        <v>173</v>
      </c>
      <c r="M653">
        <v>38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雪遊び瀬見英太ICONIC</v>
      </c>
    </row>
    <row r="654" spans="1:20" x14ac:dyDescent="0.35">
      <c r="A654">
        <f>VLOOKUP(Toss[[#This Row],[No用]],SetNo[[No.用]:[vlookup 用]],2,FALSE)</f>
        <v>214</v>
      </c>
      <c r="B654">
        <f>IF(ROW()=2,1,IF(A653&lt;&gt;Toss[[#This Row],[No]],1,B653+1))</f>
        <v>2</v>
      </c>
      <c r="C654" s="1" t="s">
        <v>815</v>
      </c>
      <c r="D654" s="1" t="s">
        <v>652</v>
      </c>
      <c r="E654" s="1" t="s">
        <v>90</v>
      </c>
      <c r="F654" t="s">
        <v>74</v>
      </c>
      <c r="G654" t="s">
        <v>118</v>
      </c>
      <c r="H654" t="s">
        <v>71</v>
      </c>
      <c r="I654">
        <v>1</v>
      </c>
      <c r="J654" t="s">
        <v>231</v>
      </c>
      <c r="K654" s="1" t="s">
        <v>169</v>
      </c>
      <c r="L654" s="1" t="s">
        <v>173</v>
      </c>
      <c r="M654">
        <v>38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雪遊び瀬見英太ICONIC</v>
      </c>
    </row>
    <row r="655" spans="1:20" x14ac:dyDescent="0.35">
      <c r="A655">
        <f>VLOOKUP(Toss[[#This Row],[No用]],SetNo[[No.用]:[vlookup 用]],2,FALSE)</f>
        <v>214</v>
      </c>
      <c r="B655">
        <f>IF(ROW()=2,1,IF(A654&lt;&gt;Toss[[#This Row],[No]],1,B654+1))</f>
        <v>3</v>
      </c>
      <c r="C655" s="1" t="s">
        <v>815</v>
      </c>
      <c r="D655" s="1" t="s">
        <v>652</v>
      </c>
      <c r="E655" s="1" t="s">
        <v>90</v>
      </c>
      <c r="F655" t="s">
        <v>74</v>
      </c>
      <c r="G655" t="s">
        <v>118</v>
      </c>
      <c r="H655" t="s">
        <v>71</v>
      </c>
      <c r="I655">
        <v>1</v>
      </c>
      <c r="J655" t="s">
        <v>231</v>
      </c>
      <c r="K655" s="1" t="s">
        <v>172</v>
      </c>
      <c r="L655" s="1" t="s">
        <v>173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雪遊び瀬見英太ICONIC</v>
      </c>
    </row>
    <row r="656" spans="1:20" x14ac:dyDescent="0.35">
      <c r="A656">
        <f>VLOOKUP(Toss[[#This Row],[No用]],SetNo[[No.用]:[vlookup 用]],2,FALSE)</f>
        <v>214</v>
      </c>
      <c r="B656">
        <f>IF(ROW()=2,1,IF(A655&lt;&gt;Toss[[#This Row],[No]],1,B655+1))</f>
        <v>4</v>
      </c>
      <c r="C656" s="1" t="s">
        <v>815</v>
      </c>
      <c r="D656" s="1" t="s">
        <v>652</v>
      </c>
      <c r="E656" s="1" t="s">
        <v>90</v>
      </c>
      <c r="F656" t="s">
        <v>74</v>
      </c>
      <c r="G656" t="s">
        <v>118</v>
      </c>
      <c r="H656" t="s">
        <v>71</v>
      </c>
      <c r="I656">
        <v>1</v>
      </c>
      <c r="J656" t="s">
        <v>231</v>
      </c>
      <c r="K656" s="1" t="s">
        <v>379</v>
      </c>
      <c r="L656" s="1" t="s">
        <v>173</v>
      </c>
      <c r="M656">
        <v>45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雪遊び瀬見英太ICONIC</v>
      </c>
    </row>
    <row r="657" spans="1:20" x14ac:dyDescent="0.35">
      <c r="A657">
        <f>VLOOKUP(Toss[[#This Row],[No用]],SetNo[[No.用]:[vlookup 用]],2,FALSE)</f>
        <v>214</v>
      </c>
      <c r="B657">
        <f>IF(ROW()=2,1,IF(A656&lt;&gt;Toss[[#This Row],[No]],1,B656+1))</f>
        <v>5</v>
      </c>
      <c r="C657" s="1" t="s">
        <v>815</v>
      </c>
      <c r="D657" s="1" t="s">
        <v>652</v>
      </c>
      <c r="E657" s="1" t="s">
        <v>90</v>
      </c>
      <c r="F657" t="s">
        <v>74</v>
      </c>
      <c r="G657" t="s">
        <v>118</v>
      </c>
      <c r="H657" t="s">
        <v>71</v>
      </c>
      <c r="I657">
        <v>1</v>
      </c>
      <c r="J657" t="s">
        <v>231</v>
      </c>
      <c r="K657" s="1" t="s">
        <v>232</v>
      </c>
      <c r="L657" s="1" t="s">
        <v>178</v>
      </c>
      <c r="M657">
        <v>38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雪遊び瀬見英太ICONIC</v>
      </c>
    </row>
    <row r="658" spans="1:20" x14ac:dyDescent="0.35">
      <c r="A658">
        <f>VLOOKUP(Toss[[#This Row],[No用]],SetNo[[No.用]:[vlookup 用]],2,FALSE)</f>
        <v>214</v>
      </c>
      <c r="B658">
        <f>IF(ROW()=2,1,IF(A657&lt;&gt;Toss[[#This Row],[No]],1,B657+1))</f>
        <v>6</v>
      </c>
      <c r="C658" s="1" t="s">
        <v>815</v>
      </c>
      <c r="D658" s="1" t="s">
        <v>652</v>
      </c>
      <c r="E658" s="1" t="s">
        <v>90</v>
      </c>
      <c r="F658" t="s">
        <v>74</v>
      </c>
      <c r="G658" t="s">
        <v>118</v>
      </c>
      <c r="H658" t="s">
        <v>71</v>
      </c>
      <c r="I658">
        <v>1</v>
      </c>
      <c r="J658" t="s">
        <v>231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T658" t="str">
        <f>Toss[[#This Row],[服装]]&amp;Toss[[#This Row],[名前]]&amp;Toss[[#This Row],[レアリティ]]</f>
        <v>雪遊び瀬見英太ICONIC</v>
      </c>
    </row>
    <row r="659" spans="1:20" x14ac:dyDescent="0.35">
      <c r="A659">
        <f>VLOOKUP(Toss[[#This Row],[No用]],SetNo[[No.用]:[vlookup 用]],2,FALSE)</f>
        <v>215</v>
      </c>
      <c r="B659">
        <f>IF(ROW()=2,1,IF(A658&lt;&gt;Toss[[#This Row],[No]],1,B658+1))</f>
        <v>1</v>
      </c>
      <c r="C659" s="1" t="s">
        <v>999</v>
      </c>
      <c r="D659" s="1" t="s">
        <v>652</v>
      </c>
      <c r="E659" s="11" t="s">
        <v>77</v>
      </c>
      <c r="F659" s="1" t="s">
        <v>74</v>
      </c>
      <c r="G659" s="1" t="s">
        <v>118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173</v>
      </c>
      <c r="M659">
        <v>38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バカンス瀬見英太ICONIC</v>
      </c>
    </row>
    <row r="660" spans="1:20" x14ac:dyDescent="0.35">
      <c r="A660">
        <f>VLOOKUP(Toss[[#This Row],[No用]],SetNo[[No.用]:[vlookup 用]],2,FALSE)</f>
        <v>215</v>
      </c>
      <c r="B660">
        <f>IF(ROW()=2,1,IF(A659&lt;&gt;Toss[[#This Row],[No]],1,B659+1))</f>
        <v>2</v>
      </c>
      <c r="C660" s="1" t="s">
        <v>999</v>
      </c>
      <c r="D660" s="1" t="s">
        <v>652</v>
      </c>
      <c r="E660" s="11" t="s">
        <v>77</v>
      </c>
      <c r="F660" s="1" t="s">
        <v>74</v>
      </c>
      <c r="G660" s="1" t="s">
        <v>118</v>
      </c>
      <c r="H660" s="1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バカンス瀬見英太ICONIC</v>
      </c>
    </row>
    <row r="661" spans="1:20" x14ac:dyDescent="0.35">
      <c r="A661">
        <f>VLOOKUP(Toss[[#This Row],[No用]],SetNo[[No.用]:[vlookup 用]],2,FALSE)</f>
        <v>215</v>
      </c>
      <c r="B661">
        <f>IF(ROW()=2,1,IF(A660&lt;&gt;Toss[[#This Row],[No]],1,B660+1))</f>
        <v>3</v>
      </c>
      <c r="C661" s="1" t="s">
        <v>999</v>
      </c>
      <c r="D661" s="1" t="s">
        <v>652</v>
      </c>
      <c r="E661" s="11" t="s">
        <v>77</v>
      </c>
      <c r="F661" s="1" t="s">
        <v>74</v>
      </c>
      <c r="G661" s="1" t="s">
        <v>118</v>
      </c>
      <c r="H661" s="1" t="s">
        <v>71</v>
      </c>
      <c r="I661">
        <v>1</v>
      </c>
      <c r="J661" t="s">
        <v>231</v>
      </c>
      <c r="K661" s="1" t="s">
        <v>172</v>
      </c>
      <c r="L661" s="1" t="s">
        <v>178</v>
      </c>
      <c r="M661">
        <v>22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バカンス瀬見英太ICONIC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4</v>
      </c>
      <c r="C662" s="1" t="s">
        <v>999</v>
      </c>
      <c r="D662" s="1" t="s">
        <v>652</v>
      </c>
      <c r="E662" s="11" t="s">
        <v>77</v>
      </c>
      <c r="F662" s="1" t="s">
        <v>74</v>
      </c>
      <c r="G662" s="1" t="s">
        <v>118</v>
      </c>
      <c r="H662" s="1" t="s">
        <v>71</v>
      </c>
      <c r="I662">
        <v>1</v>
      </c>
      <c r="J662" t="s">
        <v>231</v>
      </c>
      <c r="K662" s="1" t="s">
        <v>379</v>
      </c>
      <c r="L662" s="1" t="s">
        <v>178</v>
      </c>
      <c r="M662">
        <v>42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バカンス瀬見英太ICONIC</v>
      </c>
    </row>
    <row r="663" spans="1:20" x14ac:dyDescent="0.35">
      <c r="A663">
        <f>VLOOKUP(Toss[[#This Row],[No用]],SetNo[[No.用]:[vlookup 用]],2,FALSE)</f>
        <v>215</v>
      </c>
      <c r="B663">
        <f>IF(ROW()=2,1,IF(A662&lt;&gt;Toss[[#This Row],[No]],1,B662+1))</f>
        <v>5</v>
      </c>
      <c r="C663" s="1" t="s">
        <v>999</v>
      </c>
      <c r="D663" s="1" t="s">
        <v>652</v>
      </c>
      <c r="E663" s="11" t="s">
        <v>77</v>
      </c>
      <c r="F663" s="1" t="s">
        <v>74</v>
      </c>
      <c r="G663" s="1" t="s">
        <v>118</v>
      </c>
      <c r="H663" s="1" t="s">
        <v>71</v>
      </c>
      <c r="I663">
        <v>1</v>
      </c>
      <c r="J663" t="s">
        <v>231</v>
      </c>
      <c r="K663" s="1" t="s">
        <v>232</v>
      </c>
      <c r="L663" s="1" t="s">
        <v>178</v>
      </c>
      <c r="M663">
        <v>38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バカンス瀬見英太ICONIC</v>
      </c>
    </row>
    <row r="664" spans="1:20" x14ac:dyDescent="0.35">
      <c r="A664">
        <f>VLOOKUP(Toss[[#This Row],[No用]],SetNo[[No.用]:[vlookup 用]],2,FALSE)</f>
        <v>216</v>
      </c>
      <c r="B664">
        <f>IF(ROW()=2,1,IF(A663&lt;&gt;Toss[[#This Row],[No]],1,B663+1))</f>
        <v>1</v>
      </c>
      <c r="C664" t="s">
        <v>108</v>
      </c>
      <c r="D664" t="s">
        <v>115</v>
      </c>
      <c r="E664" t="s">
        <v>73</v>
      </c>
      <c r="F664" t="s">
        <v>80</v>
      </c>
      <c r="G664" t="s">
        <v>118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ユニフォーム山形隼人ICONIC</v>
      </c>
    </row>
    <row r="665" spans="1:20" x14ac:dyDescent="0.35">
      <c r="A665">
        <f>VLOOKUP(Toss[[#This Row],[No用]],SetNo[[No.用]:[vlookup 用]],2,FALSE)</f>
        <v>217</v>
      </c>
      <c r="B665">
        <f>IF(ROW()=2,1,IF(A664&lt;&gt;Toss[[#This Row],[No]],1,B664+1))</f>
        <v>1</v>
      </c>
      <c r="C665" s="1" t="s">
        <v>108</v>
      </c>
      <c r="D665" s="1" t="s">
        <v>1018</v>
      </c>
      <c r="E665" s="1" t="s">
        <v>73</v>
      </c>
      <c r="F665" s="1" t="s">
        <v>78</v>
      </c>
      <c r="G665" s="1" t="s">
        <v>1019</v>
      </c>
      <c r="H665" s="1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ユニフォーム強羅昌己ICONIC</v>
      </c>
    </row>
    <row r="666" spans="1:20" x14ac:dyDescent="0.35">
      <c r="A666">
        <f>VLOOKUP(Toss[[#This Row],[No用]],SetNo[[No.用]:[vlookup 用]],2,FALSE)</f>
        <v>217</v>
      </c>
      <c r="B666">
        <f>IF(ROW()=2,1,IF(A665&lt;&gt;Toss[[#This Row],[No]],1,B665+1))</f>
        <v>2</v>
      </c>
      <c r="C666" s="1" t="s">
        <v>108</v>
      </c>
      <c r="D666" s="1" t="s">
        <v>1018</v>
      </c>
      <c r="E666" s="1" t="s">
        <v>73</v>
      </c>
      <c r="F666" s="1" t="s">
        <v>78</v>
      </c>
      <c r="G666" s="1" t="s">
        <v>1019</v>
      </c>
      <c r="H666" s="1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29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ユニフォーム強羅昌己ICONIC</v>
      </c>
    </row>
    <row r="667" spans="1:20" x14ac:dyDescent="0.35">
      <c r="A667">
        <f>VLOOKUP(Toss[[#This Row],[No用]],SetNo[[No.用]:[vlookup 用]],2,FALSE)</f>
        <v>218</v>
      </c>
      <c r="B667">
        <f>IF(ROW()=2,1,IF(A666&lt;&gt;Toss[[#This Row],[No]],1,B666+1))</f>
        <v>1</v>
      </c>
      <c r="C667" s="1" t="s">
        <v>108</v>
      </c>
      <c r="D667" s="1" t="s">
        <v>1031</v>
      </c>
      <c r="E667" s="1" t="s">
        <v>77</v>
      </c>
      <c r="F667" s="1" t="s">
        <v>78</v>
      </c>
      <c r="G667" s="1" t="s">
        <v>1019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178</v>
      </c>
      <c r="M667">
        <v>32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ユニフォーム芦谷洋平ICONIC</v>
      </c>
    </row>
    <row r="668" spans="1:20" x14ac:dyDescent="0.35">
      <c r="A668">
        <f>VLOOKUP(Toss[[#This Row],[No用]],SetNo[[No.用]:[vlookup 用]],2,FALSE)</f>
        <v>218</v>
      </c>
      <c r="B668">
        <f>IF(ROW()=2,1,IF(A667&lt;&gt;Toss[[#This Row],[No]],1,B667+1))</f>
        <v>2</v>
      </c>
      <c r="C668" s="1" t="s">
        <v>108</v>
      </c>
      <c r="D668" s="1" t="s">
        <v>1031</v>
      </c>
      <c r="E668" s="1" t="s">
        <v>77</v>
      </c>
      <c r="F668" s="1" t="s">
        <v>78</v>
      </c>
      <c r="G668" s="1" t="s">
        <v>1019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ユニフォーム芦谷洋平ICONIC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1</v>
      </c>
      <c r="C669" s="1" t="s">
        <v>108</v>
      </c>
      <c r="D669" s="1" t="s">
        <v>1039</v>
      </c>
      <c r="E669" s="1" t="s">
        <v>73</v>
      </c>
      <c r="F669" s="1" t="s">
        <v>82</v>
      </c>
      <c r="G669" s="1" t="s">
        <v>1019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ユニフォーム仙石伸吾ICONIC</v>
      </c>
    </row>
    <row r="670" spans="1:20" x14ac:dyDescent="0.35">
      <c r="A670">
        <f>VLOOKUP(Toss[[#This Row],[No用]],SetNo[[No.用]:[vlookup 用]],2,FALSE)</f>
        <v>219</v>
      </c>
      <c r="B670">
        <f>IF(ROW()=2,1,IF(A669&lt;&gt;Toss[[#This Row],[No]],1,B669+1))</f>
        <v>2</v>
      </c>
      <c r="C670" s="1" t="s">
        <v>108</v>
      </c>
      <c r="D670" s="1" t="s">
        <v>1039</v>
      </c>
      <c r="E670" s="1" t="s">
        <v>73</v>
      </c>
      <c r="F670" s="1" t="s">
        <v>82</v>
      </c>
      <c r="G670" s="1" t="s">
        <v>1019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ユニフォーム仙石伸吾ICONIC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1</v>
      </c>
      <c r="C671" s="1" t="s">
        <v>108</v>
      </c>
      <c r="D671" s="1" t="s">
        <v>1077</v>
      </c>
      <c r="E671" s="1" t="s">
        <v>73</v>
      </c>
      <c r="F671" s="1" t="s">
        <v>80</v>
      </c>
      <c r="G671" s="1" t="s">
        <v>1019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ユニフォーム中川俊美ICONIC</v>
      </c>
    </row>
    <row r="672" spans="1:20" x14ac:dyDescent="0.35">
      <c r="A672">
        <f>VLOOKUP(Toss[[#This Row],[No用]],SetNo[[No.用]:[vlookup 用]],2,FALSE)</f>
        <v>221</v>
      </c>
      <c r="B672">
        <f>IF(ROW()=2,1,IF(A671&lt;&gt;Toss[[#This Row],[No]],1,B671+1))</f>
        <v>1</v>
      </c>
      <c r="C672" s="1" t="s">
        <v>108</v>
      </c>
      <c r="D672" s="1" t="s">
        <v>1081</v>
      </c>
      <c r="E672" s="1" t="s">
        <v>73</v>
      </c>
      <c r="F672" s="1" t="s">
        <v>74</v>
      </c>
      <c r="G672" s="1" t="s">
        <v>1019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173</v>
      </c>
      <c r="M672">
        <v>34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ユニフォーム七沢健吾ICONIC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2</v>
      </c>
      <c r="C673" s="1" t="s">
        <v>108</v>
      </c>
      <c r="D673" s="1" t="s">
        <v>1081</v>
      </c>
      <c r="E673" s="1" t="s">
        <v>73</v>
      </c>
      <c r="F673" s="1" t="s">
        <v>74</v>
      </c>
      <c r="G673" s="1" t="s">
        <v>1019</v>
      </c>
      <c r="H673" s="1" t="s">
        <v>71</v>
      </c>
      <c r="I673">
        <v>1</v>
      </c>
      <c r="J673" t="s">
        <v>231</v>
      </c>
      <c r="K673" s="1" t="s">
        <v>169</v>
      </c>
      <c r="L673" s="1" t="s">
        <v>173</v>
      </c>
      <c r="M673">
        <v>34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ユニフォーム七沢健吾ICONIC</v>
      </c>
    </row>
    <row r="674" spans="1:20" x14ac:dyDescent="0.35">
      <c r="A674">
        <f>VLOOKUP(Toss[[#This Row],[No用]],SetNo[[No.用]:[vlookup 用]],2,FALSE)</f>
        <v>221</v>
      </c>
      <c r="B674">
        <f>IF(ROW()=2,1,IF(A673&lt;&gt;Toss[[#This Row],[No]],1,B673+1))</f>
        <v>3</v>
      </c>
      <c r="C674" s="1" t="s">
        <v>108</v>
      </c>
      <c r="D674" s="1" t="s">
        <v>1081</v>
      </c>
      <c r="E674" s="1" t="s">
        <v>73</v>
      </c>
      <c r="F674" s="1" t="s">
        <v>74</v>
      </c>
      <c r="G674" s="1" t="s">
        <v>1019</v>
      </c>
      <c r="H674" s="1" t="s">
        <v>71</v>
      </c>
      <c r="I674">
        <v>1</v>
      </c>
      <c r="J674" t="s">
        <v>231</v>
      </c>
      <c r="K674" s="1" t="s">
        <v>181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ユニフォーム七沢健吾ICONIC</v>
      </c>
    </row>
    <row r="675" spans="1:20" x14ac:dyDescent="0.35">
      <c r="A675">
        <f>VLOOKUP(Toss[[#This Row],[No用]],SetNo[[No.用]:[vlookup 用]],2,FALSE)</f>
        <v>221</v>
      </c>
      <c r="B675">
        <f>IF(ROW()=2,1,IF(A674&lt;&gt;Toss[[#This Row],[No]],1,B674+1))</f>
        <v>4</v>
      </c>
      <c r="C675" s="1" t="s">
        <v>108</v>
      </c>
      <c r="D675" s="1" t="s">
        <v>1081</v>
      </c>
      <c r="E675" s="1" t="s">
        <v>73</v>
      </c>
      <c r="F675" s="1" t="s">
        <v>74</v>
      </c>
      <c r="G675" s="1" t="s">
        <v>1019</v>
      </c>
      <c r="H675" s="1" t="s">
        <v>71</v>
      </c>
      <c r="I675">
        <v>1</v>
      </c>
      <c r="J675" t="s">
        <v>231</v>
      </c>
      <c r="K675" s="1" t="s">
        <v>232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ユニフォーム七沢健吾ICONIC</v>
      </c>
    </row>
    <row r="676" spans="1:20" x14ac:dyDescent="0.35">
      <c r="A676">
        <f>VLOOKUP(Toss[[#This Row],[No用]],SetNo[[No.用]:[vlookup 用]],2,FALSE)</f>
        <v>221</v>
      </c>
      <c r="B676">
        <f>IF(ROW()=2,1,IF(A675&lt;&gt;Toss[[#This Row],[No]],1,B675+1))</f>
        <v>5</v>
      </c>
      <c r="C676" s="1" t="s">
        <v>108</v>
      </c>
      <c r="D676" s="1" t="s">
        <v>1081</v>
      </c>
      <c r="E676" s="1" t="s">
        <v>73</v>
      </c>
      <c r="F676" s="1" t="s">
        <v>74</v>
      </c>
      <c r="G676" s="1" t="s">
        <v>1019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ユニフォーム七沢健吾ICONIC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6</v>
      </c>
      <c r="C677" s="1" t="s">
        <v>108</v>
      </c>
      <c r="D677" s="1" t="s">
        <v>1081</v>
      </c>
      <c r="E677" s="1" t="s">
        <v>73</v>
      </c>
      <c r="F677" s="1" t="s">
        <v>74</v>
      </c>
      <c r="G677" s="1" t="s">
        <v>1019</v>
      </c>
      <c r="H677" s="1" t="s">
        <v>71</v>
      </c>
      <c r="I677">
        <v>1</v>
      </c>
      <c r="J677" t="s">
        <v>231</v>
      </c>
      <c r="K677" s="1" t="s">
        <v>183</v>
      </c>
      <c r="L677" s="1" t="s">
        <v>224</v>
      </c>
      <c r="M677">
        <v>46</v>
      </c>
      <c r="N677">
        <v>0</v>
      </c>
      <c r="O677">
        <v>56</v>
      </c>
      <c r="P677">
        <v>0</v>
      </c>
      <c r="T677" t="str">
        <f>Toss[[#This Row],[服装]]&amp;Toss[[#This Row],[名前]]&amp;Toss[[#This Row],[レアリティ]]</f>
        <v>ユニフォーム七沢健吾ICONIC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1</v>
      </c>
      <c r="C678" s="1" t="s">
        <v>108</v>
      </c>
      <c r="D678" s="1" t="s">
        <v>1089</v>
      </c>
      <c r="E678" s="1" t="s">
        <v>73</v>
      </c>
      <c r="F678" s="1" t="s">
        <v>82</v>
      </c>
      <c r="G678" s="1" t="s">
        <v>1019</v>
      </c>
      <c r="H678" s="1" t="s">
        <v>71</v>
      </c>
      <c r="I678">
        <v>1</v>
      </c>
      <c r="J678" t="s">
        <v>231</v>
      </c>
      <c r="K678" s="1" t="s">
        <v>166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ユニフォーム伊勢原裕次ICONIC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2</v>
      </c>
      <c r="C679" s="1" t="s">
        <v>108</v>
      </c>
      <c r="D679" s="1" t="s">
        <v>1089</v>
      </c>
      <c r="E679" s="1" t="s">
        <v>73</v>
      </c>
      <c r="F679" s="1" t="s">
        <v>82</v>
      </c>
      <c r="G679" s="1" t="s">
        <v>1019</v>
      </c>
      <c r="H679" s="1" t="s">
        <v>71</v>
      </c>
      <c r="I679">
        <v>1</v>
      </c>
      <c r="J679" t="s">
        <v>231</v>
      </c>
      <c r="K679" s="1" t="s">
        <v>167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ユニフォーム伊勢原裕次ICONIC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108</v>
      </c>
      <c r="D680" s="1" t="s">
        <v>1099</v>
      </c>
      <c r="E680" s="1" t="s">
        <v>73</v>
      </c>
      <c r="F680" s="1" t="s">
        <v>78</v>
      </c>
      <c r="G680" s="1" t="s">
        <v>1019</v>
      </c>
      <c r="H680" s="1" t="s">
        <v>71</v>
      </c>
      <c r="I680">
        <v>1</v>
      </c>
      <c r="J680" t="s">
        <v>231</v>
      </c>
      <c r="K680" s="1" t="s">
        <v>166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ユニフォーム湯河浩二ICONIC</v>
      </c>
    </row>
    <row r="681" spans="1:20" x14ac:dyDescent="0.35">
      <c r="A681">
        <f>VLOOKUP(Toss[[#This Row],[No用]],SetNo[[No.用]:[vlookup 用]],2,FALSE)</f>
        <v>224</v>
      </c>
      <c r="B681">
        <f>IF(ROW()=2,1,IF(A680&lt;&gt;Toss[[#This Row],[No]],1,B680+1))</f>
        <v>1</v>
      </c>
      <c r="C681" s="1" t="s">
        <v>108</v>
      </c>
      <c r="D681" s="1" t="s">
        <v>1145</v>
      </c>
      <c r="E681" s="1" t="s">
        <v>1146</v>
      </c>
      <c r="F681" s="1" t="s">
        <v>82</v>
      </c>
      <c r="G681" s="1" t="s">
        <v>1148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ユニフォーム千鹿谷栄吉ICONIC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2</v>
      </c>
      <c r="C682" s="1" t="s">
        <v>108</v>
      </c>
      <c r="D682" s="1" t="s">
        <v>1145</v>
      </c>
      <c r="E682" s="1" t="s">
        <v>1146</v>
      </c>
      <c r="F682" s="1" t="s">
        <v>82</v>
      </c>
      <c r="G682" s="1" t="s">
        <v>1148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ユニフォーム千鹿谷栄吉ICONIC</v>
      </c>
    </row>
    <row r="683" spans="1:20" x14ac:dyDescent="0.35">
      <c r="A683">
        <f>VLOOKUP(Toss[[#This Row],[No用]],SetNo[[No.用]:[vlookup 用]],2,FALSE)</f>
        <v>225</v>
      </c>
      <c r="B683">
        <f>IF(ROW()=2,1,IF(A682&lt;&gt;Toss[[#This Row],[No]],1,B682+1))</f>
        <v>1</v>
      </c>
      <c r="C683" s="1" t="s">
        <v>108</v>
      </c>
      <c r="D683" s="1" t="s">
        <v>1155</v>
      </c>
      <c r="E683" s="1" t="s">
        <v>90</v>
      </c>
      <c r="F683" s="1" t="s">
        <v>1156</v>
      </c>
      <c r="G683" s="1" t="s">
        <v>1148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ユニフォーム小鹿野大樹ICONIC</v>
      </c>
    </row>
    <row r="684" spans="1:20" x14ac:dyDescent="0.35">
      <c r="A684">
        <f>VLOOKUP(Toss[[#This Row],[No用]],SetNo[[No.用]:[vlookup 用]],2,FALSE)</f>
        <v>226</v>
      </c>
      <c r="B684">
        <f>IF(ROW()=2,1,IF(A683&lt;&gt;Toss[[#This Row],[No]],1,B683+1))</f>
        <v>1</v>
      </c>
      <c r="C684" s="1" t="s">
        <v>108</v>
      </c>
      <c r="D684" s="1" t="s">
        <v>1178</v>
      </c>
      <c r="E684" s="1" t="s">
        <v>77</v>
      </c>
      <c r="F684" s="1" t="s">
        <v>80</v>
      </c>
      <c r="G684" s="1" t="s">
        <v>1148</v>
      </c>
      <c r="H684" s="1" t="s">
        <v>71</v>
      </c>
      <c r="I684">
        <v>1</v>
      </c>
      <c r="J684" t="s">
        <v>231</v>
      </c>
      <c r="K684" s="1" t="s">
        <v>166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ユニフォーム赤谷勇ICONIC</v>
      </c>
    </row>
    <row r="685" spans="1:20" x14ac:dyDescent="0.35">
      <c r="A685">
        <f>VLOOKUP(Toss[[#This Row],[No用]],SetNo[[No.用]:[vlookup 用]],2,FALSE)</f>
        <v>227</v>
      </c>
      <c r="B685">
        <f>IF(ROW()=2,1,IF(A684&lt;&gt;Toss[[#This Row],[No]],1,B684+1))</f>
        <v>1</v>
      </c>
      <c r="C685" s="1" t="s">
        <v>108</v>
      </c>
      <c r="D685" s="1" t="s">
        <v>1189</v>
      </c>
      <c r="E685" s="1" t="s">
        <v>77</v>
      </c>
      <c r="F685" s="1" t="s">
        <v>78</v>
      </c>
      <c r="G685" s="1" t="s">
        <v>1148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ユニフォーム児玉勝ICONIC</v>
      </c>
    </row>
    <row r="686" spans="1:20" x14ac:dyDescent="0.35">
      <c r="A686">
        <f>VLOOKUP(Toss[[#This Row],[No用]],SetNo[[No.用]:[vlookup 用]],2,FALSE)</f>
        <v>227</v>
      </c>
      <c r="B686">
        <f>IF(ROW()=2,1,IF(A685&lt;&gt;Toss[[#This Row],[No]],1,B685+1))</f>
        <v>2</v>
      </c>
      <c r="C686" s="1" t="s">
        <v>108</v>
      </c>
      <c r="D686" s="1" t="s">
        <v>1189</v>
      </c>
      <c r="E686" s="1" t="s">
        <v>77</v>
      </c>
      <c r="F686" s="1" t="s">
        <v>78</v>
      </c>
      <c r="G686" s="1" t="s">
        <v>1148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ユニフォーム児玉勝ICONIC</v>
      </c>
    </row>
    <row r="687" spans="1:20" x14ac:dyDescent="0.35">
      <c r="A687">
        <f>VLOOKUP(Toss[[#This Row],[No用]],SetNo[[No.用]:[vlookup 用]],2,FALSE)</f>
        <v>228</v>
      </c>
      <c r="B687">
        <f>IF(ROW()=2,1,IF(A686&lt;&gt;Toss[[#This Row],[No]],1,B686+1))</f>
        <v>1</v>
      </c>
      <c r="C687" s="1" t="s">
        <v>108</v>
      </c>
      <c r="D687" s="1" t="s">
        <v>1194</v>
      </c>
      <c r="E687" s="1" t="s">
        <v>77</v>
      </c>
      <c r="F687" s="1" t="s">
        <v>74</v>
      </c>
      <c r="G687" s="1" t="s">
        <v>1148</v>
      </c>
      <c r="H687" s="1" t="s">
        <v>71</v>
      </c>
      <c r="I687">
        <v>1</v>
      </c>
      <c r="J687" t="s">
        <v>231</v>
      </c>
      <c r="K687" s="1" t="s">
        <v>166</v>
      </c>
      <c r="L687" s="1" t="s">
        <v>173</v>
      </c>
      <c r="M687">
        <v>36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ユニフォーム名栗翔太ICONIC</v>
      </c>
    </row>
    <row r="688" spans="1:20" x14ac:dyDescent="0.35">
      <c r="A688">
        <f>VLOOKUP(Toss[[#This Row],[No用]],SetNo[[No.用]:[vlookup 用]],2,FALSE)</f>
        <v>228</v>
      </c>
      <c r="B688">
        <f>IF(ROW()=2,1,IF(A687&lt;&gt;Toss[[#This Row],[No]],1,B687+1))</f>
        <v>2</v>
      </c>
      <c r="C688" s="1" t="s">
        <v>108</v>
      </c>
      <c r="D688" s="1" t="s">
        <v>1194</v>
      </c>
      <c r="E688" s="1" t="s">
        <v>77</v>
      </c>
      <c r="F688" s="1" t="s">
        <v>74</v>
      </c>
      <c r="G688" s="1" t="s">
        <v>1148</v>
      </c>
      <c r="H688" s="1" t="s">
        <v>71</v>
      </c>
      <c r="I688">
        <v>1</v>
      </c>
      <c r="J688" t="s">
        <v>231</v>
      </c>
      <c r="K688" s="1" t="s">
        <v>169</v>
      </c>
      <c r="L688" s="1" t="s">
        <v>173</v>
      </c>
      <c r="M688">
        <v>36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ユニフォーム名栗翔太ICONIC</v>
      </c>
    </row>
    <row r="689" spans="1:20" x14ac:dyDescent="0.35">
      <c r="A689">
        <f>VLOOKUP(Toss[[#This Row],[No用]],SetNo[[No.用]:[vlookup 用]],2,FALSE)</f>
        <v>228</v>
      </c>
      <c r="B689">
        <f>IF(ROW()=2,1,IF(A688&lt;&gt;Toss[[#This Row],[No]],1,B688+1))</f>
        <v>3</v>
      </c>
      <c r="C689" s="1" t="s">
        <v>108</v>
      </c>
      <c r="D689" s="1" t="s">
        <v>1194</v>
      </c>
      <c r="E689" s="1" t="s">
        <v>77</v>
      </c>
      <c r="F689" s="1" t="s">
        <v>74</v>
      </c>
      <c r="G689" s="1" t="s">
        <v>1148</v>
      </c>
      <c r="H689" s="1" t="s">
        <v>71</v>
      </c>
      <c r="I689">
        <v>1</v>
      </c>
      <c r="J689" t="s">
        <v>231</v>
      </c>
      <c r="K689" s="1" t="s">
        <v>181</v>
      </c>
      <c r="L689" s="1" t="s">
        <v>173</v>
      </c>
      <c r="M689">
        <v>39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ユニフォーム名栗翔太ICONIC</v>
      </c>
    </row>
    <row r="690" spans="1:20" x14ac:dyDescent="0.35">
      <c r="A690">
        <f>VLOOKUP(Toss[[#This Row],[No用]],SetNo[[No.用]:[vlookup 用]],2,FALSE)</f>
        <v>228</v>
      </c>
      <c r="B690">
        <f>IF(ROW()=2,1,IF(A689&lt;&gt;Toss[[#This Row],[No]],1,B689+1))</f>
        <v>4</v>
      </c>
      <c r="C690" s="1" t="s">
        <v>108</v>
      </c>
      <c r="D690" s="1" t="s">
        <v>1194</v>
      </c>
      <c r="E690" s="1" t="s">
        <v>77</v>
      </c>
      <c r="F690" s="1" t="s">
        <v>74</v>
      </c>
      <c r="G690" s="1" t="s">
        <v>1148</v>
      </c>
      <c r="H690" s="1" t="s">
        <v>71</v>
      </c>
      <c r="I690">
        <v>1</v>
      </c>
      <c r="J690" t="s">
        <v>231</v>
      </c>
      <c r="K690" s="1" t="s">
        <v>232</v>
      </c>
      <c r="L690" s="1" t="s">
        <v>162</v>
      </c>
      <c r="M690">
        <v>32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ユニフォーム名栗翔太ICONIC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5</v>
      </c>
      <c r="C691" s="1" t="s">
        <v>108</v>
      </c>
      <c r="D691" s="1" t="s">
        <v>1194</v>
      </c>
      <c r="E691" s="1" t="s">
        <v>77</v>
      </c>
      <c r="F691" s="1" t="s">
        <v>74</v>
      </c>
      <c r="G691" s="1" t="s">
        <v>1148</v>
      </c>
      <c r="H691" s="1" t="s">
        <v>71</v>
      </c>
      <c r="I691">
        <v>1</v>
      </c>
      <c r="J691" t="s">
        <v>231</v>
      </c>
      <c r="K691" s="1" t="s">
        <v>182</v>
      </c>
      <c r="L691" s="1" t="s">
        <v>224</v>
      </c>
      <c r="M691">
        <v>46</v>
      </c>
      <c r="N691">
        <v>0</v>
      </c>
      <c r="O691">
        <v>56</v>
      </c>
      <c r="P691">
        <v>0</v>
      </c>
      <c r="T691" t="str">
        <f>Toss[[#This Row],[服装]]&amp;Toss[[#This Row],[名前]]&amp;Toss[[#This Row],[レアリティ]]</f>
        <v>ユニフォーム名栗翔太ICONIC</v>
      </c>
    </row>
    <row r="692" spans="1:20" x14ac:dyDescent="0.35">
      <c r="A692">
        <f>VLOOKUP(Toss[[#This Row],[No用]],SetNo[[No.用]:[vlookup 用]],2,FALSE)</f>
        <v>229</v>
      </c>
      <c r="B692">
        <f>IF(ROW()=2,1,IF(A691&lt;&gt;Toss[[#This Row],[No]],1,B691+1))</f>
        <v>1</v>
      </c>
      <c r="C692" s="1" t="s">
        <v>108</v>
      </c>
      <c r="D692" s="1" t="s">
        <v>1203</v>
      </c>
      <c r="E692" s="1" t="s">
        <v>77</v>
      </c>
      <c r="F692" s="1" t="s">
        <v>78</v>
      </c>
      <c r="G692" s="1" t="s">
        <v>1148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173</v>
      </c>
      <c r="M692">
        <v>28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ユニフォーム島府典明ICONIC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2</v>
      </c>
      <c r="C693" s="1" t="s">
        <v>108</v>
      </c>
      <c r="D693" s="1" t="s">
        <v>1203</v>
      </c>
      <c r="E693" s="1" t="s">
        <v>77</v>
      </c>
      <c r="F693" s="1" t="s">
        <v>78</v>
      </c>
      <c r="G693" s="1" t="s">
        <v>1148</v>
      </c>
      <c r="H693" s="1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ユニフォーム島府典明ICONIC</v>
      </c>
    </row>
    <row r="694" spans="1:20" x14ac:dyDescent="0.35">
      <c r="A694">
        <f>VLOOKUP(Toss[[#This Row],[No用]],SetNo[[No.用]:[vlookup 用]],2,FALSE)</f>
        <v>229</v>
      </c>
      <c r="B694">
        <f>IF(ROW()=2,1,IF(A693&lt;&gt;Toss[[#This Row],[No]],1,B693+1))</f>
        <v>3</v>
      </c>
      <c r="C694" s="1" t="s">
        <v>108</v>
      </c>
      <c r="D694" s="1" t="s">
        <v>1203</v>
      </c>
      <c r="E694" s="1" t="s">
        <v>77</v>
      </c>
      <c r="F694" s="1" t="s">
        <v>78</v>
      </c>
      <c r="G694" s="1" t="s">
        <v>1148</v>
      </c>
      <c r="H694" s="1" t="s">
        <v>71</v>
      </c>
      <c r="I694">
        <v>1</v>
      </c>
      <c r="J694" t="s">
        <v>231</v>
      </c>
      <c r="K694" s="1" t="s">
        <v>183</v>
      </c>
      <c r="L694" s="1" t="s">
        <v>224</v>
      </c>
      <c r="M694">
        <v>44</v>
      </c>
      <c r="N694">
        <v>0</v>
      </c>
      <c r="O694">
        <v>54</v>
      </c>
      <c r="P694">
        <v>0</v>
      </c>
      <c r="T694" t="str">
        <f>Toss[[#This Row],[服装]]&amp;Toss[[#This Row],[名前]]&amp;Toss[[#This Row],[レアリティ]]</f>
        <v>ユニフォーム島府典明ICONIC</v>
      </c>
    </row>
    <row r="695" spans="1:20" x14ac:dyDescent="0.35">
      <c r="A695">
        <f>VLOOKUP(Toss[[#This Row],[No用]],SetNo[[No.用]:[vlookup 用]],2,FALSE)</f>
        <v>230</v>
      </c>
      <c r="B695">
        <f>IF(ROW()=2,1,IF(A694&lt;&gt;Toss[[#This Row],[No]],1,B694+1))</f>
        <v>1</v>
      </c>
      <c r="C695" s="1" t="s">
        <v>108</v>
      </c>
      <c r="D695" s="1" t="s">
        <v>1214</v>
      </c>
      <c r="E695" s="1" t="s">
        <v>77</v>
      </c>
      <c r="F695" s="1" t="s">
        <v>82</v>
      </c>
      <c r="G695" s="1" t="s">
        <v>1148</v>
      </c>
      <c r="H695" s="1" t="s">
        <v>71</v>
      </c>
      <c r="I695">
        <v>1</v>
      </c>
      <c r="J695" t="s">
        <v>231</v>
      </c>
      <c r="K695" s="1" t="s">
        <v>166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ユニフォーム吉川和孝ICONIC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2</v>
      </c>
      <c r="C696" s="1" t="s">
        <v>108</v>
      </c>
      <c r="D696" s="1" t="s">
        <v>1214</v>
      </c>
      <c r="E696" s="1" t="s">
        <v>77</v>
      </c>
      <c r="F696" s="1" t="s">
        <v>82</v>
      </c>
      <c r="G696" s="1" t="s">
        <v>1148</v>
      </c>
      <c r="H696" s="1" t="s">
        <v>71</v>
      </c>
      <c r="I696">
        <v>1</v>
      </c>
      <c r="J696" t="s">
        <v>231</v>
      </c>
      <c r="K696" s="1" t="s">
        <v>167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ユニフォーム吉川和孝ICONIC</v>
      </c>
    </row>
    <row r="697" spans="1:20" x14ac:dyDescent="0.35">
      <c r="A697">
        <f>VLOOKUP(Toss[[#This Row],[No用]],SetNo[[No.用]:[vlookup 用]],2,FALSE)</f>
        <v>231</v>
      </c>
      <c r="B697">
        <f>IF(ROW()=2,1,IF(A696&lt;&gt;Toss[[#This Row],[No]],1,B696+1))</f>
        <v>1</v>
      </c>
      <c r="C697" t="s">
        <v>108</v>
      </c>
      <c r="D697" t="s">
        <v>186</v>
      </c>
      <c r="E697" t="s">
        <v>77</v>
      </c>
      <c r="F697" t="s">
        <v>74</v>
      </c>
      <c r="G697" t="s">
        <v>185</v>
      </c>
      <c r="H697" t="s">
        <v>71</v>
      </c>
      <c r="I697">
        <v>1</v>
      </c>
      <c r="J697" t="s">
        <v>231</v>
      </c>
      <c r="K697" s="1" t="s">
        <v>166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ユニフォーム宮侑ICONIC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2</v>
      </c>
      <c r="C698" t="s">
        <v>108</v>
      </c>
      <c r="D698" t="s">
        <v>186</v>
      </c>
      <c r="E698" t="s">
        <v>77</v>
      </c>
      <c r="F698" t="s">
        <v>74</v>
      </c>
      <c r="G698" t="s">
        <v>185</v>
      </c>
      <c r="H698" t="s">
        <v>71</v>
      </c>
      <c r="I698">
        <v>1</v>
      </c>
      <c r="J698" t="s">
        <v>231</v>
      </c>
      <c r="K698" s="1" t="s">
        <v>169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ユニフォーム宮侑ICONIC</v>
      </c>
    </row>
    <row r="699" spans="1:20" x14ac:dyDescent="0.35">
      <c r="A699">
        <f>VLOOKUP(Toss[[#This Row],[No用]],SetNo[[No.用]:[vlookup 用]],2,FALSE)</f>
        <v>231</v>
      </c>
      <c r="B699">
        <f>IF(ROW()=2,1,IF(A698&lt;&gt;Toss[[#This Row],[No]],1,B698+1))</f>
        <v>3</v>
      </c>
      <c r="C699" t="s">
        <v>108</v>
      </c>
      <c r="D699" t="s">
        <v>186</v>
      </c>
      <c r="E699" t="s">
        <v>77</v>
      </c>
      <c r="F699" t="s">
        <v>74</v>
      </c>
      <c r="G699" t="s">
        <v>185</v>
      </c>
      <c r="H699" t="s">
        <v>71</v>
      </c>
      <c r="I699">
        <v>1</v>
      </c>
      <c r="J699" t="s">
        <v>231</v>
      </c>
      <c r="K699" s="1" t="s">
        <v>181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ユニフォーム宮侑ICONIC</v>
      </c>
    </row>
    <row r="700" spans="1:20" x14ac:dyDescent="0.35">
      <c r="A700">
        <f>VLOOKUP(Toss[[#This Row],[No用]],SetNo[[No.用]:[vlookup 用]],2,FALSE)</f>
        <v>231</v>
      </c>
      <c r="B700">
        <f>IF(ROW()=2,1,IF(A699&lt;&gt;Toss[[#This Row],[No]],1,B699+1))</f>
        <v>4</v>
      </c>
      <c r="C700" t="s">
        <v>108</v>
      </c>
      <c r="D700" t="s">
        <v>186</v>
      </c>
      <c r="E700" t="s">
        <v>77</v>
      </c>
      <c r="F700" t="s">
        <v>74</v>
      </c>
      <c r="G700" t="s">
        <v>185</v>
      </c>
      <c r="H700" t="s">
        <v>71</v>
      </c>
      <c r="I700">
        <v>1</v>
      </c>
      <c r="J700" t="s">
        <v>231</v>
      </c>
      <c r="K700" s="1" t="s">
        <v>232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ユニフォーム宮侑ICONIC</v>
      </c>
    </row>
    <row r="701" spans="1:20" x14ac:dyDescent="0.35">
      <c r="A701">
        <f>VLOOKUP(Toss[[#This Row],[No用]],SetNo[[No.用]:[vlookup 用]],2,FALSE)</f>
        <v>231</v>
      </c>
      <c r="B701">
        <f>IF(ROW()=2,1,IF(A700&lt;&gt;Toss[[#This Row],[No]],1,B700+1))</f>
        <v>5</v>
      </c>
      <c r="C701" t="s">
        <v>108</v>
      </c>
      <c r="D701" t="s">
        <v>186</v>
      </c>
      <c r="E701" t="s">
        <v>77</v>
      </c>
      <c r="F701" t="s">
        <v>74</v>
      </c>
      <c r="G701" t="s">
        <v>185</v>
      </c>
      <c r="H701" t="s">
        <v>71</v>
      </c>
      <c r="I701">
        <v>1</v>
      </c>
      <c r="J701" t="s">
        <v>231</v>
      </c>
      <c r="K701" s="1" t="s">
        <v>183</v>
      </c>
      <c r="L701" s="1" t="s">
        <v>224</v>
      </c>
      <c r="M701">
        <v>50</v>
      </c>
      <c r="N701">
        <v>0</v>
      </c>
      <c r="O701">
        <v>60</v>
      </c>
      <c r="P701">
        <v>0</v>
      </c>
      <c r="T701" t="str">
        <f>Toss[[#This Row],[服装]]&amp;Toss[[#This Row],[名前]]&amp;Toss[[#This Row],[レアリティ]]</f>
        <v>ユニフォーム宮侑ICONIC</v>
      </c>
    </row>
    <row r="702" spans="1:20" x14ac:dyDescent="0.35">
      <c r="A702">
        <f>VLOOKUP(Toss[[#This Row],[No用]],SetNo[[No.用]:[vlookup 用]],2,FALSE)</f>
        <v>231</v>
      </c>
      <c r="B702">
        <f>IF(ROW()=2,1,IF(A701&lt;&gt;Toss[[#This Row],[No]],1,B701+1))</f>
        <v>6</v>
      </c>
      <c r="C702" t="s">
        <v>108</v>
      </c>
      <c r="D702" t="s">
        <v>186</v>
      </c>
      <c r="E702" t="s">
        <v>77</v>
      </c>
      <c r="F702" t="s">
        <v>74</v>
      </c>
      <c r="G702" t="s">
        <v>185</v>
      </c>
      <c r="H702" t="s">
        <v>71</v>
      </c>
      <c r="I702">
        <v>1</v>
      </c>
      <c r="J702" t="s">
        <v>231</v>
      </c>
      <c r="K702" s="1" t="s">
        <v>169</v>
      </c>
      <c r="L702" s="1" t="s">
        <v>224</v>
      </c>
      <c r="M702">
        <v>57</v>
      </c>
      <c r="N702">
        <v>0</v>
      </c>
      <c r="O702">
        <v>64</v>
      </c>
      <c r="P702">
        <v>0</v>
      </c>
      <c r="Q702" s="1" t="s">
        <v>1353</v>
      </c>
      <c r="T702" t="str">
        <f>Toss[[#This Row],[服装]]&amp;Toss[[#This Row],[名前]]&amp;Toss[[#This Row],[レアリティ]]</f>
        <v>ユニフォーム宮侑ICONIC</v>
      </c>
    </row>
    <row r="703" spans="1:20" x14ac:dyDescent="0.35">
      <c r="A703">
        <f>VLOOKUP(Toss[[#This Row],[No用]],SetNo[[No.用]:[vlookup 用]],2,FALSE)</f>
        <v>232</v>
      </c>
      <c r="B703">
        <f>IF(ROW()=2,1,IF(A702&lt;&gt;Toss[[#This Row],[No]],1,B702+1))</f>
        <v>1</v>
      </c>
      <c r="C703" s="1" t="s">
        <v>760</v>
      </c>
      <c r="D703" t="s">
        <v>186</v>
      </c>
      <c r="E703" s="1" t="s">
        <v>73</v>
      </c>
      <c r="F703" t="s">
        <v>74</v>
      </c>
      <c r="G703" t="s">
        <v>185</v>
      </c>
      <c r="H703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38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文化祭宮侑ICONIC</v>
      </c>
    </row>
    <row r="704" spans="1:20" x14ac:dyDescent="0.35">
      <c r="A704">
        <f>VLOOKUP(Toss[[#This Row],[No用]],SetNo[[No.用]:[vlookup 用]],2,FALSE)</f>
        <v>232</v>
      </c>
      <c r="B704">
        <f>IF(ROW()=2,1,IF(A703&lt;&gt;Toss[[#This Row],[No]],1,B703+1))</f>
        <v>2</v>
      </c>
      <c r="C704" s="1" t="s">
        <v>760</v>
      </c>
      <c r="D704" t="s">
        <v>186</v>
      </c>
      <c r="E704" s="1" t="s">
        <v>73</v>
      </c>
      <c r="F704" t="s">
        <v>74</v>
      </c>
      <c r="G704" t="s">
        <v>185</v>
      </c>
      <c r="H704" t="s">
        <v>71</v>
      </c>
      <c r="I704">
        <v>1</v>
      </c>
      <c r="J704" t="s">
        <v>231</v>
      </c>
      <c r="K704" s="1" t="s">
        <v>169</v>
      </c>
      <c r="L704" s="1" t="s">
        <v>173</v>
      </c>
      <c r="M704">
        <v>38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文化祭宮侑ICONIC</v>
      </c>
    </row>
    <row r="705" spans="1:20" x14ac:dyDescent="0.35">
      <c r="A705">
        <f>VLOOKUP(Toss[[#This Row],[No用]],SetNo[[No.用]:[vlookup 用]],2,FALSE)</f>
        <v>232</v>
      </c>
      <c r="B705">
        <f>IF(ROW()=2,1,IF(A704&lt;&gt;Toss[[#This Row],[No]],1,B704+1))</f>
        <v>3</v>
      </c>
      <c r="C705" s="1" t="s">
        <v>760</v>
      </c>
      <c r="D705" t="s">
        <v>186</v>
      </c>
      <c r="E705" s="1" t="s">
        <v>73</v>
      </c>
      <c r="F705" t="s">
        <v>74</v>
      </c>
      <c r="G705" t="s">
        <v>185</v>
      </c>
      <c r="H705" t="s">
        <v>71</v>
      </c>
      <c r="I705">
        <v>1</v>
      </c>
      <c r="J705" t="s">
        <v>231</v>
      </c>
      <c r="K705" s="1" t="s">
        <v>181</v>
      </c>
      <c r="L705" s="1" t="s">
        <v>173</v>
      </c>
      <c r="M705">
        <v>42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文化祭宮侑ICONIC</v>
      </c>
    </row>
    <row r="706" spans="1:20" x14ac:dyDescent="0.35">
      <c r="A706">
        <f>VLOOKUP(Toss[[#This Row],[No用]],SetNo[[No.用]:[vlookup 用]],2,FALSE)</f>
        <v>232</v>
      </c>
      <c r="B706">
        <f>IF(ROW()=2,1,IF(A705&lt;&gt;Toss[[#This Row],[No]],1,B705+1))</f>
        <v>4</v>
      </c>
      <c r="C706" s="1" t="s">
        <v>760</v>
      </c>
      <c r="D706" t="s">
        <v>186</v>
      </c>
      <c r="E706" s="1" t="s">
        <v>73</v>
      </c>
      <c r="F706" t="s">
        <v>74</v>
      </c>
      <c r="G706" t="s">
        <v>185</v>
      </c>
      <c r="H706" t="s">
        <v>71</v>
      </c>
      <c r="I706">
        <v>1</v>
      </c>
      <c r="J706" t="s">
        <v>231</v>
      </c>
      <c r="K706" s="1" t="s">
        <v>232</v>
      </c>
      <c r="L706" s="1" t="s">
        <v>162</v>
      </c>
      <c r="M706">
        <v>25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文化祭宮侑ICONIC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5</v>
      </c>
      <c r="C707" s="1" t="s">
        <v>760</v>
      </c>
      <c r="D707" t="s">
        <v>186</v>
      </c>
      <c r="E707" s="1" t="s">
        <v>73</v>
      </c>
      <c r="F707" t="s">
        <v>74</v>
      </c>
      <c r="G707" t="s">
        <v>185</v>
      </c>
      <c r="H707" t="s">
        <v>71</v>
      </c>
      <c r="I707">
        <v>1</v>
      </c>
      <c r="J707" t="s">
        <v>231</v>
      </c>
      <c r="K707" s="1" t="s">
        <v>169</v>
      </c>
      <c r="L707" s="1" t="s">
        <v>224</v>
      </c>
      <c r="M707">
        <v>50</v>
      </c>
      <c r="N707">
        <v>0</v>
      </c>
      <c r="O707">
        <v>60</v>
      </c>
      <c r="P707">
        <v>0</v>
      </c>
      <c r="Q707" s="1" t="s">
        <v>1353</v>
      </c>
      <c r="T707" t="str">
        <f>Toss[[#This Row],[服装]]&amp;Toss[[#This Row],[名前]]&amp;Toss[[#This Row],[レアリティ]]</f>
        <v>文化祭宮侑ICONIC</v>
      </c>
    </row>
    <row r="708" spans="1:20" x14ac:dyDescent="0.35">
      <c r="A708">
        <f>VLOOKUP(Toss[[#This Row],[No用]],SetNo[[No.用]:[vlookup 用]],2,FALSE)</f>
        <v>233</v>
      </c>
      <c r="B708">
        <f>IF(ROW()=2,1,IF(A707&lt;&gt;Toss[[#This Row],[No]],1,B707+1))</f>
        <v>1</v>
      </c>
      <c r="C708" s="1" t="s">
        <v>867</v>
      </c>
      <c r="D708" s="1" t="s">
        <v>186</v>
      </c>
      <c r="E708" s="1" t="s">
        <v>90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173</v>
      </c>
      <c r="M708">
        <v>38</v>
      </c>
      <c r="N708">
        <v>0</v>
      </c>
      <c r="O708">
        <v>0</v>
      </c>
      <c r="P708">
        <v>0</v>
      </c>
      <c r="Q708" s="1"/>
      <c r="T708" t="str">
        <f>Toss[[#This Row],[服装]]&amp;Toss[[#This Row],[名前]]&amp;Toss[[#This Row],[レアリティ]]</f>
        <v>RPG宮侑ICONIC</v>
      </c>
    </row>
    <row r="709" spans="1:20" x14ac:dyDescent="0.35">
      <c r="A709">
        <f>VLOOKUP(Toss[[#This Row],[No用]],SetNo[[No.用]:[vlookup 用]],2,FALSE)</f>
        <v>233</v>
      </c>
      <c r="B709">
        <f>IF(ROW()=2,1,IF(A708&lt;&gt;Toss[[#This Row],[No]],1,B708+1))</f>
        <v>2</v>
      </c>
      <c r="C709" s="1" t="s">
        <v>867</v>
      </c>
      <c r="D709" s="1" t="s">
        <v>186</v>
      </c>
      <c r="E709" s="1" t="s">
        <v>90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Q709" s="1"/>
      <c r="T709" t="str">
        <f>Toss[[#This Row],[服装]]&amp;Toss[[#This Row],[名前]]&amp;Toss[[#This Row],[レアリティ]]</f>
        <v>RPG宮侑ICONIC</v>
      </c>
    </row>
    <row r="710" spans="1:20" x14ac:dyDescent="0.35">
      <c r="A710">
        <f>VLOOKUP(Toss[[#This Row],[No用]],SetNo[[No.用]:[vlookup 用]],2,FALSE)</f>
        <v>233</v>
      </c>
      <c r="B710">
        <f>IF(ROW()=2,1,IF(A709&lt;&gt;Toss[[#This Row],[No]],1,B709+1))</f>
        <v>3</v>
      </c>
      <c r="C710" s="1" t="s">
        <v>867</v>
      </c>
      <c r="D710" s="1" t="s">
        <v>186</v>
      </c>
      <c r="E710" s="1" t="s">
        <v>90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181</v>
      </c>
      <c r="L710" s="1" t="s">
        <v>173</v>
      </c>
      <c r="M710">
        <v>42</v>
      </c>
      <c r="N710">
        <v>0</v>
      </c>
      <c r="O710">
        <v>0</v>
      </c>
      <c r="P710">
        <v>0</v>
      </c>
      <c r="Q710" s="1"/>
      <c r="T710" t="str">
        <f>Toss[[#This Row],[服装]]&amp;Toss[[#This Row],[名前]]&amp;Toss[[#This Row],[レアリティ]]</f>
        <v>RPG宮侑ICONIC</v>
      </c>
    </row>
    <row r="711" spans="1:20" x14ac:dyDescent="0.35">
      <c r="A711">
        <f>VLOOKUP(Toss[[#This Row],[No用]],SetNo[[No.用]:[vlookup 用]],2,FALSE)</f>
        <v>233</v>
      </c>
      <c r="B711">
        <f>IF(ROW()=2,1,IF(A710&lt;&gt;Toss[[#This Row],[No]],1,B710+1))</f>
        <v>4</v>
      </c>
      <c r="C711" s="1" t="s">
        <v>867</v>
      </c>
      <c r="D711" s="1" t="s">
        <v>186</v>
      </c>
      <c r="E711" s="1" t="s">
        <v>90</v>
      </c>
      <c r="F711" s="1" t="s">
        <v>74</v>
      </c>
      <c r="G711" s="1" t="s">
        <v>185</v>
      </c>
      <c r="H711" s="1" t="s">
        <v>71</v>
      </c>
      <c r="I711">
        <v>1</v>
      </c>
      <c r="J711" t="s">
        <v>231</v>
      </c>
      <c r="K711" s="1" t="s">
        <v>232</v>
      </c>
      <c r="L711" s="1" t="s">
        <v>162</v>
      </c>
      <c r="M711">
        <v>25</v>
      </c>
      <c r="N711">
        <v>0</v>
      </c>
      <c r="O711">
        <v>0</v>
      </c>
      <c r="P711">
        <v>0</v>
      </c>
      <c r="Q711" s="1"/>
      <c r="T711" t="str">
        <f>Toss[[#This Row],[服装]]&amp;Toss[[#This Row],[名前]]&amp;Toss[[#This Row],[レアリティ]]</f>
        <v>RPG宮侑ICONIC</v>
      </c>
    </row>
    <row r="712" spans="1:20" x14ac:dyDescent="0.35">
      <c r="A712">
        <f>VLOOKUP(Toss[[#This Row],[No用]],SetNo[[No.用]:[vlookup 用]],2,FALSE)</f>
        <v>234</v>
      </c>
      <c r="B712">
        <f>IF(ROW()=2,1,IF(A711&lt;&gt;Toss[[#This Row],[No]],1,B711+1))</f>
        <v>1</v>
      </c>
      <c r="C712" s="1" t="s">
        <v>1056</v>
      </c>
      <c r="D712" s="1" t="s">
        <v>186</v>
      </c>
      <c r="E712" s="1" t="s">
        <v>77</v>
      </c>
      <c r="F712" s="1" t="s">
        <v>74</v>
      </c>
      <c r="G712" s="1" t="s">
        <v>185</v>
      </c>
      <c r="H712" s="1" t="s">
        <v>71</v>
      </c>
      <c r="I712">
        <v>1</v>
      </c>
      <c r="J712" t="s">
        <v>231</v>
      </c>
      <c r="K712" s="1" t="s">
        <v>166</v>
      </c>
      <c r="L712" s="1" t="s">
        <v>173</v>
      </c>
      <c r="M712">
        <v>38</v>
      </c>
      <c r="N712">
        <v>0</v>
      </c>
      <c r="O712">
        <v>0</v>
      </c>
      <c r="P712">
        <v>0</v>
      </c>
      <c r="Q712" s="1"/>
      <c r="T712" t="str">
        <f>Toss[[#This Row],[服装]]&amp;Toss[[#This Row],[名前]]&amp;Toss[[#This Row],[レアリティ]]</f>
        <v>カンフー宮侑ICONIC</v>
      </c>
    </row>
    <row r="713" spans="1:20" x14ac:dyDescent="0.35">
      <c r="A713">
        <f>VLOOKUP(Toss[[#This Row],[No用]],SetNo[[No.用]:[vlookup 用]],2,FALSE)</f>
        <v>234</v>
      </c>
      <c r="B713">
        <f>IF(ROW()=2,1,IF(A712&lt;&gt;Toss[[#This Row],[No]],1,B712+1))</f>
        <v>2</v>
      </c>
      <c r="C713" s="1" t="s">
        <v>1056</v>
      </c>
      <c r="D713" s="1" t="s">
        <v>186</v>
      </c>
      <c r="E713" s="1" t="s">
        <v>77</v>
      </c>
      <c r="F713" s="1" t="s">
        <v>74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169</v>
      </c>
      <c r="L713" s="1" t="s">
        <v>173</v>
      </c>
      <c r="M713">
        <v>38</v>
      </c>
      <c r="N713">
        <v>0</v>
      </c>
      <c r="O713">
        <v>0</v>
      </c>
      <c r="P713">
        <v>0</v>
      </c>
      <c r="Q713" s="1"/>
      <c r="T713" t="str">
        <f>Toss[[#This Row],[服装]]&amp;Toss[[#This Row],[名前]]&amp;Toss[[#This Row],[レアリティ]]</f>
        <v>カンフー宮侑ICONIC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3</v>
      </c>
      <c r="C714" s="1" t="s">
        <v>1056</v>
      </c>
      <c r="D714" s="1" t="s">
        <v>186</v>
      </c>
      <c r="E714" s="1" t="s">
        <v>77</v>
      </c>
      <c r="F714" s="1" t="s">
        <v>74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181</v>
      </c>
      <c r="L714" s="1" t="s">
        <v>173</v>
      </c>
      <c r="M714">
        <v>42</v>
      </c>
      <c r="N714">
        <v>0</v>
      </c>
      <c r="O714">
        <v>0</v>
      </c>
      <c r="P714">
        <v>0</v>
      </c>
      <c r="Q714" s="1"/>
      <c r="T714" t="str">
        <f>Toss[[#This Row],[服装]]&amp;Toss[[#This Row],[名前]]&amp;Toss[[#This Row],[レアリティ]]</f>
        <v>カンフー宮侑ICONIC</v>
      </c>
    </row>
    <row r="715" spans="1:20" x14ac:dyDescent="0.35">
      <c r="A715">
        <f>VLOOKUP(Toss[[#This Row],[No用]],SetNo[[No.用]:[vlookup 用]],2,FALSE)</f>
        <v>234</v>
      </c>
      <c r="B715">
        <f>IF(ROW()=2,1,IF(A714&lt;&gt;Toss[[#This Row],[No]],1,B714+1))</f>
        <v>4</v>
      </c>
      <c r="C715" s="1" t="s">
        <v>1056</v>
      </c>
      <c r="D715" s="1" t="s">
        <v>186</v>
      </c>
      <c r="E715" s="1" t="s">
        <v>77</v>
      </c>
      <c r="F715" s="1" t="s">
        <v>74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232</v>
      </c>
      <c r="L715" s="1" t="s">
        <v>162</v>
      </c>
      <c r="M715">
        <v>25</v>
      </c>
      <c r="N715">
        <v>0</v>
      </c>
      <c r="O715">
        <v>0</v>
      </c>
      <c r="P715">
        <v>0</v>
      </c>
      <c r="Q715" s="1"/>
      <c r="T715" t="str">
        <f>Toss[[#This Row],[服装]]&amp;Toss[[#This Row],[名前]]&amp;Toss[[#This Row],[レアリティ]]</f>
        <v>カンフー宮侑ICONIC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1</v>
      </c>
      <c r="C716" s="1" t="s">
        <v>1208</v>
      </c>
      <c r="D716" s="1" t="s">
        <v>186</v>
      </c>
      <c r="E716" s="1" t="s">
        <v>73</v>
      </c>
      <c r="F716" s="1" t="s">
        <v>74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173</v>
      </c>
      <c r="M716">
        <v>39</v>
      </c>
      <c r="N716">
        <v>0</v>
      </c>
      <c r="O716">
        <v>0</v>
      </c>
      <c r="P716">
        <v>0</v>
      </c>
      <c r="Q716" s="1"/>
      <c r="T716" t="str">
        <f>Toss[[#This Row],[服装]]&amp;Toss[[#This Row],[名前]]&amp;Toss[[#This Row],[レアリティ]]</f>
        <v>新年2宮侑ICONIC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2</v>
      </c>
      <c r="C717" s="1" t="s">
        <v>1208</v>
      </c>
      <c r="D717" s="1" t="s">
        <v>186</v>
      </c>
      <c r="E717" s="1" t="s">
        <v>73</v>
      </c>
      <c r="F717" s="1" t="s">
        <v>74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169</v>
      </c>
      <c r="L717" s="1" t="s">
        <v>173</v>
      </c>
      <c r="M717">
        <v>39</v>
      </c>
      <c r="N717">
        <v>0</v>
      </c>
      <c r="O717">
        <v>0</v>
      </c>
      <c r="P717">
        <v>0</v>
      </c>
      <c r="Q717" s="1"/>
      <c r="T717" t="str">
        <f>Toss[[#This Row],[服装]]&amp;Toss[[#This Row],[名前]]&amp;Toss[[#This Row],[レアリティ]]</f>
        <v>新年2宮侑ICONIC</v>
      </c>
    </row>
    <row r="718" spans="1:20" x14ac:dyDescent="0.35">
      <c r="A718">
        <f>VLOOKUP(Toss[[#This Row],[No用]],SetNo[[No.用]:[vlookup 用]],2,FALSE)</f>
        <v>235</v>
      </c>
      <c r="B718">
        <f>IF(ROW()=2,1,IF(A717&lt;&gt;Toss[[#This Row],[No]],1,B717+1))</f>
        <v>3</v>
      </c>
      <c r="C718" s="1" t="s">
        <v>1208</v>
      </c>
      <c r="D718" s="1" t="s">
        <v>186</v>
      </c>
      <c r="E718" s="1" t="s">
        <v>73</v>
      </c>
      <c r="F718" s="1" t="s">
        <v>74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181</v>
      </c>
      <c r="L718" s="1" t="s">
        <v>173</v>
      </c>
      <c r="M718">
        <v>43</v>
      </c>
      <c r="N718">
        <v>0</v>
      </c>
      <c r="O718">
        <v>0</v>
      </c>
      <c r="P718">
        <v>0</v>
      </c>
      <c r="Q718" s="1"/>
      <c r="T718" t="str">
        <f>Toss[[#This Row],[服装]]&amp;Toss[[#This Row],[名前]]&amp;Toss[[#This Row],[レアリティ]]</f>
        <v>新年2宮侑ICONIC</v>
      </c>
    </row>
    <row r="719" spans="1:20" x14ac:dyDescent="0.35">
      <c r="A719">
        <f>VLOOKUP(Toss[[#This Row],[No用]],SetNo[[No.用]:[vlookup 用]],2,FALSE)</f>
        <v>235</v>
      </c>
      <c r="B719">
        <f>IF(ROW()=2,1,IF(A718&lt;&gt;Toss[[#This Row],[No]],1,B718+1))</f>
        <v>4</v>
      </c>
      <c r="C719" s="1" t="s">
        <v>1208</v>
      </c>
      <c r="D719" s="1" t="s">
        <v>186</v>
      </c>
      <c r="E719" s="1" t="s">
        <v>73</v>
      </c>
      <c r="F719" s="1" t="s">
        <v>74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232</v>
      </c>
      <c r="L719" s="1" t="s">
        <v>173</v>
      </c>
      <c r="M719">
        <v>34</v>
      </c>
      <c r="N719">
        <v>0</v>
      </c>
      <c r="O719">
        <v>0</v>
      </c>
      <c r="P719">
        <v>0</v>
      </c>
      <c r="Q719" s="1"/>
      <c r="T719" t="str">
        <f>Toss[[#This Row],[服装]]&amp;Toss[[#This Row],[名前]]&amp;Toss[[#This Row],[レアリティ]]</f>
        <v>新年2宮侑ICONIC</v>
      </c>
    </row>
    <row r="720" spans="1:20" x14ac:dyDescent="0.35">
      <c r="A720">
        <f>VLOOKUP(Toss[[#This Row],[No用]],SetNo[[No.用]:[vlookup 用]],2,FALSE)</f>
        <v>235</v>
      </c>
      <c r="B720">
        <f>IF(ROW()=2,1,IF(A719&lt;&gt;Toss[[#This Row],[No]],1,B719+1))</f>
        <v>5</v>
      </c>
      <c r="C720" s="1" t="s">
        <v>1208</v>
      </c>
      <c r="D720" s="1" t="s">
        <v>186</v>
      </c>
      <c r="E720" s="1" t="s">
        <v>73</v>
      </c>
      <c r="F720" s="1" t="s">
        <v>74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183</v>
      </c>
      <c r="L720" s="1" t="s">
        <v>224</v>
      </c>
      <c r="M720">
        <v>52</v>
      </c>
      <c r="N720">
        <v>0</v>
      </c>
      <c r="O720">
        <v>62</v>
      </c>
      <c r="P720">
        <v>0</v>
      </c>
      <c r="Q720" s="1"/>
      <c r="R720" s="1" t="s">
        <v>1223</v>
      </c>
      <c r="T720" t="str">
        <f>Toss[[#This Row],[服装]]&amp;Toss[[#This Row],[名前]]&amp;Toss[[#This Row],[レアリティ]]</f>
        <v>新年2宮侑ICONIC</v>
      </c>
    </row>
    <row r="721" spans="1:20" x14ac:dyDescent="0.35">
      <c r="A721">
        <f>VLOOKUP(Toss[[#This Row],[No用]],SetNo[[No.用]:[vlookup 用]],2,FALSE)</f>
        <v>235</v>
      </c>
      <c r="B721">
        <f>IF(ROW()=2,1,IF(A720&lt;&gt;Toss[[#This Row],[No]],1,B720+1))</f>
        <v>6</v>
      </c>
      <c r="C721" s="1" t="s">
        <v>1208</v>
      </c>
      <c r="D721" s="1" t="s">
        <v>186</v>
      </c>
      <c r="E721" s="1" t="s">
        <v>73</v>
      </c>
      <c r="F721" s="1" t="s">
        <v>74</v>
      </c>
      <c r="G721" s="1" t="s">
        <v>185</v>
      </c>
      <c r="H721" s="1" t="s">
        <v>71</v>
      </c>
      <c r="I721">
        <v>1</v>
      </c>
      <c r="J721" t="s">
        <v>231</v>
      </c>
      <c r="K721" s="1" t="s">
        <v>169</v>
      </c>
      <c r="L721" s="1" t="s">
        <v>224</v>
      </c>
      <c r="M721">
        <v>52</v>
      </c>
      <c r="N721">
        <v>0</v>
      </c>
      <c r="O721">
        <v>62</v>
      </c>
      <c r="P721">
        <v>0</v>
      </c>
      <c r="Q721" s="1" t="s">
        <v>1353</v>
      </c>
      <c r="T721" t="str">
        <f>Toss[[#This Row],[服装]]&amp;Toss[[#This Row],[名前]]&amp;Toss[[#This Row],[レアリティ]]</f>
        <v>新年2宮侑ICONIC</v>
      </c>
    </row>
    <row r="722" spans="1:20" x14ac:dyDescent="0.35">
      <c r="A722">
        <f>VLOOKUP(Toss[[#This Row],[No用]],SetNo[[No.用]:[vlookup 用]],2,FALSE)</f>
        <v>235</v>
      </c>
      <c r="B722">
        <f>IF(ROW()=2,1,IF(A721&lt;&gt;Toss[[#This Row],[No]],1,B721+1))</f>
        <v>7</v>
      </c>
      <c r="C722" s="1" t="s">
        <v>1208</v>
      </c>
      <c r="D722" s="1" t="s">
        <v>186</v>
      </c>
      <c r="E722" s="1" t="s">
        <v>73</v>
      </c>
      <c r="F722" s="1" t="s">
        <v>74</v>
      </c>
      <c r="G722" s="1" t="s">
        <v>185</v>
      </c>
      <c r="H722" s="1" t="s">
        <v>71</v>
      </c>
      <c r="I722">
        <v>1</v>
      </c>
      <c r="J722" t="s">
        <v>231</v>
      </c>
      <c r="K722" s="1" t="s">
        <v>232</v>
      </c>
      <c r="L722" s="1" t="s">
        <v>224</v>
      </c>
      <c r="M722">
        <v>55</v>
      </c>
      <c r="N722">
        <v>0</v>
      </c>
      <c r="O722">
        <v>65</v>
      </c>
      <c r="P722">
        <v>0</v>
      </c>
      <c r="Q722" s="1"/>
      <c r="T722" t="str">
        <f>Toss[[#This Row],[服装]]&amp;Toss[[#This Row],[名前]]&amp;Toss[[#This Row],[レアリティ]]</f>
        <v>新年2宮侑ICONIC</v>
      </c>
    </row>
    <row r="723" spans="1:20" x14ac:dyDescent="0.35">
      <c r="A723">
        <f>VLOOKUP(Toss[[#This Row],[No用]],SetNo[[No.用]:[vlookup 用]],2,FALSE)</f>
        <v>236</v>
      </c>
      <c r="B723">
        <f>IF(ROW()=2,1,IF(A722&lt;&gt;Toss[[#This Row],[No]],1,B722+1))</f>
        <v>1</v>
      </c>
      <c r="C723" t="s">
        <v>108</v>
      </c>
      <c r="D723" t="s">
        <v>187</v>
      </c>
      <c r="E723" t="s">
        <v>90</v>
      </c>
      <c r="F723" t="s">
        <v>78</v>
      </c>
      <c r="G723" t="s">
        <v>185</v>
      </c>
      <c r="H723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ユニフォーム宮治ICONIC</v>
      </c>
    </row>
    <row r="724" spans="1:20" x14ac:dyDescent="0.35">
      <c r="A724">
        <f>VLOOKUP(Toss[[#This Row],[No用]],SetNo[[No.用]:[vlookup 用]],2,FALSE)</f>
        <v>236</v>
      </c>
      <c r="B724">
        <f>IF(ROW()=2,1,IF(A723&lt;&gt;Toss[[#This Row],[No]],1,B723+1))</f>
        <v>2</v>
      </c>
      <c r="C724" t="s">
        <v>108</v>
      </c>
      <c r="D724" t="s">
        <v>187</v>
      </c>
      <c r="E724" t="s">
        <v>90</v>
      </c>
      <c r="F724" t="s">
        <v>78</v>
      </c>
      <c r="G724" t="s">
        <v>185</v>
      </c>
      <c r="H724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ユニフォーム宮治ICONIC</v>
      </c>
    </row>
    <row r="725" spans="1:20" x14ac:dyDescent="0.35">
      <c r="A725">
        <f>VLOOKUP(Toss[[#This Row],[No用]],SetNo[[No.用]:[vlookup 用]],2,FALSE)</f>
        <v>237</v>
      </c>
      <c r="B725">
        <f>IF(ROW()=2,1,IF(A724&lt;&gt;Toss[[#This Row],[No]],1,B724+1))</f>
        <v>1</v>
      </c>
      <c r="C725" s="1" t="s">
        <v>867</v>
      </c>
      <c r="D725" s="1" t="s">
        <v>187</v>
      </c>
      <c r="E725" s="1" t="s">
        <v>90</v>
      </c>
      <c r="F725" s="1" t="s">
        <v>78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178</v>
      </c>
      <c r="M725">
        <v>28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RPG宮治ICONIC</v>
      </c>
    </row>
    <row r="726" spans="1:20" x14ac:dyDescent="0.35">
      <c r="A726">
        <f>VLOOKUP(Toss[[#This Row],[No用]],SetNo[[No.用]:[vlookup 用]],2,FALSE)</f>
        <v>237</v>
      </c>
      <c r="B726">
        <f>IF(ROW()=2,1,IF(A725&lt;&gt;Toss[[#This Row],[No]],1,B725+1))</f>
        <v>2</v>
      </c>
      <c r="C726" s="1" t="s">
        <v>867</v>
      </c>
      <c r="D726" s="1" t="s">
        <v>187</v>
      </c>
      <c r="E726" s="1" t="s">
        <v>90</v>
      </c>
      <c r="F726" s="1" t="s">
        <v>78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29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RPG宮治ICONIC</v>
      </c>
    </row>
    <row r="727" spans="1:20" x14ac:dyDescent="0.35">
      <c r="A727">
        <f>VLOOKUP(Toss[[#This Row],[No用]],SetNo[[No.用]:[vlookup 用]],2,FALSE)</f>
        <v>237</v>
      </c>
      <c r="B727">
        <f>IF(ROW()=2,1,IF(A726&lt;&gt;Toss[[#This Row],[No]],1,B726+1))</f>
        <v>3</v>
      </c>
      <c r="C727" s="1" t="s">
        <v>867</v>
      </c>
      <c r="D727" s="1" t="s">
        <v>187</v>
      </c>
      <c r="E727" s="1" t="s">
        <v>90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52</v>
      </c>
      <c r="N727">
        <v>0</v>
      </c>
      <c r="O727">
        <v>62</v>
      </c>
      <c r="P727">
        <v>0</v>
      </c>
      <c r="T727" t="str">
        <f>Toss[[#This Row],[服装]]&amp;Toss[[#This Row],[名前]]&amp;Toss[[#This Row],[レアリティ]]</f>
        <v>RPG宮治ICONIC</v>
      </c>
    </row>
    <row r="728" spans="1:20" x14ac:dyDescent="0.35">
      <c r="A728">
        <f>VLOOKUP(Toss[[#This Row],[No用]],SetNo[[No.用]:[vlookup 用]],2,FALSE)</f>
        <v>238</v>
      </c>
      <c r="B728">
        <f>IF(ROW()=2,1,IF(A727&lt;&gt;Toss[[#This Row],[No]],1,B727+1))</f>
        <v>1</v>
      </c>
      <c r="C728" s="1" t="s">
        <v>1056</v>
      </c>
      <c r="D728" s="1" t="s">
        <v>187</v>
      </c>
      <c r="E728" s="1" t="s">
        <v>73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178</v>
      </c>
      <c r="M728">
        <v>29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カンフー宮治ICONIC</v>
      </c>
    </row>
    <row r="729" spans="1:20" x14ac:dyDescent="0.35">
      <c r="A729">
        <f>VLOOKUP(Toss[[#This Row],[No用]],SetNo[[No.用]:[vlookup 用]],2,FALSE)</f>
        <v>238</v>
      </c>
      <c r="B729">
        <f>IF(ROW()=2,1,IF(A728&lt;&gt;Toss[[#This Row],[No]],1,B728+1))</f>
        <v>2</v>
      </c>
      <c r="C729" s="1" t="s">
        <v>1056</v>
      </c>
      <c r="D729" s="1" t="s">
        <v>187</v>
      </c>
      <c r="E729" s="1" t="s">
        <v>73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231</v>
      </c>
      <c r="K729" s="1" t="s">
        <v>233</v>
      </c>
      <c r="L729" s="1" t="s">
        <v>173</v>
      </c>
      <c r="M729">
        <v>32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カンフー宮治ICONIC</v>
      </c>
    </row>
    <row r="730" spans="1:20" x14ac:dyDescent="0.35">
      <c r="A730">
        <f>VLOOKUP(Toss[[#This Row],[No用]],SetNo[[No.用]:[vlookup 用]],2,FALSE)</f>
        <v>238</v>
      </c>
      <c r="B730">
        <f>IF(ROW()=2,1,IF(A729&lt;&gt;Toss[[#This Row],[No]],1,B729+1))</f>
        <v>3</v>
      </c>
      <c r="C730" s="1" t="s">
        <v>1056</v>
      </c>
      <c r="D730" s="1" t="s">
        <v>187</v>
      </c>
      <c r="E730" s="1" t="s">
        <v>73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カンフー宮治ICONIC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4</v>
      </c>
      <c r="C731" s="1" t="s">
        <v>1056</v>
      </c>
      <c r="D731" s="1" t="s">
        <v>187</v>
      </c>
      <c r="E731" s="1" t="s">
        <v>73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231</v>
      </c>
      <c r="K731" s="1" t="s">
        <v>183</v>
      </c>
      <c r="L731" s="1" t="s">
        <v>224</v>
      </c>
      <c r="M731">
        <v>50</v>
      </c>
      <c r="N731">
        <v>0</v>
      </c>
      <c r="O731">
        <v>60</v>
      </c>
      <c r="P731">
        <v>0</v>
      </c>
      <c r="T731" t="str">
        <f>Toss[[#This Row],[服装]]&amp;Toss[[#This Row],[名前]]&amp;Toss[[#This Row],[レアリティ]]</f>
        <v>カンフー宮治ICONIC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5</v>
      </c>
      <c r="C732" s="1" t="s">
        <v>1056</v>
      </c>
      <c r="D732" s="1" t="s">
        <v>187</v>
      </c>
      <c r="E732" s="1" t="s">
        <v>73</v>
      </c>
      <c r="F732" s="1" t="s">
        <v>78</v>
      </c>
      <c r="G732" s="1" t="s">
        <v>185</v>
      </c>
      <c r="H732" s="1" t="s">
        <v>71</v>
      </c>
      <c r="I732">
        <v>1</v>
      </c>
      <c r="J732" t="s">
        <v>231</v>
      </c>
      <c r="K732" s="1" t="s">
        <v>233</v>
      </c>
      <c r="L732" s="1" t="s">
        <v>224</v>
      </c>
      <c r="M732">
        <v>50</v>
      </c>
      <c r="N732">
        <v>0</v>
      </c>
      <c r="O732">
        <v>60</v>
      </c>
      <c r="P732">
        <v>0</v>
      </c>
      <c r="Q732" s="1" t="s">
        <v>1069</v>
      </c>
      <c r="T732" t="str">
        <f>Toss[[#This Row],[服装]]&amp;Toss[[#This Row],[名前]]&amp;Toss[[#This Row],[レアリティ]]</f>
        <v>カンフー宮治ICONIC</v>
      </c>
    </row>
    <row r="733" spans="1:20" x14ac:dyDescent="0.35">
      <c r="A733">
        <f>VLOOKUP(Toss[[#This Row],[No用]],SetNo[[No.用]:[vlookup 用]],2,FALSE)</f>
        <v>239</v>
      </c>
      <c r="B733">
        <f>IF(ROW()=2,1,IF(A732&lt;&gt;Toss[[#This Row],[No]],1,B732+1))</f>
        <v>1</v>
      </c>
      <c r="C733" s="1" t="s">
        <v>1341</v>
      </c>
      <c r="D733" s="1" t="s">
        <v>187</v>
      </c>
      <c r="E733" s="1" t="s">
        <v>90</v>
      </c>
      <c r="F733" s="1" t="s">
        <v>78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Q733" s="1"/>
      <c r="T733" t="str">
        <f>Toss[[#This Row],[服装]]&amp;Toss[[#This Row],[名前]]&amp;Toss[[#This Row],[レアリティ]]</f>
        <v>遊園地宮治ICONIC</v>
      </c>
    </row>
    <row r="734" spans="1:20" x14ac:dyDescent="0.35">
      <c r="A734">
        <f>VLOOKUP(Toss[[#This Row],[No用]],SetNo[[No.用]:[vlookup 用]],2,FALSE)</f>
        <v>239</v>
      </c>
      <c r="B734">
        <f>IF(ROW()=2,1,IF(A733&lt;&gt;Toss[[#This Row],[No]],1,B733+1))</f>
        <v>2</v>
      </c>
      <c r="C734" s="1" t="s">
        <v>1341</v>
      </c>
      <c r="D734" s="1" t="s">
        <v>187</v>
      </c>
      <c r="E734" s="1" t="s">
        <v>90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29</v>
      </c>
      <c r="N734">
        <v>0</v>
      </c>
      <c r="O734">
        <v>0</v>
      </c>
      <c r="P734">
        <v>0</v>
      </c>
      <c r="Q734" s="1"/>
      <c r="T734" t="str">
        <f>Toss[[#This Row],[服装]]&amp;Toss[[#This Row],[名前]]&amp;Toss[[#This Row],[レアリティ]]</f>
        <v>遊園地宮治ICONIC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1</v>
      </c>
      <c r="C735" t="s">
        <v>108</v>
      </c>
      <c r="D735" t="s">
        <v>188</v>
      </c>
      <c r="E735" t="s">
        <v>77</v>
      </c>
      <c r="F735" t="s">
        <v>82</v>
      </c>
      <c r="G735" t="s">
        <v>185</v>
      </c>
      <c r="H735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ユニフォーム角名倫太郎ICONIC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2</v>
      </c>
      <c r="C736" t="s">
        <v>108</v>
      </c>
      <c r="D736" t="s">
        <v>188</v>
      </c>
      <c r="E736" t="s">
        <v>77</v>
      </c>
      <c r="F736" t="s">
        <v>82</v>
      </c>
      <c r="G736" t="s">
        <v>185</v>
      </c>
      <c r="H736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ユニフォーム角名倫太郎ICONIC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s="1" t="s">
        <v>860</v>
      </c>
      <c r="D737" s="1" t="s">
        <v>188</v>
      </c>
      <c r="E737" s="1" t="s">
        <v>73</v>
      </c>
      <c r="F737" s="1" t="s">
        <v>82</v>
      </c>
      <c r="G737" s="1" t="s">
        <v>185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サバゲ角名倫太郎ICONIC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2</v>
      </c>
      <c r="C738" s="1" t="s">
        <v>860</v>
      </c>
      <c r="D738" s="1" t="s">
        <v>188</v>
      </c>
      <c r="E738" s="1" t="s">
        <v>73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サバゲ角名倫太郎ICONIC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s="1" t="s">
        <v>987</v>
      </c>
      <c r="D739" s="1" t="s">
        <v>188</v>
      </c>
      <c r="E739" s="1" t="s">
        <v>90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花火角名倫太郎ICONIC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2</v>
      </c>
      <c r="C740" s="1" t="s">
        <v>987</v>
      </c>
      <c r="D740" s="1" t="s">
        <v>188</v>
      </c>
      <c r="E740" s="1" t="s">
        <v>90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花火角名倫太郎ICONIC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s="1" t="s">
        <v>1228</v>
      </c>
      <c r="D741" s="1" t="s">
        <v>188</v>
      </c>
      <c r="E741" s="1" t="s">
        <v>77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路地裏2角名倫太郎ICONIC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s="1" t="s">
        <v>1228</v>
      </c>
      <c r="D742" s="1" t="s">
        <v>188</v>
      </c>
      <c r="E742" s="1" t="s">
        <v>77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路地裏2角名倫太郎ICONIC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1</v>
      </c>
      <c r="C743" t="s">
        <v>108</v>
      </c>
      <c r="D743" t="s">
        <v>189</v>
      </c>
      <c r="E743" t="s">
        <v>77</v>
      </c>
      <c r="F743" t="s">
        <v>78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ユニフォーム北信介ICONIC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2</v>
      </c>
      <c r="C744" t="s">
        <v>108</v>
      </c>
      <c r="D744" t="s">
        <v>189</v>
      </c>
      <c r="E744" t="s">
        <v>77</v>
      </c>
      <c r="F744" t="s">
        <v>78</v>
      </c>
      <c r="G744" t="s">
        <v>185</v>
      </c>
      <c r="H744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ユニフォーム北信介ICONIC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1</v>
      </c>
      <c r="C745" s="1" t="s">
        <v>773</v>
      </c>
      <c r="D745" t="s">
        <v>189</v>
      </c>
      <c r="E745" s="1" t="s">
        <v>73</v>
      </c>
      <c r="F745" t="s">
        <v>78</v>
      </c>
      <c r="G745" t="s">
        <v>185</v>
      </c>
      <c r="H745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Xmas北信介ICONIC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2</v>
      </c>
      <c r="C746" s="1" t="s">
        <v>773</v>
      </c>
      <c r="D746" t="s">
        <v>189</v>
      </c>
      <c r="E746" s="1" t="s">
        <v>73</v>
      </c>
      <c r="F746" t="s">
        <v>78</v>
      </c>
      <c r="G746" t="s">
        <v>185</v>
      </c>
      <c r="H746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Xmas北信介ICONIC</v>
      </c>
    </row>
    <row r="747" spans="1:20" x14ac:dyDescent="0.35">
      <c r="A747">
        <f>VLOOKUP(Toss[[#This Row],[No用]],SetNo[[No.用]:[vlookup 用]],2,FALSE)</f>
        <v>246</v>
      </c>
      <c r="B747">
        <f>IF(ROW()=2,1,IF(A746&lt;&gt;Toss[[#This Row],[No]],1,B746+1))</f>
        <v>1</v>
      </c>
      <c r="C747" s="1" t="s">
        <v>1044</v>
      </c>
      <c r="D747" s="1" t="s">
        <v>189</v>
      </c>
      <c r="E747" s="1" t="s">
        <v>90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スパイ北信介ICONIC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2</v>
      </c>
      <c r="C748" s="1" t="s">
        <v>1044</v>
      </c>
      <c r="D748" s="1" t="s">
        <v>189</v>
      </c>
      <c r="E748" s="1" t="s">
        <v>90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スパイ北信介ICONIC</v>
      </c>
    </row>
    <row r="749" spans="1:20" x14ac:dyDescent="0.35">
      <c r="A749">
        <f>VLOOKUP(Toss[[#This Row],[No用]],SetNo[[No.用]:[vlookup 用]],2,FALSE)</f>
        <v>247</v>
      </c>
      <c r="B749">
        <f>IF(ROW()=2,1,IF(A748&lt;&gt;Toss[[#This Row],[No]],1,B748+1))</f>
        <v>1</v>
      </c>
      <c r="C749" s="1" t="s">
        <v>1208</v>
      </c>
      <c r="D749" s="1" t="s">
        <v>189</v>
      </c>
      <c r="E749" s="1" t="s">
        <v>77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新年2北信介ICONIC</v>
      </c>
    </row>
    <row r="750" spans="1:20" x14ac:dyDescent="0.35">
      <c r="A750">
        <f>VLOOKUP(Toss[[#This Row],[No用]],SetNo[[No.用]:[vlookup 用]],2,FALSE)</f>
        <v>247</v>
      </c>
      <c r="B750">
        <f>IF(ROW()=2,1,IF(A749&lt;&gt;Toss[[#This Row],[No]],1,B749+1))</f>
        <v>2</v>
      </c>
      <c r="C750" s="1" t="s">
        <v>1208</v>
      </c>
      <c r="D750" s="1" t="s">
        <v>189</v>
      </c>
      <c r="E750" s="1" t="s">
        <v>77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新年2北信介ICONIC</v>
      </c>
    </row>
    <row r="751" spans="1:20" x14ac:dyDescent="0.35">
      <c r="A751">
        <f>VLOOKUP(Toss[[#This Row],[No用]],SetNo[[No.用]:[vlookup 用]],2,FALSE)</f>
        <v>248</v>
      </c>
      <c r="B751">
        <f>IF(ROW()=2,1,IF(A750&lt;&gt;Toss[[#This Row],[No]],1,B750+1))</f>
        <v>1</v>
      </c>
      <c r="C751" t="s">
        <v>108</v>
      </c>
      <c r="D751" s="1" t="s">
        <v>655</v>
      </c>
      <c r="E751" t="s">
        <v>77</v>
      </c>
      <c r="F751" s="1" t="s">
        <v>78</v>
      </c>
      <c r="G751" t="s">
        <v>185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ユニフォーム尾白アランICONIC</v>
      </c>
    </row>
    <row r="752" spans="1:20" x14ac:dyDescent="0.35">
      <c r="A752">
        <f>VLOOKUP(Toss[[#This Row],[No用]],SetNo[[No.用]:[vlookup 用]],2,FALSE)</f>
        <v>248</v>
      </c>
      <c r="B752">
        <f>IF(ROW()=2,1,IF(A751&lt;&gt;Toss[[#This Row],[No]],1,B751+1))</f>
        <v>2</v>
      </c>
      <c r="C752" t="s">
        <v>108</v>
      </c>
      <c r="D752" s="1" t="s">
        <v>655</v>
      </c>
      <c r="E752" t="s">
        <v>77</v>
      </c>
      <c r="F752" s="1" t="s">
        <v>78</v>
      </c>
      <c r="G752" t="s">
        <v>185</v>
      </c>
      <c r="H752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ユニフォーム尾白アランICONIC</v>
      </c>
    </row>
    <row r="753" spans="1:20" x14ac:dyDescent="0.35">
      <c r="A753">
        <f>VLOOKUP(Toss[[#This Row],[No用]],SetNo[[No.用]:[vlookup 用]],2,FALSE)</f>
        <v>249</v>
      </c>
      <c r="B753">
        <f>IF(ROW()=2,1,IF(A752&lt;&gt;Toss[[#This Row],[No]],1,B752+1))</f>
        <v>1</v>
      </c>
      <c r="C753" s="1" t="s">
        <v>798</v>
      </c>
      <c r="D753" s="1" t="s">
        <v>655</v>
      </c>
      <c r="E753" s="1" t="s">
        <v>809</v>
      </c>
      <c r="F753" s="1" t="s">
        <v>78</v>
      </c>
      <c r="G753" t="s">
        <v>185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雪遊び尾白アランICONIC</v>
      </c>
    </row>
    <row r="754" spans="1:20" x14ac:dyDescent="0.35">
      <c r="A754">
        <f>VLOOKUP(Toss[[#This Row],[No用]],SetNo[[No.用]:[vlookup 用]],2,FALSE)</f>
        <v>249</v>
      </c>
      <c r="B754">
        <f>IF(ROW()=2,1,IF(A753&lt;&gt;Toss[[#This Row],[No]],1,B753+1))</f>
        <v>2</v>
      </c>
      <c r="C754" s="1" t="s">
        <v>798</v>
      </c>
      <c r="D754" s="1" t="s">
        <v>655</v>
      </c>
      <c r="E754" s="1" t="s">
        <v>809</v>
      </c>
      <c r="F754" s="1" t="s">
        <v>78</v>
      </c>
      <c r="G754" t="s">
        <v>185</v>
      </c>
      <c r="H754" t="s">
        <v>71</v>
      </c>
      <c r="I754">
        <v>1</v>
      </c>
      <c r="J754" t="s">
        <v>231</v>
      </c>
      <c r="K754" s="1" t="s">
        <v>167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雪遊び尾白アランICONIC</v>
      </c>
    </row>
    <row r="755" spans="1:20" x14ac:dyDescent="0.35">
      <c r="A755">
        <f>VLOOKUP(Toss[[#This Row],[No用]],SetNo[[No.用]:[vlookup 用]],2,FALSE)</f>
        <v>250</v>
      </c>
      <c r="B755">
        <f>IF(ROW()=2,1,IF(A754&lt;&gt;Toss[[#This Row],[No]],1,B754+1))</f>
        <v>1</v>
      </c>
      <c r="C755" t="s">
        <v>108</v>
      </c>
      <c r="D755" s="1" t="s">
        <v>657</v>
      </c>
      <c r="E755" t="s">
        <v>77</v>
      </c>
      <c r="F755" s="1" t="s">
        <v>80</v>
      </c>
      <c r="G755" t="s">
        <v>185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ユニフォーム赤木路成ICONIC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1</v>
      </c>
      <c r="C756" s="1" t="s">
        <v>1167</v>
      </c>
      <c r="D756" s="1" t="s">
        <v>657</v>
      </c>
      <c r="E756" s="1" t="s">
        <v>73</v>
      </c>
      <c r="F756" s="1" t="s">
        <v>80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Xmas2赤木路成ICONIC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1</v>
      </c>
      <c r="C757" t="s">
        <v>108</v>
      </c>
      <c r="D757" s="1" t="s">
        <v>659</v>
      </c>
      <c r="E757" t="s">
        <v>77</v>
      </c>
      <c r="F757" s="1" t="s">
        <v>82</v>
      </c>
      <c r="G757" t="s">
        <v>185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ユニフォーム大耳練ICONIC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2</v>
      </c>
      <c r="C758" t="s">
        <v>108</v>
      </c>
      <c r="D758" s="1" t="s">
        <v>659</v>
      </c>
      <c r="E758" t="s">
        <v>77</v>
      </c>
      <c r="F758" s="1" t="s">
        <v>82</v>
      </c>
      <c r="G758" t="s">
        <v>185</v>
      </c>
      <c r="H758" t="s">
        <v>71</v>
      </c>
      <c r="I758">
        <v>1</v>
      </c>
      <c r="J758" t="s">
        <v>231</v>
      </c>
      <c r="K758" s="1" t="s">
        <v>167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ユニフォーム大耳練ICONIC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1</v>
      </c>
      <c r="C759" t="s">
        <v>108</v>
      </c>
      <c r="D759" s="1" t="s">
        <v>661</v>
      </c>
      <c r="E759" t="s">
        <v>77</v>
      </c>
      <c r="F759" s="1" t="s">
        <v>78</v>
      </c>
      <c r="G759" t="s">
        <v>185</v>
      </c>
      <c r="H759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23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ユニフォーム理石平介ICONIC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2</v>
      </c>
      <c r="C760" t="s">
        <v>108</v>
      </c>
      <c r="D760" s="1" t="s">
        <v>661</v>
      </c>
      <c r="E760" t="s">
        <v>77</v>
      </c>
      <c r="F760" s="1" t="s">
        <v>78</v>
      </c>
      <c r="G760" t="s">
        <v>185</v>
      </c>
      <c r="H760" t="s">
        <v>71</v>
      </c>
      <c r="I760">
        <v>1</v>
      </c>
      <c r="J760" t="s">
        <v>231</v>
      </c>
      <c r="K760" s="1" t="s">
        <v>167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ユニフォーム理石平介ICONIC</v>
      </c>
    </row>
    <row r="761" spans="1:20" x14ac:dyDescent="0.35">
      <c r="A761">
        <f>VLOOKUP(Toss[[#This Row],[No用]],SetNo[[No.用]:[vlookup 用]],2,FALSE)</f>
        <v>254</v>
      </c>
      <c r="B761">
        <f>IF(ROW()=2,1,IF(A760&lt;&gt;Toss[[#This Row],[No]],1,B760+1))</f>
        <v>1</v>
      </c>
      <c r="C761" s="1" t="s">
        <v>108</v>
      </c>
      <c r="D761" s="1" t="s">
        <v>933</v>
      </c>
      <c r="E761" s="1" t="s">
        <v>77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ユニフォーム銀島結ICONIC</v>
      </c>
    </row>
    <row r="762" spans="1:20" x14ac:dyDescent="0.35">
      <c r="A762">
        <f>VLOOKUP(Toss[[#This Row],[No用]],SetNo[[No.用]:[vlookup 用]],2,FALSE)</f>
        <v>254</v>
      </c>
      <c r="B762">
        <f>IF(ROW()=2,1,IF(A761&lt;&gt;Toss[[#This Row],[No]],1,B761+1))</f>
        <v>2</v>
      </c>
      <c r="C762" s="1" t="s">
        <v>108</v>
      </c>
      <c r="D762" s="1" t="s">
        <v>933</v>
      </c>
      <c r="E762" s="1" t="s">
        <v>77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ユニフォーム銀島結ICONIC</v>
      </c>
    </row>
    <row r="763" spans="1:20" x14ac:dyDescent="0.35">
      <c r="A763">
        <f>VLOOKUP(Toss[[#This Row],[No用]],SetNo[[No.用]:[vlookup 用]],2,FALSE)</f>
        <v>255</v>
      </c>
      <c r="B763">
        <f>IF(ROW()=2,1,IF(A762&lt;&gt;Toss[[#This Row],[No]],1,B762+1))</f>
        <v>1</v>
      </c>
      <c r="C763" s="1" t="s">
        <v>1167</v>
      </c>
      <c r="D763" s="1" t="s">
        <v>933</v>
      </c>
      <c r="E763" s="1" t="s">
        <v>73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Xmas2銀島結ICONIC</v>
      </c>
    </row>
    <row r="764" spans="1:20" x14ac:dyDescent="0.35">
      <c r="A764">
        <f>VLOOKUP(Toss[[#This Row],[No用]],SetNo[[No.用]:[vlookup 用]],2,FALSE)</f>
        <v>255</v>
      </c>
      <c r="B764">
        <f>IF(ROW()=2,1,IF(A763&lt;&gt;Toss[[#This Row],[No]],1,B763+1))</f>
        <v>2</v>
      </c>
      <c r="C764" s="1" t="s">
        <v>1167</v>
      </c>
      <c r="D764" s="1" t="s">
        <v>933</v>
      </c>
      <c r="E764" s="1" t="s">
        <v>73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Xmas2銀島結ICONIC</v>
      </c>
    </row>
    <row r="765" spans="1:20" x14ac:dyDescent="0.35">
      <c r="A765">
        <f>VLOOKUP(Toss[[#This Row],[No用]],SetNo[[No.用]:[vlookup 用]],2,FALSE)</f>
        <v>256</v>
      </c>
      <c r="B765">
        <f>IF(ROW()=2,1,IF(A764&lt;&gt;Toss[[#This Row],[No]],1,B764+1))</f>
        <v>1</v>
      </c>
      <c r="C765" t="s">
        <v>108</v>
      </c>
      <c r="D765" t="s">
        <v>122</v>
      </c>
      <c r="E765" t="s">
        <v>90</v>
      </c>
      <c r="F765" t="s">
        <v>78</v>
      </c>
      <c r="G765" t="s">
        <v>128</v>
      </c>
      <c r="H765" t="s">
        <v>71</v>
      </c>
      <c r="I765">
        <v>1</v>
      </c>
      <c r="J765" t="s">
        <v>231</v>
      </c>
      <c r="K765" s="1" t="s">
        <v>166</v>
      </c>
      <c r="L765" s="1" t="s">
        <v>162</v>
      </c>
      <c r="M765">
        <v>25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ユニフォーム木兎光太郎ICONIC</v>
      </c>
    </row>
    <row r="766" spans="1:20" x14ac:dyDescent="0.35">
      <c r="A766">
        <f>VLOOKUP(Toss[[#This Row],[No用]],SetNo[[No.用]:[vlookup 用]],2,FALSE)</f>
        <v>256</v>
      </c>
      <c r="B766">
        <f>IF(ROW()=2,1,IF(A765&lt;&gt;Toss[[#This Row],[No]],1,B765+1))</f>
        <v>2</v>
      </c>
      <c r="C766" t="s">
        <v>108</v>
      </c>
      <c r="D766" t="s">
        <v>122</v>
      </c>
      <c r="E766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231</v>
      </c>
      <c r="K766" s="1" t="s">
        <v>167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ユニフォーム木兎光太郎ICONIC</v>
      </c>
    </row>
    <row r="767" spans="1:20" x14ac:dyDescent="0.35">
      <c r="A767">
        <f>VLOOKUP(Toss[[#This Row],[No用]],SetNo[[No.用]:[vlookup 用]],2,FALSE)</f>
        <v>257</v>
      </c>
      <c r="B767">
        <f>IF(ROW()=2,1,IF(A766&lt;&gt;Toss[[#This Row],[No]],1,B766+1))</f>
        <v>1</v>
      </c>
      <c r="C767" t="s">
        <v>150</v>
      </c>
      <c r="D767" t="s">
        <v>122</v>
      </c>
      <c r="E767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231</v>
      </c>
      <c r="K767" s="1" t="s">
        <v>166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夏祭り木兎光太郎ICONIC</v>
      </c>
    </row>
    <row r="768" spans="1:20" x14ac:dyDescent="0.35">
      <c r="A768">
        <f>VLOOKUP(Toss[[#This Row],[No用]],SetNo[[No.用]:[vlookup 用]],2,FALSE)</f>
        <v>257</v>
      </c>
      <c r="B768">
        <f>IF(ROW()=2,1,IF(A767&lt;&gt;Toss[[#This Row],[No]],1,B767+1))</f>
        <v>2</v>
      </c>
      <c r="C768" t="s">
        <v>150</v>
      </c>
      <c r="D768" t="s">
        <v>122</v>
      </c>
      <c r="E768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231</v>
      </c>
      <c r="K768" s="1" t="s">
        <v>167</v>
      </c>
      <c r="L768" s="1" t="s">
        <v>178</v>
      </c>
      <c r="M768">
        <v>33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夏祭り木兎光太郎ICONIC</v>
      </c>
    </row>
    <row r="769" spans="1:20" x14ac:dyDescent="0.35">
      <c r="A769">
        <f>VLOOKUP(Toss[[#This Row],[No用]],SetNo[[No.用]:[vlookup 用]],2,FALSE)</f>
        <v>258</v>
      </c>
      <c r="B769">
        <f>IF(ROW()=2,1,IF(A768&lt;&gt;Toss[[#This Row],[No]],1,B768+1))</f>
        <v>1</v>
      </c>
      <c r="C769" s="1" t="s">
        <v>773</v>
      </c>
      <c r="D769" t="s">
        <v>122</v>
      </c>
      <c r="E769" s="1" t="s">
        <v>73</v>
      </c>
      <c r="F769" t="s">
        <v>78</v>
      </c>
      <c r="G769" t="s">
        <v>128</v>
      </c>
      <c r="H769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Xmas木兎光太郎ICONIC</v>
      </c>
    </row>
    <row r="770" spans="1:20" x14ac:dyDescent="0.35">
      <c r="A770">
        <f>VLOOKUP(Toss[[#This Row],[No用]],SetNo[[No.用]:[vlookup 用]],2,FALSE)</f>
        <v>258</v>
      </c>
      <c r="B770">
        <f>IF(ROW()=2,1,IF(A769&lt;&gt;Toss[[#This Row],[No]],1,B769+1))</f>
        <v>2</v>
      </c>
      <c r="C770" s="1" t="s">
        <v>773</v>
      </c>
      <c r="D770" t="s">
        <v>122</v>
      </c>
      <c r="E770" s="1" t="s">
        <v>73</v>
      </c>
      <c r="F770" t="s">
        <v>78</v>
      </c>
      <c r="G770" t="s">
        <v>128</v>
      </c>
      <c r="H770" t="s">
        <v>71</v>
      </c>
      <c r="I770">
        <v>1</v>
      </c>
      <c r="J770" t="s">
        <v>231</v>
      </c>
      <c r="K770" s="1" t="s">
        <v>167</v>
      </c>
      <c r="L770" s="1" t="s">
        <v>178</v>
      </c>
      <c r="M770">
        <v>30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Xmas木兎光太郎ICONIC</v>
      </c>
    </row>
    <row r="771" spans="1:20" x14ac:dyDescent="0.35">
      <c r="A771">
        <f>VLOOKUP(Toss[[#This Row],[No用]],SetNo[[No.用]:[vlookup 用]],2,FALSE)</f>
        <v>259</v>
      </c>
      <c r="B771">
        <f>IF(ROW()=2,1,IF(A770&lt;&gt;Toss[[#This Row],[No]],1,B770+1))</f>
        <v>1</v>
      </c>
      <c r="C771" s="1" t="s">
        <v>149</v>
      </c>
      <c r="D771" t="s">
        <v>122</v>
      </c>
      <c r="E771" s="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制服木兎光太郎ICONIC</v>
      </c>
    </row>
    <row r="772" spans="1:20" x14ac:dyDescent="0.35">
      <c r="A772">
        <f>VLOOKUP(Toss[[#This Row],[No用]],SetNo[[No.用]:[vlookup 用]],2,FALSE)</f>
        <v>259</v>
      </c>
      <c r="B772">
        <f>IF(ROW()=2,1,IF(A771&lt;&gt;Toss[[#This Row],[No]],1,B771+1))</f>
        <v>2</v>
      </c>
      <c r="C772" s="1" t="s">
        <v>149</v>
      </c>
      <c r="D772" t="s">
        <v>122</v>
      </c>
      <c r="E772" s="1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231</v>
      </c>
      <c r="K772" s="1" t="s">
        <v>167</v>
      </c>
      <c r="L772" s="1" t="s">
        <v>178</v>
      </c>
      <c r="M772">
        <v>30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制服木兎光太郎ICONIC</v>
      </c>
    </row>
    <row r="773" spans="1:20" x14ac:dyDescent="0.35">
      <c r="A773">
        <f>VLOOKUP(Toss[[#This Row],[No用]],SetNo[[No.用]:[vlookup 用]],2,FALSE)</f>
        <v>260</v>
      </c>
      <c r="B773">
        <f>IF(ROW()=2,1,IF(A772&lt;&gt;Toss[[#This Row],[No]],1,B772+1))</f>
        <v>1</v>
      </c>
      <c r="C773" s="1" t="s">
        <v>950</v>
      </c>
      <c r="D773" s="1" t="s">
        <v>122</v>
      </c>
      <c r="E773" s="1" t="s">
        <v>77</v>
      </c>
      <c r="F773" s="1" t="s">
        <v>78</v>
      </c>
      <c r="G773" s="1" t="s">
        <v>128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キャンプ木兎光太郎ICONIC</v>
      </c>
    </row>
    <row r="774" spans="1:20" x14ac:dyDescent="0.35">
      <c r="A774">
        <f>VLOOKUP(Toss[[#This Row],[No用]],SetNo[[No.用]:[vlookup 用]],2,FALSE)</f>
        <v>260</v>
      </c>
      <c r="B774">
        <f>IF(ROW()=2,1,IF(A773&lt;&gt;Toss[[#This Row],[No]],1,B773+1))</f>
        <v>2</v>
      </c>
      <c r="C774" s="1" t="s">
        <v>950</v>
      </c>
      <c r="D774" s="1" t="s">
        <v>122</v>
      </c>
      <c r="E774" s="1" t="s">
        <v>77</v>
      </c>
      <c r="F774" s="1" t="s">
        <v>78</v>
      </c>
      <c r="G774" s="1" t="s">
        <v>128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178</v>
      </c>
      <c r="M774">
        <v>30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キャンプ木兎光太郎ICONIC</v>
      </c>
    </row>
    <row r="775" spans="1:20" x14ac:dyDescent="0.35">
      <c r="A775">
        <f>VLOOKUP(Toss[[#This Row],[No用]],SetNo[[No.用]:[vlookup 用]],2,FALSE)</f>
        <v>261</v>
      </c>
      <c r="B775">
        <f>IF(ROW()=2,1,IF(A774&lt;&gt;Toss[[#This Row],[No]],1,B774+1))</f>
        <v>1</v>
      </c>
      <c r="C775" s="1" t="s">
        <v>1300</v>
      </c>
      <c r="D775" s="1" t="s">
        <v>122</v>
      </c>
      <c r="E775" s="1" t="s">
        <v>73</v>
      </c>
      <c r="F775" s="1" t="s">
        <v>78</v>
      </c>
      <c r="G775" s="1" t="s">
        <v>128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2周年木兎光太郎ICONIC</v>
      </c>
    </row>
    <row r="776" spans="1:20" x14ac:dyDescent="0.35">
      <c r="A776">
        <f>VLOOKUP(Toss[[#This Row],[No用]],SetNo[[No.用]:[vlookup 用]],2,FALSE)</f>
        <v>261</v>
      </c>
      <c r="B776">
        <f>IF(ROW()=2,1,IF(A775&lt;&gt;Toss[[#This Row],[No]],1,B775+1))</f>
        <v>2</v>
      </c>
      <c r="C776" s="1" t="s">
        <v>1300</v>
      </c>
      <c r="D776" s="1" t="s">
        <v>122</v>
      </c>
      <c r="E776" s="1" t="s">
        <v>73</v>
      </c>
      <c r="F776" s="1" t="s">
        <v>78</v>
      </c>
      <c r="G776" s="1" t="s">
        <v>128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178</v>
      </c>
      <c r="M776">
        <v>30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2周年木兎光太郎ICONIC</v>
      </c>
    </row>
    <row r="777" spans="1:20" x14ac:dyDescent="0.35">
      <c r="A777">
        <f>VLOOKUP(Toss[[#This Row],[No用]],SetNo[[No.用]:[vlookup 用]],2,FALSE)</f>
        <v>262</v>
      </c>
      <c r="B777">
        <f>IF(ROW()=2,1,IF(A776&lt;&gt;Toss[[#This Row],[No]],1,B776+1))</f>
        <v>1</v>
      </c>
      <c r="C777" t="s">
        <v>108</v>
      </c>
      <c r="D777" t="s">
        <v>123</v>
      </c>
      <c r="E777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31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ユニフォーム木葉秋紀ICONIC</v>
      </c>
    </row>
    <row r="778" spans="1:20" x14ac:dyDescent="0.35">
      <c r="A778">
        <f>VLOOKUP(Toss[[#This Row],[No用]],SetNo[[No.用]:[vlookup 用]],2,FALSE)</f>
        <v>262</v>
      </c>
      <c r="B778">
        <f>IF(ROW()=2,1,IF(A777&lt;&gt;Toss[[#This Row],[No]],1,B777+1))</f>
        <v>2</v>
      </c>
      <c r="C778" t="s">
        <v>108</v>
      </c>
      <c r="D778" t="s">
        <v>123</v>
      </c>
      <c r="E778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ユニフォーム木葉秋紀ICONIC</v>
      </c>
    </row>
    <row r="779" spans="1:20" x14ac:dyDescent="0.35">
      <c r="A779">
        <f>VLOOKUP(Toss[[#This Row],[No用]],SetNo[[No.用]:[vlookup 用]],2,FALSE)</f>
        <v>263</v>
      </c>
      <c r="B779">
        <f>IF(ROW()=2,1,IF(A778&lt;&gt;Toss[[#This Row],[No]],1,B778+1))</f>
        <v>1</v>
      </c>
      <c r="C779" s="1" t="s">
        <v>380</v>
      </c>
      <c r="D779" t="s">
        <v>123</v>
      </c>
      <c r="E779" s="1" t="s">
        <v>77</v>
      </c>
      <c r="F779" t="s">
        <v>78</v>
      </c>
      <c r="G779" t="s">
        <v>128</v>
      </c>
      <c r="H779" t="s">
        <v>71</v>
      </c>
      <c r="I779">
        <v>1</v>
      </c>
      <c r="J779" t="s">
        <v>385</v>
      </c>
      <c r="K779" s="1" t="s">
        <v>166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探偵木葉秋紀ICONIC</v>
      </c>
    </row>
    <row r="780" spans="1:20" x14ac:dyDescent="0.35">
      <c r="A780">
        <f>VLOOKUP(Toss[[#This Row],[No用]],SetNo[[No.用]:[vlookup 用]],2,FALSE)</f>
        <v>263</v>
      </c>
      <c r="B780">
        <f>IF(ROW()=2,1,IF(A779&lt;&gt;Toss[[#This Row],[No]],1,B779+1))</f>
        <v>2</v>
      </c>
      <c r="C780" s="1" t="s">
        <v>380</v>
      </c>
      <c r="D780" t="s">
        <v>123</v>
      </c>
      <c r="E780" s="1" t="s">
        <v>77</v>
      </c>
      <c r="F780" t="s">
        <v>78</v>
      </c>
      <c r="G780" t="s">
        <v>128</v>
      </c>
      <c r="H780" t="s">
        <v>71</v>
      </c>
      <c r="I780">
        <v>1</v>
      </c>
      <c r="J780" t="s">
        <v>385</v>
      </c>
      <c r="K780" s="1" t="s">
        <v>167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探偵木葉秋紀ICONIC</v>
      </c>
    </row>
    <row r="781" spans="1:20" x14ac:dyDescent="0.35">
      <c r="A781">
        <f>VLOOKUP(Toss[[#This Row],[No用]],SetNo[[No.用]:[vlookup 用]],2,FALSE)</f>
        <v>264</v>
      </c>
      <c r="B781">
        <f>IF(ROW()=2,1,IF(A780&lt;&gt;Toss[[#This Row],[No]],1,B780+1))</f>
        <v>1</v>
      </c>
      <c r="C781" s="1" t="s">
        <v>938</v>
      </c>
      <c r="D781" s="1" t="s">
        <v>123</v>
      </c>
      <c r="E781" s="1" t="s">
        <v>73</v>
      </c>
      <c r="F781" s="1" t="s">
        <v>78</v>
      </c>
      <c r="G781" s="1" t="s">
        <v>128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178</v>
      </c>
      <c r="M781">
        <v>34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梅雨木葉秋紀ICONIC</v>
      </c>
    </row>
    <row r="782" spans="1:20" x14ac:dyDescent="0.35">
      <c r="A782">
        <f>VLOOKUP(Toss[[#This Row],[No用]],SetNo[[No.用]:[vlookup 用]],2,FALSE)</f>
        <v>264</v>
      </c>
      <c r="B782">
        <f>IF(ROW()=2,1,IF(A781&lt;&gt;Toss[[#This Row],[No]],1,B781+1))</f>
        <v>2</v>
      </c>
      <c r="C782" s="1" t="s">
        <v>938</v>
      </c>
      <c r="D782" s="1" t="s">
        <v>123</v>
      </c>
      <c r="E782" s="1" t="s">
        <v>73</v>
      </c>
      <c r="F782" s="1" t="s">
        <v>78</v>
      </c>
      <c r="G782" s="1" t="s">
        <v>128</v>
      </c>
      <c r="H782" s="1" t="s">
        <v>71</v>
      </c>
      <c r="I782">
        <v>1</v>
      </c>
      <c r="J782" t="s">
        <v>231</v>
      </c>
      <c r="K782" s="1" t="s">
        <v>167</v>
      </c>
      <c r="L782" s="1" t="s">
        <v>178</v>
      </c>
      <c r="M782">
        <v>31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梅雨木葉秋紀ICONIC</v>
      </c>
    </row>
    <row r="783" spans="1:20" x14ac:dyDescent="0.35">
      <c r="A783">
        <f>VLOOKUP(Toss[[#This Row],[No用]],SetNo[[No.用]:[vlookup 用]],2,FALSE)</f>
        <v>264</v>
      </c>
      <c r="B783">
        <f>IF(ROW()=2,1,IF(A782&lt;&gt;Toss[[#This Row],[No]],1,B782+1))</f>
        <v>3</v>
      </c>
      <c r="C783" s="1" t="s">
        <v>938</v>
      </c>
      <c r="D783" s="1" t="s">
        <v>123</v>
      </c>
      <c r="E783" s="1" t="s">
        <v>73</v>
      </c>
      <c r="F783" s="1" t="s">
        <v>78</v>
      </c>
      <c r="G783" s="1" t="s">
        <v>128</v>
      </c>
      <c r="H783" s="1" t="s">
        <v>71</v>
      </c>
      <c r="I783">
        <v>1</v>
      </c>
      <c r="J783" t="s">
        <v>231</v>
      </c>
      <c r="K783" s="1" t="s">
        <v>183</v>
      </c>
      <c r="L783" s="1" t="s">
        <v>224</v>
      </c>
      <c r="M783">
        <v>49</v>
      </c>
      <c r="N783">
        <v>0</v>
      </c>
      <c r="O783">
        <v>59</v>
      </c>
      <c r="P783">
        <v>0</v>
      </c>
      <c r="T783" t="str">
        <f>Toss[[#This Row],[服装]]&amp;Toss[[#This Row],[名前]]&amp;Toss[[#This Row],[レアリティ]]</f>
        <v>梅雨木葉秋紀ICONIC</v>
      </c>
    </row>
    <row r="784" spans="1:20" x14ac:dyDescent="0.35">
      <c r="A784">
        <f>VLOOKUP(Toss[[#This Row],[No用]],SetNo[[No.用]:[vlookup 用]],2,FALSE)</f>
        <v>265</v>
      </c>
      <c r="B784">
        <f>IF(ROW()=2,1,IF(A783&lt;&gt;Toss[[#This Row],[No]],1,B783+1))</f>
        <v>1</v>
      </c>
      <c r="C784" s="1" t="s">
        <v>1227</v>
      </c>
      <c r="D784" s="1" t="s">
        <v>123</v>
      </c>
      <c r="E784" s="1" t="s">
        <v>90</v>
      </c>
      <c r="F784" s="1" t="s">
        <v>78</v>
      </c>
      <c r="G784" s="1" t="s">
        <v>128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路地裏2木葉秋紀ICONIC</v>
      </c>
    </row>
    <row r="785" spans="1:20" x14ac:dyDescent="0.35">
      <c r="A785">
        <f>VLOOKUP(Toss[[#This Row],[No用]],SetNo[[No.用]:[vlookup 用]],2,FALSE)</f>
        <v>265</v>
      </c>
      <c r="B785">
        <f>IF(ROW()=2,1,IF(A784&lt;&gt;Toss[[#This Row],[No]],1,B784+1))</f>
        <v>2</v>
      </c>
      <c r="C785" s="1" t="s">
        <v>1227</v>
      </c>
      <c r="D785" s="1" t="s">
        <v>123</v>
      </c>
      <c r="E785" s="1" t="s">
        <v>90</v>
      </c>
      <c r="F785" s="1" t="s">
        <v>78</v>
      </c>
      <c r="G785" s="1" t="s">
        <v>128</v>
      </c>
      <c r="H785" s="1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路地裏2木葉秋紀ICONIC</v>
      </c>
    </row>
    <row r="786" spans="1:20" x14ac:dyDescent="0.35">
      <c r="A786">
        <f>VLOOKUP(Toss[[#This Row],[No用]],SetNo[[No.用]:[vlookup 用]],2,FALSE)</f>
        <v>266</v>
      </c>
      <c r="B786">
        <f>IF(ROW()=2,1,IF(A785&lt;&gt;Toss[[#This Row],[No]],1,B785+1))</f>
        <v>1</v>
      </c>
      <c r="C786" t="s">
        <v>108</v>
      </c>
      <c r="D786" t="s">
        <v>124</v>
      </c>
      <c r="E786" t="s">
        <v>90</v>
      </c>
      <c r="F786" t="s">
        <v>78</v>
      </c>
      <c r="G786" t="s">
        <v>128</v>
      </c>
      <c r="H786" t="s">
        <v>71</v>
      </c>
      <c r="I786">
        <v>1</v>
      </c>
      <c r="J786" t="s">
        <v>231</v>
      </c>
      <c r="K786" s="1" t="s">
        <v>166</v>
      </c>
      <c r="L786" s="1" t="s">
        <v>162</v>
      </c>
      <c r="M786" s="1">
        <v>25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ユニフォーム猿杙大和ICONIC</v>
      </c>
    </row>
    <row r="787" spans="1:20" x14ac:dyDescent="0.35">
      <c r="A787">
        <f>VLOOKUP(Toss[[#This Row],[No用]],SetNo[[No.用]:[vlookup 用]],2,FALSE)</f>
        <v>266</v>
      </c>
      <c r="B787">
        <f>IF(ROW()=2,1,IF(A786&lt;&gt;Toss[[#This Row],[No]],1,B786+1))</f>
        <v>2</v>
      </c>
      <c r="C787" t="s">
        <v>108</v>
      </c>
      <c r="D787" t="s">
        <v>124</v>
      </c>
      <c r="E787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ユニフォーム猿杙大和ICONIC</v>
      </c>
    </row>
    <row r="788" spans="1:20" x14ac:dyDescent="0.35">
      <c r="A788">
        <f>VLOOKUP(Toss[[#This Row],[No用]],SetNo[[No.用]:[vlookup 用]],2,FALSE)</f>
        <v>267</v>
      </c>
      <c r="B788">
        <f>IF(ROW()=2,1,IF(A787&lt;&gt;Toss[[#This Row],[No]],1,B787+1))</f>
        <v>1</v>
      </c>
      <c r="C788" t="s">
        <v>108</v>
      </c>
      <c r="D788" t="s">
        <v>125</v>
      </c>
      <c r="E788" t="s">
        <v>90</v>
      </c>
      <c r="F788" t="s">
        <v>80</v>
      </c>
      <c r="G788" t="s">
        <v>128</v>
      </c>
      <c r="H788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ユニフォーム小見春樹ICONIC</v>
      </c>
    </row>
    <row r="789" spans="1:20" x14ac:dyDescent="0.35">
      <c r="A789">
        <f>VLOOKUP(Toss[[#This Row],[No用]],SetNo[[No.用]:[vlookup 用]],2,FALSE)</f>
        <v>268</v>
      </c>
      <c r="B789">
        <f>IF(ROW()=2,1,IF(A788&lt;&gt;Toss[[#This Row],[No]],1,B788+1))</f>
        <v>1</v>
      </c>
      <c r="C789" s="1" t="s">
        <v>1228</v>
      </c>
      <c r="D789" s="1" t="s">
        <v>125</v>
      </c>
      <c r="E789" s="1" t="s">
        <v>77</v>
      </c>
      <c r="F789" s="1" t="s">
        <v>80</v>
      </c>
      <c r="G789" s="1" t="s">
        <v>128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路地裏2小見春樹ICONIC</v>
      </c>
    </row>
    <row r="790" spans="1:20" x14ac:dyDescent="0.35">
      <c r="A790">
        <f>VLOOKUP(Toss[[#This Row],[No用]],SetNo[[No.用]:[vlookup 用]],2,FALSE)</f>
        <v>269</v>
      </c>
      <c r="B790">
        <f>IF(ROW()=2,1,IF(A789&lt;&gt;Toss[[#This Row],[No]],1,B789+1))</f>
        <v>1</v>
      </c>
      <c r="C790" t="s">
        <v>108</v>
      </c>
      <c r="D790" t="s">
        <v>126</v>
      </c>
      <c r="E790" t="s">
        <v>90</v>
      </c>
      <c r="F790" t="s">
        <v>82</v>
      </c>
      <c r="G790" t="s">
        <v>128</v>
      </c>
      <c r="H790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ユニフォーム尾長渉ICONIC</v>
      </c>
    </row>
    <row r="791" spans="1:20" x14ac:dyDescent="0.35">
      <c r="A791">
        <f>VLOOKUP(Toss[[#This Row],[No用]],SetNo[[No.用]:[vlookup 用]],2,FALSE)</f>
        <v>269</v>
      </c>
      <c r="B791">
        <f>IF(ROW()=2,1,IF(A790&lt;&gt;Toss[[#This Row],[No]],1,B790+1))</f>
        <v>2</v>
      </c>
      <c r="C791" t="s">
        <v>108</v>
      </c>
      <c r="D791" t="s">
        <v>126</v>
      </c>
      <c r="E791" t="s">
        <v>90</v>
      </c>
      <c r="F791" t="s">
        <v>82</v>
      </c>
      <c r="G791" t="s">
        <v>128</v>
      </c>
      <c r="H79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ユニフォーム尾長渉ICONIC</v>
      </c>
    </row>
    <row r="792" spans="1:20" x14ac:dyDescent="0.35">
      <c r="A792">
        <f>VLOOKUP(Toss[[#This Row],[No用]],SetNo[[No.用]:[vlookup 用]],2,FALSE)</f>
        <v>270</v>
      </c>
      <c r="B792">
        <f>IF(ROW()=2,1,IF(A791&lt;&gt;Toss[[#This Row],[No]],1,B791+1))</f>
        <v>1</v>
      </c>
      <c r="C792" t="s">
        <v>108</v>
      </c>
      <c r="D792" t="s">
        <v>127</v>
      </c>
      <c r="E792" t="s">
        <v>90</v>
      </c>
      <c r="F792" t="s">
        <v>82</v>
      </c>
      <c r="G792" t="s">
        <v>128</v>
      </c>
      <c r="H792" t="s">
        <v>71</v>
      </c>
      <c r="I792">
        <v>1</v>
      </c>
      <c r="J792" t="s">
        <v>231</v>
      </c>
      <c r="K792" s="1" t="s">
        <v>166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ユニフォーム鷲尾辰生ICONIC</v>
      </c>
    </row>
    <row r="793" spans="1:20" x14ac:dyDescent="0.35">
      <c r="A793">
        <f>VLOOKUP(Toss[[#This Row],[No用]],SetNo[[No.用]:[vlookup 用]],2,FALSE)</f>
        <v>270</v>
      </c>
      <c r="B793">
        <f>IF(ROW()=2,1,IF(A792&lt;&gt;Toss[[#This Row],[No]],1,B792+1))</f>
        <v>2</v>
      </c>
      <c r="C793" t="s">
        <v>108</v>
      </c>
      <c r="D793" t="s">
        <v>127</v>
      </c>
      <c r="E793" t="s">
        <v>90</v>
      </c>
      <c r="F793" t="s">
        <v>82</v>
      </c>
      <c r="G793" t="s">
        <v>128</v>
      </c>
      <c r="H793" t="s">
        <v>71</v>
      </c>
      <c r="I793">
        <v>1</v>
      </c>
      <c r="J793" t="s">
        <v>231</v>
      </c>
      <c r="K793" s="1" t="s">
        <v>167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ユニフォーム鷲尾辰生ICONIC</v>
      </c>
    </row>
    <row r="794" spans="1:20" x14ac:dyDescent="0.35">
      <c r="A794">
        <f>VLOOKUP(Toss[[#This Row],[No用]],SetNo[[No.用]:[vlookup 用]],2,FALSE)</f>
        <v>271</v>
      </c>
      <c r="B794">
        <f>IF(ROW()=2,1,IF(A793&lt;&gt;Toss[[#This Row],[No]],1,B793+1))</f>
        <v>1</v>
      </c>
      <c r="C794" t="s">
        <v>108</v>
      </c>
      <c r="D794" t="s">
        <v>129</v>
      </c>
      <c r="E794" t="s">
        <v>73</v>
      </c>
      <c r="F794" t="s">
        <v>74</v>
      </c>
      <c r="G794" t="s">
        <v>128</v>
      </c>
      <c r="H794" t="s">
        <v>71</v>
      </c>
      <c r="I794">
        <v>1</v>
      </c>
      <c r="J794" t="s">
        <v>231</v>
      </c>
      <c r="K794" s="1" t="s">
        <v>166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ユニフォーム赤葦京治ICONIC</v>
      </c>
    </row>
    <row r="795" spans="1:20" x14ac:dyDescent="0.35">
      <c r="A795">
        <f>VLOOKUP(Toss[[#This Row],[No用]],SetNo[[No.用]:[vlookup 用]],2,FALSE)</f>
        <v>271</v>
      </c>
      <c r="B795">
        <f>IF(ROW()=2,1,IF(A794&lt;&gt;Toss[[#This Row],[No]],1,B794+1))</f>
        <v>2</v>
      </c>
      <c r="C795" t="s">
        <v>108</v>
      </c>
      <c r="D795" t="s">
        <v>129</v>
      </c>
      <c r="E795" t="s">
        <v>73</v>
      </c>
      <c r="F795" t="s">
        <v>74</v>
      </c>
      <c r="G795" t="s">
        <v>128</v>
      </c>
      <c r="H795" t="s">
        <v>71</v>
      </c>
      <c r="I795">
        <v>1</v>
      </c>
      <c r="J795" t="s">
        <v>231</v>
      </c>
      <c r="K795" s="1" t="s">
        <v>169</v>
      </c>
      <c r="L795" s="1" t="s">
        <v>173</v>
      </c>
      <c r="M795">
        <v>38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ユニフォーム赤葦京治ICONIC</v>
      </c>
    </row>
    <row r="796" spans="1:20" x14ac:dyDescent="0.35">
      <c r="A796">
        <f>VLOOKUP(Toss[[#This Row],[No用]],SetNo[[No.用]:[vlookup 用]],2,FALSE)</f>
        <v>271</v>
      </c>
      <c r="B796">
        <f>IF(ROW()=2,1,IF(A795&lt;&gt;Toss[[#This Row],[No]],1,B795+1))</f>
        <v>3</v>
      </c>
      <c r="C796" t="s">
        <v>108</v>
      </c>
      <c r="D796" t="s">
        <v>129</v>
      </c>
      <c r="E796" t="s">
        <v>73</v>
      </c>
      <c r="F796" t="s">
        <v>74</v>
      </c>
      <c r="G796" t="s">
        <v>128</v>
      </c>
      <c r="H796" t="s">
        <v>71</v>
      </c>
      <c r="I796">
        <v>1</v>
      </c>
      <c r="J796" t="s">
        <v>231</v>
      </c>
      <c r="K796" s="1" t="s">
        <v>233</v>
      </c>
      <c r="L796" s="1" t="s">
        <v>162</v>
      </c>
      <c r="M796">
        <v>38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ユニフォーム赤葦京治ICONIC</v>
      </c>
    </row>
    <row r="797" spans="1:20" x14ac:dyDescent="0.35">
      <c r="A797">
        <f>VLOOKUP(Toss[[#This Row],[No用]],SetNo[[No.用]:[vlookup 用]],2,FALSE)</f>
        <v>271</v>
      </c>
      <c r="B797">
        <f>IF(ROW()=2,1,IF(A796&lt;&gt;Toss[[#This Row],[No]],1,B796+1))</f>
        <v>4</v>
      </c>
      <c r="C797" t="s">
        <v>108</v>
      </c>
      <c r="D797" t="s">
        <v>129</v>
      </c>
      <c r="E797" t="s">
        <v>73</v>
      </c>
      <c r="F797" t="s">
        <v>74</v>
      </c>
      <c r="G797" t="s">
        <v>128</v>
      </c>
      <c r="H797" t="s">
        <v>71</v>
      </c>
      <c r="I797">
        <v>1</v>
      </c>
      <c r="J797" t="s">
        <v>231</v>
      </c>
      <c r="K797" s="1" t="s">
        <v>172</v>
      </c>
      <c r="L797" s="1" t="s">
        <v>173</v>
      </c>
      <c r="M797">
        <v>41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ユニフォーム赤葦京治ICONIC</v>
      </c>
    </row>
    <row r="798" spans="1:20" x14ac:dyDescent="0.35">
      <c r="A798">
        <f>VLOOKUP(Toss[[#This Row],[No用]],SetNo[[No.用]:[vlookup 用]],2,FALSE)</f>
        <v>271</v>
      </c>
      <c r="B798">
        <f>IF(ROW()=2,1,IF(A797&lt;&gt;Toss[[#This Row],[No]],1,B797+1))</f>
        <v>5</v>
      </c>
      <c r="C798" t="s">
        <v>108</v>
      </c>
      <c r="D798" t="s">
        <v>129</v>
      </c>
      <c r="E798" t="s">
        <v>73</v>
      </c>
      <c r="F798" t="s">
        <v>74</v>
      </c>
      <c r="G798" t="s">
        <v>128</v>
      </c>
      <c r="H798" t="s">
        <v>71</v>
      </c>
      <c r="I798">
        <v>1</v>
      </c>
      <c r="J798" t="s">
        <v>231</v>
      </c>
      <c r="K798" s="1" t="s">
        <v>232</v>
      </c>
      <c r="L798" s="1" t="s">
        <v>162</v>
      </c>
      <c r="M798">
        <v>30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ユニフォーム赤葦京治ICONIC</v>
      </c>
    </row>
    <row r="799" spans="1:20" x14ac:dyDescent="0.35">
      <c r="A799">
        <f>VLOOKUP(Toss[[#This Row],[No用]],SetNo[[No.用]:[vlookup 用]],2,FALSE)</f>
        <v>271</v>
      </c>
      <c r="B799">
        <f>IF(ROW()=2,1,IF(A798&lt;&gt;Toss[[#This Row],[No]],1,B798+1))</f>
        <v>6</v>
      </c>
      <c r="C799" t="s">
        <v>108</v>
      </c>
      <c r="D799" t="s">
        <v>129</v>
      </c>
      <c r="E799" t="s">
        <v>73</v>
      </c>
      <c r="F799" t="s">
        <v>74</v>
      </c>
      <c r="G799" t="s">
        <v>128</v>
      </c>
      <c r="H799" t="s">
        <v>71</v>
      </c>
      <c r="I799">
        <v>1</v>
      </c>
      <c r="J799" t="s">
        <v>231</v>
      </c>
      <c r="K799" s="1" t="s">
        <v>169</v>
      </c>
      <c r="L799" s="1" t="s">
        <v>224</v>
      </c>
      <c r="M799">
        <v>50</v>
      </c>
      <c r="N799">
        <v>0</v>
      </c>
      <c r="O799">
        <v>60</v>
      </c>
      <c r="P799">
        <v>0</v>
      </c>
      <c r="T799" t="str">
        <f>Toss[[#This Row],[服装]]&amp;Toss[[#This Row],[名前]]&amp;Toss[[#This Row],[レアリティ]]</f>
        <v>ユニフォーム赤葦京治ICONIC</v>
      </c>
    </row>
    <row r="800" spans="1:20" x14ac:dyDescent="0.35">
      <c r="A800">
        <f>VLOOKUP(Toss[[#This Row],[No用]],SetNo[[No.用]:[vlookup 用]],2,FALSE)</f>
        <v>272</v>
      </c>
      <c r="B800">
        <f>IF(ROW()=2,1,IF(A799&lt;&gt;Toss[[#This Row],[No]],1,B799+1))</f>
        <v>1</v>
      </c>
      <c r="C800" t="s">
        <v>150</v>
      </c>
      <c r="D800" t="s">
        <v>129</v>
      </c>
      <c r="E800" t="s">
        <v>90</v>
      </c>
      <c r="F800" t="s">
        <v>74</v>
      </c>
      <c r="G800" t="s">
        <v>128</v>
      </c>
      <c r="H800" t="s">
        <v>71</v>
      </c>
      <c r="I800">
        <v>1</v>
      </c>
      <c r="J800" t="s">
        <v>231</v>
      </c>
      <c r="K800" s="1" t="s">
        <v>166</v>
      </c>
      <c r="L800" s="1" t="s">
        <v>173</v>
      </c>
      <c r="M800">
        <v>38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夏祭り赤葦京治ICONIC</v>
      </c>
    </row>
    <row r="801" spans="1:20" x14ac:dyDescent="0.35">
      <c r="A801">
        <f>VLOOKUP(Toss[[#This Row],[No用]],SetNo[[No.用]:[vlookup 用]],2,FALSE)</f>
        <v>272</v>
      </c>
      <c r="B801">
        <f>IF(ROW()=2,1,IF(A800&lt;&gt;Toss[[#This Row],[No]],1,B800+1))</f>
        <v>2</v>
      </c>
      <c r="C801" t="s">
        <v>150</v>
      </c>
      <c r="D801" t="s">
        <v>129</v>
      </c>
      <c r="E801" t="s">
        <v>90</v>
      </c>
      <c r="F801" t="s">
        <v>74</v>
      </c>
      <c r="G801" t="s">
        <v>128</v>
      </c>
      <c r="H801" t="s">
        <v>71</v>
      </c>
      <c r="I801">
        <v>1</v>
      </c>
      <c r="J801" t="s">
        <v>231</v>
      </c>
      <c r="K801" s="1" t="s">
        <v>169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夏祭り赤葦京治ICONIC</v>
      </c>
    </row>
    <row r="802" spans="1:20" x14ac:dyDescent="0.35">
      <c r="A802">
        <f>VLOOKUP(Toss[[#This Row],[No用]],SetNo[[No.用]:[vlookup 用]],2,FALSE)</f>
        <v>272</v>
      </c>
      <c r="B802">
        <f>IF(ROW()=2,1,IF(A801&lt;&gt;Toss[[#This Row],[No]],1,B801+1))</f>
        <v>3</v>
      </c>
      <c r="C802" t="s">
        <v>150</v>
      </c>
      <c r="D802" t="s">
        <v>129</v>
      </c>
      <c r="E802" t="s">
        <v>90</v>
      </c>
      <c r="F802" t="s">
        <v>74</v>
      </c>
      <c r="G802" t="s">
        <v>128</v>
      </c>
      <c r="H802" t="s">
        <v>71</v>
      </c>
      <c r="I802">
        <v>1</v>
      </c>
      <c r="J802" t="s">
        <v>231</v>
      </c>
      <c r="K802" s="1" t="s">
        <v>233</v>
      </c>
      <c r="L802" s="1" t="s">
        <v>162</v>
      </c>
      <c r="M802">
        <v>38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夏祭り赤葦京治ICONIC</v>
      </c>
    </row>
    <row r="803" spans="1:20" x14ac:dyDescent="0.35">
      <c r="A803">
        <f>VLOOKUP(Toss[[#This Row],[No用]],SetNo[[No.用]:[vlookup 用]],2,FALSE)</f>
        <v>272</v>
      </c>
      <c r="B803">
        <f>IF(ROW()=2,1,IF(A802&lt;&gt;Toss[[#This Row],[No]],1,B802+1))</f>
        <v>4</v>
      </c>
      <c r="C803" t="s">
        <v>150</v>
      </c>
      <c r="D803" t="s">
        <v>129</v>
      </c>
      <c r="E803" t="s">
        <v>90</v>
      </c>
      <c r="F803" t="s">
        <v>74</v>
      </c>
      <c r="G803" t="s">
        <v>128</v>
      </c>
      <c r="H803" t="s">
        <v>71</v>
      </c>
      <c r="I803">
        <v>1</v>
      </c>
      <c r="J803" t="s">
        <v>231</v>
      </c>
      <c r="K803" s="1" t="s">
        <v>172</v>
      </c>
      <c r="L803" s="1" t="s">
        <v>173</v>
      </c>
      <c r="M803">
        <v>41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夏祭り赤葦京治ICONIC</v>
      </c>
    </row>
    <row r="804" spans="1:20" x14ac:dyDescent="0.35">
      <c r="A804">
        <f>VLOOKUP(Toss[[#This Row],[No用]],SetNo[[No.用]:[vlookup 用]],2,FALSE)</f>
        <v>272</v>
      </c>
      <c r="B804">
        <f>IF(ROW()=2,1,IF(A803&lt;&gt;Toss[[#This Row],[No]],1,B803+1))</f>
        <v>5</v>
      </c>
      <c r="C804" t="s">
        <v>150</v>
      </c>
      <c r="D804" t="s">
        <v>129</v>
      </c>
      <c r="E804" t="s">
        <v>90</v>
      </c>
      <c r="F804" t="s">
        <v>74</v>
      </c>
      <c r="G804" t="s">
        <v>128</v>
      </c>
      <c r="H804" t="s">
        <v>71</v>
      </c>
      <c r="I804">
        <v>1</v>
      </c>
      <c r="J804" t="s">
        <v>231</v>
      </c>
      <c r="K804" s="1" t="s">
        <v>232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夏祭り赤葦京治ICONIC</v>
      </c>
    </row>
    <row r="805" spans="1:20" x14ac:dyDescent="0.35">
      <c r="A805">
        <f>VLOOKUP(Toss[[#This Row],[No用]],SetNo[[No.用]:[vlookup 用]],2,FALSE)</f>
        <v>272</v>
      </c>
      <c r="B805">
        <f>IF(ROW()=2,1,IF(A804&lt;&gt;Toss[[#This Row],[No]],1,B804+1))</f>
        <v>6</v>
      </c>
      <c r="C805" t="s">
        <v>150</v>
      </c>
      <c r="D805" t="s">
        <v>129</v>
      </c>
      <c r="E805" t="s">
        <v>90</v>
      </c>
      <c r="F805" t="s">
        <v>74</v>
      </c>
      <c r="G805" t="s">
        <v>128</v>
      </c>
      <c r="H805" t="s">
        <v>71</v>
      </c>
      <c r="I805">
        <v>1</v>
      </c>
      <c r="J805" t="s">
        <v>231</v>
      </c>
      <c r="K805" s="1" t="s">
        <v>183</v>
      </c>
      <c r="L805" s="1" t="s">
        <v>224</v>
      </c>
      <c r="M805">
        <v>50</v>
      </c>
      <c r="N805">
        <v>0</v>
      </c>
      <c r="O805">
        <v>60</v>
      </c>
      <c r="P805">
        <v>0</v>
      </c>
      <c r="Q805" s="1" t="s">
        <v>821</v>
      </c>
      <c r="T805" t="str">
        <f>Toss[[#This Row],[服装]]&amp;Toss[[#This Row],[名前]]&amp;Toss[[#This Row],[レアリティ]]</f>
        <v>夏祭り赤葦京治ICONIC</v>
      </c>
    </row>
    <row r="806" spans="1:20" x14ac:dyDescent="0.35">
      <c r="A806">
        <f>VLOOKUP(Toss[[#This Row],[No用]],SetNo[[No.用]:[vlookup 用]],2,FALSE)</f>
        <v>272</v>
      </c>
      <c r="B806">
        <f>IF(ROW()=2,1,IF(A805&lt;&gt;Toss[[#This Row],[No]],1,B805+1))</f>
        <v>7</v>
      </c>
      <c r="C806" t="s">
        <v>150</v>
      </c>
      <c r="D806" t="s">
        <v>129</v>
      </c>
      <c r="E806" t="s">
        <v>90</v>
      </c>
      <c r="F806" t="s">
        <v>74</v>
      </c>
      <c r="G806" t="s">
        <v>128</v>
      </c>
      <c r="H806" t="s">
        <v>71</v>
      </c>
      <c r="I806">
        <v>1</v>
      </c>
      <c r="J806" t="s">
        <v>231</v>
      </c>
      <c r="K806" s="1" t="s">
        <v>183</v>
      </c>
      <c r="L806" s="1" t="s">
        <v>224</v>
      </c>
      <c r="M806">
        <v>50</v>
      </c>
      <c r="N806">
        <v>0</v>
      </c>
      <c r="O806">
        <v>60</v>
      </c>
      <c r="P806">
        <v>0</v>
      </c>
      <c r="T806" t="str">
        <f>Toss[[#This Row],[服装]]&amp;Toss[[#This Row],[名前]]&amp;Toss[[#This Row],[レアリティ]]</f>
        <v>夏祭り赤葦京治ICONIC</v>
      </c>
    </row>
    <row r="807" spans="1:20" x14ac:dyDescent="0.35">
      <c r="A807">
        <f>VLOOKUP(Toss[[#This Row],[No用]],SetNo[[No.用]:[vlookup 用]],2,FALSE)</f>
        <v>273</v>
      </c>
      <c r="B807">
        <f>IF(ROW()=2,1,IF(A806&lt;&gt;Toss[[#This Row],[No]],1,B806+1))</f>
        <v>1</v>
      </c>
      <c r="C807" s="1" t="s">
        <v>149</v>
      </c>
      <c r="D807" s="1" t="s">
        <v>129</v>
      </c>
      <c r="E807" s="1" t="s">
        <v>77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制服赤葦京治ICONIC</v>
      </c>
    </row>
    <row r="808" spans="1:20" x14ac:dyDescent="0.35">
      <c r="A808">
        <f>VLOOKUP(Toss[[#This Row],[No用]],SetNo[[No.用]:[vlookup 用]],2,FALSE)</f>
        <v>273</v>
      </c>
      <c r="B808">
        <f>IF(ROW()=2,1,IF(A807&lt;&gt;Toss[[#This Row],[No]],1,B807+1))</f>
        <v>2</v>
      </c>
      <c r="C808" s="1" t="s">
        <v>149</v>
      </c>
      <c r="D808" s="1" t="s">
        <v>129</v>
      </c>
      <c r="E808" s="1" t="s">
        <v>77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制服赤葦京治ICONIC</v>
      </c>
    </row>
    <row r="809" spans="1:20" x14ac:dyDescent="0.35">
      <c r="A809">
        <f>VLOOKUP(Toss[[#This Row],[No用]],SetNo[[No.用]:[vlookup 用]],2,FALSE)</f>
        <v>273</v>
      </c>
      <c r="B809">
        <f>IF(ROW()=2,1,IF(A808&lt;&gt;Toss[[#This Row],[No]],1,B808+1))</f>
        <v>3</v>
      </c>
      <c r="C809" s="1" t="s">
        <v>149</v>
      </c>
      <c r="D809" s="1" t="s">
        <v>129</v>
      </c>
      <c r="E809" s="1" t="s">
        <v>77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233</v>
      </c>
      <c r="L809" s="1" t="s">
        <v>178</v>
      </c>
      <c r="M809">
        <v>41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制服赤葦京治ICONIC</v>
      </c>
    </row>
    <row r="810" spans="1:20" x14ac:dyDescent="0.35">
      <c r="A810">
        <f>VLOOKUP(Toss[[#This Row],[No用]],SetNo[[No.用]:[vlookup 用]],2,FALSE)</f>
        <v>273</v>
      </c>
      <c r="B810">
        <f>IF(ROW()=2,1,IF(A809&lt;&gt;Toss[[#This Row],[No]],1,B809+1))</f>
        <v>4</v>
      </c>
      <c r="C810" s="1" t="s">
        <v>149</v>
      </c>
      <c r="D810" s="1" t="s">
        <v>129</v>
      </c>
      <c r="E810" s="1" t="s">
        <v>77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172</v>
      </c>
      <c r="L810" s="1" t="s">
        <v>173</v>
      </c>
      <c r="M810">
        <v>41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制服赤葦京治ICONIC</v>
      </c>
    </row>
    <row r="811" spans="1:20" x14ac:dyDescent="0.35">
      <c r="A811">
        <f>VLOOKUP(Toss[[#This Row],[No用]],SetNo[[No.用]:[vlookup 用]],2,FALSE)</f>
        <v>273</v>
      </c>
      <c r="B811">
        <f>IF(ROW()=2,1,IF(A810&lt;&gt;Toss[[#This Row],[No]],1,B810+1))</f>
        <v>5</v>
      </c>
      <c r="C811" s="1" t="s">
        <v>149</v>
      </c>
      <c r="D811" s="1" t="s">
        <v>129</v>
      </c>
      <c r="E811" s="1" t="s">
        <v>77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232</v>
      </c>
      <c r="L811" s="1" t="s">
        <v>178</v>
      </c>
      <c r="M811">
        <v>33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制服赤葦京治ICONIC</v>
      </c>
    </row>
    <row r="812" spans="1:20" x14ac:dyDescent="0.35">
      <c r="A812">
        <f>VLOOKUP(Toss[[#This Row],[No用]],SetNo[[No.用]:[vlookup 用]],2,FALSE)</f>
        <v>273</v>
      </c>
      <c r="B812">
        <f>IF(ROW()=2,1,IF(A811&lt;&gt;Toss[[#This Row],[No]],1,B811+1))</f>
        <v>6</v>
      </c>
      <c r="C812" s="1" t="s">
        <v>149</v>
      </c>
      <c r="D812" s="1" t="s">
        <v>129</v>
      </c>
      <c r="E812" s="1" t="s">
        <v>77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183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制服赤葦京治ICONIC</v>
      </c>
    </row>
    <row r="813" spans="1:20" x14ac:dyDescent="0.35">
      <c r="A813">
        <f>VLOOKUP(Toss[[#This Row],[No用]],SetNo[[No.用]:[vlookup 用]],2,FALSE)</f>
        <v>273</v>
      </c>
      <c r="B813">
        <f>IF(ROW()=2,1,IF(A812&lt;&gt;Toss[[#This Row],[No]],1,B812+1))</f>
        <v>7</v>
      </c>
      <c r="C813" s="1" t="s">
        <v>149</v>
      </c>
      <c r="D813" s="1" t="s">
        <v>129</v>
      </c>
      <c r="E813" s="1" t="s">
        <v>77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169</v>
      </c>
      <c r="L813" s="1" t="s">
        <v>224</v>
      </c>
      <c r="M813">
        <v>50</v>
      </c>
      <c r="N813">
        <v>0</v>
      </c>
      <c r="O813">
        <v>60</v>
      </c>
      <c r="P813">
        <v>0</v>
      </c>
      <c r="Q813" s="1" t="s">
        <v>821</v>
      </c>
      <c r="T813" t="str">
        <f>Toss[[#This Row],[服装]]&amp;Toss[[#This Row],[名前]]&amp;Toss[[#This Row],[レアリティ]]</f>
        <v>制服赤葦京治ICONIC</v>
      </c>
    </row>
    <row r="814" spans="1:20" x14ac:dyDescent="0.35">
      <c r="A814">
        <f>VLOOKUP(Toss[[#This Row],[No用]],SetNo[[No.用]:[vlookup 用]],2,FALSE)</f>
        <v>273</v>
      </c>
      <c r="B814">
        <f>IF(ROW()=2,1,IF(A813&lt;&gt;Toss[[#This Row],[No]],1,B813+1))</f>
        <v>8</v>
      </c>
      <c r="C814" s="1" t="s">
        <v>149</v>
      </c>
      <c r="D814" s="1" t="s">
        <v>129</v>
      </c>
      <c r="E814" s="1" t="s">
        <v>77</v>
      </c>
      <c r="F814" s="1" t="s">
        <v>74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232</v>
      </c>
      <c r="L814" s="1" t="s">
        <v>224</v>
      </c>
      <c r="M814">
        <v>50</v>
      </c>
      <c r="N814">
        <v>0</v>
      </c>
      <c r="O814">
        <v>60</v>
      </c>
      <c r="P814">
        <v>0</v>
      </c>
      <c r="T814" t="str">
        <f>Toss[[#This Row],[服装]]&amp;Toss[[#This Row],[名前]]&amp;Toss[[#This Row],[レアリティ]]</f>
        <v>制服赤葦京治ICONIC</v>
      </c>
    </row>
    <row r="815" spans="1:20" x14ac:dyDescent="0.35">
      <c r="A815">
        <f>VLOOKUP(Toss[[#This Row],[No用]],SetNo[[No.用]:[vlookup 用]],2,FALSE)</f>
        <v>274</v>
      </c>
      <c r="B815">
        <f>IF(ROW()=2,1,IF(A814&lt;&gt;Toss[[#This Row],[No]],1,B814+1))</f>
        <v>1</v>
      </c>
      <c r="C815" s="1" t="s">
        <v>926</v>
      </c>
      <c r="D815" s="1" t="s">
        <v>129</v>
      </c>
      <c r="E815" s="1" t="s">
        <v>73</v>
      </c>
      <c r="F815" s="1" t="s">
        <v>74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173</v>
      </c>
      <c r="M815">
        <v>38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バーガー赤葦京治ICONIC</v>
      </c>
    </row>
    <row r="816" spans="1:20" x14ac:dyDescent="0.35">
      <c r="A816">
        <f>VLOOKUP(Toss[[#This Row],[No用]],SetNo[[No.用]:[vlookup 用]],2,FALSE)</f>
        <v>274</v>
      </c>
      <c r="B816">
        <f>IF(ROW()=2,1,IF(A815&lt;&gt;Toss[[#This Row],[No]],1,B815+1))</f>
        <v>2</v>
      </c>
      <c r="C816" s="1" t="s">
        <v>926</v>
      </c>
      <c r="D816" s="1" t="s">
        <v>129</v>
      </c>
      <c r="E816" s="1" t="s">
        <v>73</v>
      </c>
      <c r="F816" s="1" t="s">
        <v>74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169</v>
      </c>
      <c r="L816" s="1" t="s">
        <v>173</v>
      </c>
      <c r="M816">
        <v>38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バーガー赤葦京治ICONIC</v>
      </c>
    </row>
    <row r="817" spans="1:20" x14ac:dyDescent="0.35">
      <c r="A817">
        <f>VLOOKUP(Toss[[#This Row],[No用]],SetNo[[No.用]:[vlookup 用]],2,FALSE)</f>
        <v>274</v>
      </c>
      <c r="B817">
        <f>IF(ROW()=2,1,IF(A816&lt;&gt;Toss[[#This Row],[No]],1,B816+1))</f>
        <v>3</v>
      </c>
      <c r="C817" s="1" t="s">
        <v>926</v>
      </c>
      <c r="D817" s="1" t="s">
        <v>129</v>
      </c>
      <c r="E817" s="1" t="s">
        <v>73</v>
      </c>
      <c r="F817" s="1" t="s">
        <v>74</v>
      </c>
      <c r="G817" s="1" t="s">
        <v>128</v>
      </c>
      <c r="H817" s="1" t="s">
        <v>71</v>
      </c>
      <c r="I817">
        <v>1</v>
      </c>
      <c r="J817" t="s">
        <v>231</v>
      </c>
      <c r="K817" s="1" t="s">
        <v>233</v>
      </c>
      <c r="L817" s="1" t="s">
        <v>162</v>
      </c>
      <c r="M817">
        <v>38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バーガー赤葦京治ICONIC</v>
      </c>
    </row>
    <row r="818" spans="1:20" x14ac:dyDescent="0.35">
      <c r="A818">
        <f>VLOOKUP(Toss[[#This Row],[No用]],SetNo[[No.用]:[vlookup 用]],2,FALSE)</f>
        <v>274</v>
      </c>
      <c r="B818">
        <f>IF(ROW()=2,1,IF(A817&lt;&gt;Toss[[#This Row],[No]],1,B817+1))</f>
        <v>4</v>
      </c>
      <c r="C818" s="1" t="s">
        <v>926</v>
      </c>
      <c r="D818" s="1" t="s">
        <v>129</v>
      </c>
      <c r="E818" s="1" t="s">
        <v>73</v>
      </c>
      <c r="F818" s="1" t="s">
        <v>74</v>
      </c>
      <c r="G818" s="1" t="s">
        <v>128</v>
      </c>
      <c r="H818" s="1" t="s">
        <v>71</v>
      </c>
      <c r="I818">
        <v>1</v>
      </c>
      <c r="J818" t="s">
        <v>231</v>
      </c>
      <c r="K818" s="1" t="s">
        <v>172</v>
      </c>
      <c r="L818" s="1" t="s">
        <v>173</v>
      </c>
      <c r="M818">
        <v>41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バーガー赤葦京治ICONIC</v>
      </c>
    </row>
    <row r="819" spans="1:20" x14ac:dyDescent="0.35">
      <c r="A819">
        <f>VLOOKUP(Toss[[#This Row],[No用]],SetNo[[No.用]:[vlookup 用]],2,FALSE)</f>
        <v>274</v>
      </c>
      <c r="B819">
        <f>IF(ROW()=2,1,IF(A818&lt;&gt;Toss[[#This Row],[No]],1,B818+1))</f>
        <v>5</v>
      </c>
      <c r="C819" s="1" t="s">
        <v>926</v>
      </c>
      <c r="D819" s="1" t="s">
        <v>129</v>
      </c>
      <c r="E819" s="1" t="s">
        <v>73</v>
      </c>
      <c r="F819" s="1" t="s">
        <v>74</v>
      </c>
      <c r="G819" s="1" t="s">
        <v>128</v>
      </c>
      <c r="H819" s="1" t="s">
        <v>71</v>
      </c>
      <c r="I819">
        <v>1</v>
      </c>
      <c r="J819" t="s">
        <v>231</v>
      </c>
      <c r="K819" s="1" t="s">
        <v>232</v>
      </c>
      <c r="L819" s="1" t="s">
        <v>162</v>
      </c>
      <c r="M819">
        <v>30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バーガー赤葦京治ICONIC</v>
      </c>
    </row>
    <row r="820" spans="1:20" x14ac:dyDescent="0.35">
      <c r="A820">
        <f>VLOOKUP(Toss[[#This Row],[No用]],SetNo[[No.用]:[vlookup 用]],2,FALSE)</f>
        <v>274</v>
      </c>
      <c r="B820">
        <f>IF(ROW()=2,1,IF(A819&lt;&gt;Toss[[#This Row],[No]],1,B819+1))</f>
        <v>6</v>
      </c>
      <c r="C820" s="1" t="s">
        <v>926</v>
      </c>
      <c r="D820" s="1" t="s">
        <v>129</v>
      </c>
      <c r="E820" s="1" t="s">
        <v>73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231</v>
      </c>
      <c r="K820" s="1" t="s">
        <v>183</v>
      </c>
      <c r="L820" s="1" t="s">
        <v>224</v>
      </c>
      <c r="M820">
        <v>50</v>
      </c>
      <c r="N820">
        <v>0</v>
      </c>
      <c r="O820">
        <v>60</v>
      </c>
      <c r="P820">
        <v>0</v>
      </c>
      <c r="T820" t="str">
        <f>Toss[[#This Row],[服装]]&amp;Toss[[#This Row],[名前]]&amp;Toss[[#This Row],[レアリティ]]</f>
        <v>バーガー赤葦京治ICONIC</v>
      </c>
    </row>
    <row r="821" spans="1:20" x14ac:dyDescent="0.35">
      <c r="A821">
        <f>VLOOKUP(Toss[[#This Row],[No用]],SetNo[[No.用]:[vlookup 用]],2,FALSE)</f>
        <v>275</v>
      </c>
      <c r="B821">
        <f>IF(ROW()=2,1,IF(A820&lt;&gt;Toss[[#This Row],[No]],1,B820+1))</f>
        <v>1</v>
      </c>
      <c r="C821" s="1" t="s">
        <v>1073</v>
      </c>
      <c r="D821" s="1" t="s">
        <v>129</v>
      </c>
      <c r="E821" s="1" t="s">
        <v>90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166</v>
      </c>
      <c r="L821" s="1" t="s">
        <v>173</v>
      </c>
      <c r="M821">
        <v>41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仮装赤葦京治ICONIC</v>
      </c>
    </row>
    <row r="822" spans="1:20" x14ac:dyDescent="0.35">
      <c r="A822">
        <f>VLOOKUP(Toss[[#This Row],[No用]],SetNo[[No.用]:[vlookup 用]],2,FALSE)</f>
        <v>275</v>
      </c>
      <c r="B822">
        <f>IF(ROW()=2,1,IF(A821&lt;&gt;Toss[[#This Row],[No]],1,B821+1))</f>
        <v>2</v>
      </c>
      <c r="C822" s="1" t="s">
        <v>1073</v>
      </c>
      <c r="D822" s="1" t="s">
        <v>129</v>
      </c>
      <c r="E822" s="1" t="s">
        <v>90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169</v>
      </c>
      <c r="L822" s="1" t="s">
        <v>173</v>
      </c>
      <c r="M822">
        <v>41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仮装赤葦京治ICONIC</v>
      </c>
    </row>
    <row r="823" spans="1:20" x14ac:dyDescent="0.35">
      <c r="A823">
        <f>VLOOKUP(Toss[[#This Row],[No用]],SetNo[[No.用]:[vlookup 用]],2,FALSE)</f>
        <v>275</v>
      </c>
      <c r="B823">
        <f>IF(ROW()=2,1,IF(A822&lt;&gt;Toss[[#This Row],[No]],1,B822+1))</f>
        <v>3</v>
      </c>
      <c r="C823" s="1" t="s">
        <v>1073</v>
      </c>
      <c r="D823" s="1" t="s">
        <v>129</v>
      </c>
      <c r="E823" s="1" t="s">
        <v>90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233</v>
      </c>
      <c r="L823" s="1" t="s">
        <v>178</v>
      </c>
      <c r="M823">
        <v>41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仮装赤葦京治ICONIC</v>
      </c>
    </row>
    <row r="824" spans="1:20" x14ac:dyDescent="0.35">
      <c r="A824">
        <f>VLOOKUP(Toss[[#This Row],[No用]],SetNo[[No.用]:[vlookup 用]],2,FALSE)</f>
        <v>275</v>
      </c>
      <c r="B824">
        <f>IF(ROW()=2,1,IF(A823&lt;&gt;Toss[[#This Row],[No]],1,B823+1))</f>
        <v>4</v>
      </c>
      <c r="C824" s="1" t="s">
        <v>1073</v>
      </c>
      <c r="D824" s="1" t="s">
        <v>129</v>
      </c>
      <c r="E824" s="1" t="s">
        <v>90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172</v>
      </c>
      <c r="L824" s="1" t="s">
        <v>178</v>
      </c>
      <c r="M824">
        <v>38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仮装赤葦京治ICONIC</v>
      </c>
    </row>
    <row r="825" spans="1:20" x14ac:dyDescent="0.35">
      <c r="A825">
        <f>VLOOKUP(Toss[[#This Row],[No用]],SetNo[[No.用]:[vlookup 用]],2,FALSE)</f>
        <v>275</v>
      </c>
      <c r="B825">
        <f>IF(ROW()=2,1,IF(A824&lt;&gt;Toss[[#This Row],[No]],1,B824+1))</f>
        <v>5</v>
      </c>
      <c r="C825" s="1" t="s">
        <v>1073</v>
      </c>
      <c r="D825" s="1" t="s">
        <v>129</v>
      </c>
      <c r="E825" s="1" t="s">
        <v>90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232</v>
      </c>
      <c r="L825" s="1" t="s">
        <v>178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仮装赤葦京治ICONIC</v>
      </c>
    </row>
    <row r="826" spans="1:20" x14ac:dyDescent="0.35">
      <c r="A826">
        <f>VLOOKUP(Toss[[#This Row],[No用]],SetNo[[No.用]:[vlookup 用]],2,FALSE)</f>
        <v>275</v>
      </c>
      <c r="B826">
        <f>IF(ROW()=2,1,IF(A825&lt;&gt;Toss[[#This Row],[No]],1,B825+1))</f>
        <v>6</v>
      </c>
      <c r="C826" s="1" t="s">
        <v>1073</v>
      </c>
      <c r="D826" s="1" t="s">
        <v>129</v>
      </c>
      <c r="E826" s="1" t="s">
        <v>90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231</v>
      </c>
      <c r="K826" s="1" t="s">
        <v>169</v>
      </c>
      <c r="L826" s="1" t="s">
        <v>224</v>
      </c>
      <c r="M826">
        <v>50</v>
      </c>
      <c r="N826">
        <v>0</v>
      </c>
      <c r="O826">
        <v>60</v>
      </c>
      <c r="P826">
        <v>0</v>
      </c>
      <c r="T826" t="str">
        <f>Toss[[#This Row],[服装]]&amp;Toss[[#This Row],[名前]]&amp;Toss[[#This Row],[レアリティ]]</f>
        <v>仮装赤葦京治ICONIC</v>
      </c>
    </row>
    <row r="827" spans="1:20" x14ac:dyDescent="0.35">
      <c r="A827">
        <f>VLOOKUP(Toss[[#This Row],[No用]],SetNo[[No.用]:[vlookup 用]],2,FALSE)</f>
        <v>275</v>
      </c>
      <c r="B827">
        <f>IF(ROW()=2,1,IF(A826&lt;&gt;Toss[[#This Row],[No]],1,B826+1))</f>
        <v>7</v>
      </c>
      <c r="C827" s="1" t="s">
        <v>1073</v>
      </c>
      <c r="D827" s="1" t="s">
        <v>129</v>
      </c>
      <c r="E827" s="1" t="s">
        <v>90</v>
      </c>
      <c r="F827" s="1" t="s">
        <v>74</v>
      </c>
      <c r="G827" s="1" t="s">
        <v>128</v>
      </c>
      <c r="H827" s="1" t="s">
        <v>71</v>
      </c>
      <c r="I827">
        <v>1</v>
      </c>
      <c r="J827" t="s">
        <v>231</v>
      </c>
      <c r="K827" s="1" t="s">
        <v>183</v>
      </c>
      <c r="L827" s="1" t="s">
        <v>224</v>
      </c>
      <c r="M827">
        <v>50</v>
      </c>
      <c r="N827">
        <v>0</v>
      </c>
      <c r="O827">
        <v>60</v>
      </c>
      <c r="P827">
        <v>0</v>
      </c>
      <c r="T827" t="str">
        <f>Toss[[#This Row],[服装]]&amp;Toss[[#This Row],[名前]]&amp;Toss[[#This Row],[レアリティ]]</f>
        <v>仮装赤葦京治ICONIC</v>
      </c>
    </row>
    <row r="828" spans="1:20" x14ac:dyDescent="0.35">
      <c r="A828">
        <f>VLOOKUP(Toss[[#This Row],[No用]],SetNo[[No.用]:[vlookup 用]],2,FALSE)</f>
        <v>276</v>
      </c>
      <c r="B828">
        <f>IF(ROW()=2,1,IF(A827&lt;&gt;Toss[[#This Row],[No]],1,B827+1))</f>
        <v>1</v>
      </c>
      <c r="C828" s="1" t="s">
        <v>108</v>
      </c>
      <c r="D828" s="1" t="s">
        <v>888</v>
      </c>
      <c r="E828" s="1" t="s">
        <v>90</v>
      </c>
      <c r="F828" s="1" t="s">
        <v>78</v>
      </c>
      <c r="G828" s="1" t="s">
        <v>877</v>
      </c>
      <c r="H828" s="1" t="s">
        <v>680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ユニフォーム姫川葵ICONIC</v>
      </c>
    </row>
    <row r="829" spans="1:20" x14ac:dyDescent="0.35">
      <c r="A829">
        <f>VLOOKUP(Toss[[#This Row],[No用]],SetNo[[No.用]:[vlookup 用]],2,FALSE)</f>
        <v>276</v>
      </c>
      <c r="B829">
        <f>IF(ROW()=2,1,IF(A828&lt;&gt;Toss[[#This Row],[No]],1,B828+1))</f>
        <v>2</v>
      </c>
      <c r="C829" s="1" t="s">
        <v>108</v>
      </c>
      <c r="D829" s="1" t="s">
        <v>888</v>
      </c>
      <c r="E829" s="1" t="s">
        <v>90</v>
      </c>
      <c r="F829" s="1" t="s">
        <v>78</v>
      </c>
      <c r="G829" s="1" t="s">
        <v>877</v>
      </c>
      <c r="H829" s="1" t="s">
        <v>680</v>
      </c>
      <c r="I829">
        <v>1</v>
      </c>
      <c r="J829" t="s">
        <v>231</v>
      </c>
      <c r="K829" s="1" t="s">
        <v>167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ユニフォーム姫川葵ICONIC</v>
      </c>
    </row>
    <row r="830" spans="1:20" x14ac:dyDescent="0.35">
      <c r="A830">
        <f>VLOOKUP(Toss[[#This Row],[No用]],SetNo[[No.用]:[vlookup 用]],2,FALSE)</f>
        <v>277</v>
      </c>
      <c r="B830">
        <f>IF(ROW()=2,1,IF(A829&lt;&gt;Toss[[#This Row],[No]],1,B829+1))</f>
        <v>1</v>
      </c>
      <c r="C830" s="1" t="s">
        <v>987</v>
      </c>
      <c r="D830" s="1" t="s">
        <v>888</v>
      </c>
      <c r="E830" s="11" t="s">
        <v>77</v>
      </c>
      <c r="F830" s="1" t="s">
        <v>78</v>
      </c>
      <c r="G830" s="1" t="s">
        <v>877</v>
      </c>
      <c r="H830" s="1" t="s">
        <v>680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花火姫川葵ICONIC</v>
      </c>
    </row>
    <row r="831" spans="1:20" x14ac:dyDescent="0.35">
      <c r="A831">
        <f>VLOOKUP(Toss[[#This Row],[No用]],SetNo[[No.用]:[vlookup 用]],2,FALSE)</f>
        <v>277</v>
      </c>
      <c r="B831">
        <f>IF(ROW()=2,1,IF(A830&lt;&gt;Toss[[#This Row],[No]],1,B830+1))</f>
        <v>2</v>
      </c>
      <c r="C831" s="1" t="s">
        <v>987</v>
      </c>
      <c r="D831" s="1" t="s">
        <v>888</v>
      </c>
      <c r="E831" s="11" t="s">
        <v>77</v>
      </c>
      <c r="F831" s="1" t="s">
        <v>78</v>
      </c>
      <c r="G831" s="1" t="s">
        <v>877</v>
      </c>
      <c r="H831" s="1" t="s">
        <v>680</v>
      </c>
      <c r="I831">
        <v>1</v>
      </c>
      <c r="J831" t="s">
        <v>231</v>
      </c>
      <c r="K831" s="1" t="s">
        <v>167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花火姫川葵ICONIC</v>
      </c>
    </row>
    <row r="832" spans="1:20" x14ac:dyDescent="0.35">
      <c r="A832">
        <f>VLOOKUP(Toss[[#This Row],[No用]],SetNo[[No.用]:[vlookup 用]],2,FALSE)</f>
        <v>278</v>
      </c>
      <c r="B832">
        <f>IF(ROW()=2,1,IF(A831&lt;&gt;Toss[[#This Row],[No]],1,B831+1))</f>
        <v>1</v>
      </c>
      <c r="C832" s="1" t="s">
        <v>108</v>
      </c>
      <c r="D832" s="1" t="s">
        <v>898</v>
      </c>
      <c r="E832" s="1" t="s">
        <v>90</v>
      </c>
      <c r="F832" s="1" t="s">
        <v>82</v>
      </c>
      <c r="G832" s="1" t="s">
        <v>877</v>
      </c>
      <c r="H832" s="1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ユニフォーム当間義友ICONIC</v>
      </c>
    </row>
    <row r="833" spans="1:20" x14ac:dyDescent="0.35">
      <c r="A833">
        <f>VLOOKUP(Toss[[#This Row],[No用]],SetNo[[No.用]:[vlookup 用]],2,FALSE)</f>
        <v>278</v>
      </c>
      <c r="B833">
        <f>IF(ROW()=2,1,IF(A832&lt;&gt;Toss[[#This Row],[No]],1,B832+1))</f>
        <v>2</v>
      </c>
      <c r="C833" s="1" t="s">
        <v>108</v>
      </c>
      <c r="D833" s="1" t="s">
        <v>898</v>
      </c>
      <c r="E833" s="1" t="s">
        <v>90</v>
      </c>
      <c r="F833" s="1" t="s">
        <v>82</v>
      </c>
      <c r="G833" s="1" t="s">
        <v>877</v>
      </c>
      <c r="H833" s="1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ユニフォーム当間義友ICONIC</v>
      </c>
    </row>
    <row r="834" spans="1:20" x14ac:dyDescent="0.35">
      <c r="A834">
        <f>VLOOKUP(Toss[[#This Row],[No用]],SetNo[[No.用]:[vlookup 用]],2,FALSE)</f>
        <v>279</v>
      </c>
      <c r="B834">
        <f>IF(ROW()=2,1,IF(A833&lt;&gt;Toss[[#This Row],[No]],1,B833+1))</f>
        <v>1</v>
      </c>
      <c r="C834" s="1" t="s">
        <v>108</v>
      </c>
      <c r="D834" s="1" t="s">
        <v>875</v>
      </c>
      <c r="E834" s="1" t="s">
        <v>90</v>
      </c>
      <c r="F834" s="1" t="s">
        <v>74</v>
      </c>
      <c r="G834" s="1" t="s">
        <v>877</v>
      </c>
      <c r="H834" s="1" t="s">
        <v>71</v>
      </c>
      <c r="I834">
        <v>1</v>
      </c>
      <c r="J834" t="s">
        <v>231</v>
      </c>
      <c r="K834" s="1" t="s">
        <v>166</v>
      </c>
      <c r="L834" s="1" t="s">
        <v>173</v>
      </c>
      <c r="M834">
        <v>37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ユニフォーム越後栄ICONIC</v>
      </c>
    </row>
    <row r="835" spans="1:20" x14ac:dyDescent="0.35">
      <c r="A835">
        <f>VLOOKUP(Toss[[#This Row],[No用]],SetNo[[No.用]:[vlookup 用]],2,FALSE)</f>
        <v>279</v>
      </c>
      <c r="B835">
        <f>IF(ROW()=2,1,IF(A834&lt;&gt;Toss[[#This Row],[No]],1,B834+1))</f>
        <v>2</v>
      </c>
      <c r="C835" s="1" t="s">
        <v>108</v>
      </c>
      <c r="D835" s="1" t="s">
        <v>875</v>
      </c>
      <c r="E835" s="1" t="s">
        <v>90</v>
      </c>
      <c r="F835" s="1" t="s">
        <v>74</v>
      </c>
      <c r="G835" s="1" t="s">
        <v>877</v>
      </c>
      <c r="H835" s="1" t="s">
        <v>71</v>
      </c>
      <c r="I835">
        <v>1</v>
      </c>
      <c r="J835" t="s">
        <v>231</v>
      </c>
      <c r="K835" s="1" t="s">
        <v>169</v>
      </c>
      <c r="L835" s="1" t="s">
        <v>178</v>
      </c>
      <c r="M835">
        <v>37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ユニフォーム越後栄ICONIC</v>
      </c>
    </row>
    <row r="836" spans="1:20" x14ac:dyDescent="0.35">
      <c r="A836">
        <f>VLOOKUP(Toss[[#This Row],[No用]],SetNo[[No.用]:[vlookup 用]],2,FALSE)</f>
        <v>279</v>
      </c>
      <c r="B836">
        <f>IF(ROW()=2,1,IF(A835&lt;&gt;Toss[[#This Row],[No]],1,B835+1))</f>
        <v>3</v>
      </c>
      <c r="C836" s="1" t="s">
        <v>108</v>
      </c>
      <c r="D836" s="1" t="s">
        <v>875</v>
      </c>
      <c r="E836" s="1" t="s">
        <v>90</v>
      </c>
      <c r="F836" s="1" t="s">
        <v>74</v>
      </c>
      <c r="G836" s="1" t="s">
        <v>877</v>
      </c>
      <c r="H836" s="1" t="s">
        <v>71</v>
      </c>
      <c r="I836">
        <v>1</v>
      </c>
      <c r="J836" t="s">
        <v>231</v>
      </c>
      <c r="K836" s="1" t="s">
        <v>181</v>
      </c>
      <c r="L836" s="1" t="s">
        <v>173</v>
      </c>
      <c r="M836">
        <v>40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ユニフォーム越後栄ICONIC</v>
      </c>
    </row>
    <row r="837" spans="1:20" x14ac:dyDescent="0.35">
      <c r="A837">
        <f>VLOOKUP(Toss[[#This Row],[No用]],SetNo[[No.用]:[vlookup 用]],2,FALSE)</f>
        <v>279</v>
      </c>
      <c r="B837">
        <f>IF(ROW()=2,1,IF(A836&lt;&gt;Toss[[#This Row],[No]],1,B836+1))</f>
        <v>4</v>
      </c>
      <c r="C837" s="1" t="s">
        <v>108</v>
      </c>
      <c r="D837" s="1" t="s">
        <v>875</v>
      </c>
      <c r="E837" s="1" t="s">
        <v>90</v>
      </c>
      <c r="F837" s="1" t="s">
        <v>74</v>
      </c>
      <c r="G837" s="1" t="s">
        <v>877</v>
      </c>
      <c r="H837" s="1" t="s">
        <v>71</v>
      </c>
      <c r="I837">
        <v>1</v>
      </c>
      <c r="J837" t="s">
        <v>231</v>
      </c>
      <c r="K837" s="1" t="s">
        <v>232</v>
      </c>
      <c r="L837" s="1" t="s">
        <v>173</v>
      </c>
      <c r="M837">
        <v>37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ユニフォーム越後栄ICONIC</v>
      </c>
    </row>
    <row r="838" spans="1:20" x14ac:dyDescent="0.35">
      <c r="A838">
        <f>VLOOKUP(Toss[[#This Row],[No用]],SetNo[[No.用]:[vlookup 用]],2,FALSE)</f>
        <v>279</v>
      </c>
      <c r="B838">
        <f>IF(ROW()=2,1,IF(A837&lt;&gt;Toss[[#This Row],[No]],1,B837+1))</f>
        <v>5</v>
      </c>
      <c r="C838" s="1" t="s">
        <v>108</v>
      </c>
      <c r="D838" s="1" t="s">
        <v>875</v>
      </c>
      <c r="E838" s="1" t="s">
        <v>90</v>
      </c>
      <c r="F838" s="1" t="s">
        <v>74</v>
      </c>
      <c r="G838" s="1" t="s">
        <v>877</v>
      </c>
      <c r="H838" s="1" t="s">
        <v>71</v>
      </c>
      <c r="I838">
        <v>1</v>
      </c>
      <c r="J838" t="s">
        <v>231</v>
      </c>
      <c r="K838" s="1" t="s">
        <v>183</v>
      </c>
      <c r="L838" s="1" t="s">
        <v>224</v>
      </c>
      <c r="M838">
        <v>48</v>
      </c>
      <c r="N838">
        <v>0</v>
      </c>
      <c r="O838">
        <v>58</v>
      </c>
      <c r="P838">
        <v>0</v>
      </c>
      <c r="T838" t="str">
        <f>Toss[[#This Row],[服装]]&amp;Toss[[#This Row],[名前]]&amp;Toss[[#This Row],[レアリティ]]</f>
        <v>ユニフォーム越後栄ICONIC</v>
      </c>
    </row>
    <row r="839" spans="1:20" x14ac:dyDescent="0.35">
      <c r="A839">
        <f>VLOOKUP(Toss[[#This Row],[No用]],SetNo[[No.用]:[vlookup 用]],2,FALSE)</f>
        <v>279</v>
      </c>
      <c r="B839">
        <f>IF(ROW()=2,1,IF(A838&lt;&gt;Toss[[#This Row],[No]],1,B838+1))</f>
        <v>6</v>
      </c>
      <c r="C839" s="1" t="s">
        <v>108</v>
      </c>
      <c r="D839" s="1" t="s">
        <v>875</v>
      </c>
      <c r="E839" s="1" t="s">
        <v>90</v>
      </c>
      <c r="F839" s="1" t="s">
        <v>74</v>
      </c>
      <c r="G839" s="1" t="s">
        <v>877</v>
      </c>
      <c r="H839" s="1" t="s">
        <v>71</v>
      </c>
      <c r="I839">
        <v>1</v>
      </c>
      <c r="J839" t="s">
        <v>231</v>
      </c>
      <c r="K839" s="1" t="s">
        <v>169</v>
      </c>
      <c r="L839" s="1" t="s">
        <v>224</v>
      </c>
      <c r="M839">
        <v>48</v>
      </c>
      <c r="N839">
        <v>0</v>
      </c>
      <c r="O839">
        <v>58</v>
      </c>
      <c r="P839">
        <v>0</v>
      </c>
      <c r="Q839" s="1" t="s">
        <v>880</v>
      </c>
      <c r="T839" t="str">
        <f>Toss[[#This Row],[服装]]&amp;Toss[[#This Row],[名前]]&amp;Toss[[#This Row],[レアリティ]]</f>
        <v>ユニフォーム越後栄ICONIC</v>
      </c>
    </row>
    <row r="840" spans="1:20" x14ac:dyDescent="0.35">
      <c r="A840">
        <f>VLOOKUP(Toss[[#This Row],[No用]],SetNo[[No.用]:[vlookup 用]],2,FALSE)</f>
        <v>280</v>
      </c>
      <c r="B840">
        <f>IF(ROW()=2,1,IF(A839&lt;&gt;Toss[[#This Row],[No]],1,B839+1))</f>
        <v>1</v>
      </c>
      <c r="C840" s="1" t="s">
        <v>108</v>
      </c>
      <c r="D840" s="1" t="s">
        <v>903</v>
      </c>
      <c r="E840" s="1" t="s">
        <v>90</v>
      </c>
      <c r="F840" s="1" t="s">
        <v>80</v>
      </c>
      <c r="G840" s="1" t="s">
        <v>877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26</v>
      </c>
      <c r="N840">
        <v>0</v>
      </c>
      <c r="O840">
        <v>0</v>
      </c>
      <c r="P840">
        <v>0</v>
      </c>
      <c r="Q840" s="1"/>
      <c r="T840" t="str">
        <f>Toss[[#This Row],[服装]]&amp;Toss[[#This Row],[名前]]&amp;Toss[[#This Row],[レアリティ]]</f>
        <v>ユニフォーム貝掛亮文ICONIC</v>
      </c>
    </row>
    <row r="841" spans="1:20" x14ac:dyDescent="0.35">
      <c r="A841">
        <f>VLOOKUP(Toss[[#This Row],[No用]],SetNo[[No.用]:[vlookup 用]],2,FALSE)</f>
        <v>281</v>
      </c>
      <c r="B841">
        <f>IF(ROW()=2,1,IF(A840&lt;&gt;Toss[[#This Row],[No]],1,B840+1))</f>
        <v>1</v>
      </c>
      <c r="C841" s="1" t="s">
        <v>108</v>
      </c>
      <c r="D841" s="1" t="s">
        <v>911</v>
      </c>
      <c r="E841" s="1" t="s">
        <v>73</v>
      </c>
      <c r="F841" s="1" t="s">
        <v>78</v>
      </c>
      <c r="G841" s="1" t="s">
        <v>877</v>
      </c>
      <c r="H841" s="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24</v>
      </c>
      <c r="N841">
        <v>0</v>
      </c>
      <c r="O841">
        <v>0</v>
      </c>
      <c r="P841">
        <v>0</v>
      </c>
      <c r="Q841" s="1"/>
      <c r="T841" t="str">
        <f>Toss[[#This Row],[服装]]&amp;Toss[[#This Row],[名前]]&amp;Toss[[#This Row],[レアリティ]]</f>
        <v>ユニフォーム丸山一喜ICONIC</v>
      </c>
    </row>
    <row r="842" spans="1:20" x14ac:dyDescent="0.35">
      <c r="A842">
        <f>VLOOKUP(Toss[[#This Row],[No用]],SetNo[[No.用]:[vlookup 用]],2,FALSE)</f>
        <v>281</v>
      </c>
      <c r="B842">
        <f>IF(ROW()=2,1,IF(A841&lt;&gt;Toss[[#This Row],[No]],1,B841+1))</f>
        <v>2</v>
      </c>
      <c r="C842" s="1" t="s">
        <v>108</v>
      </c>
      <c r="D842" s="1" t="s">
        <v>911</v>
      </c>
      <c r="E842" s="1" t="s">
        <v>73</v>
      </c>
      <c r="F842" s="1" t="s">
        <v>78</v>
      </c>
      <c r="G842" s="1" t="s">
        <v>877</v>
      </c>
      <c r="H842" s="1" t="s">
        <v>71</v>
      </c>
      <c r="I842">
        <v>1</v>
      </c>
      <c r="J842" t="s">
        <v>231</v>
      </c>
      <c r="K842" s="1" t="s">
        <v>167</v>
      </c>
      <c r="L842" s="1" t="s">
        <v>162</v>
      </c>
      <c r="M842">
        <v>33</v>
      </c>
      <c r="N842">
        <v>0</v>
      </c>
      <c r="O842">
        <v>0</v>
      </c>
      <c r="P842">
        <v>0</v>
      </c>
      <c r="Q842" s="1"/>
      <c r="T842" t="str">
        <f>Toss[[#This Row],[服装]]&amp;Toss[[#This Row],[名前]]&amp;Toss[[#This Row],[レアリティ]]</f>
        <v>ユニフォーム丸山一喜ICONIC</v>
      </c>
    </row>
    <row r="843" spans="1:20" x14ac:dyDescent="0.35">
      <c r="A843">
        <f>VLOOKUP(Toss[[#This Row],[No用]],SetNo[[No.用]:[vlookup 用]],2,FALSE)</f>
        <v>282</v>
      </c>
      <c r="B843">
        <f>IF(ROW()=2,1,IF(A842&lt;&gt;Toss[[#This Row],[No]],1,B842+1))</f>
        <v>1</v>
      </c>
      <c r="C843" s="1" t="s">
        <v>108</v>
      </c>
      <c r="D843" s="1" t="s">
        <v>915</v>
      </c>
      <c r="E843" s="1" t="s">
        <v>90</v>
      </c>
      <c r="F843" s="1" t="s">
        <v>78</v>
      </c>
      <c r="G843" s="1" t="s">
        <v>877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19</v>
      </c>
      <c r="N843">
        <v>0</v>
      </c>
      <c r="O843">
        <v>0</v>
      </c>
      <c r="P843">
        <v>0</v>
      </c>
      <c r="Q843" s="1"/>
      <c r="T843" t="str">
        <f>Toss[[#This Row],[服装]]&amp;Toss[[#This Row],[名前]]&amp;Toss[[#This Row],[レアリティ]]</f>
        <v>ユニフォーム舞子侑志ICONIC</v>
      </c>
    </row>
    <row r="844" spans="1:20" x14ac:dyDescent="0.35">
      <c r="A844">
        <f>VLOOKUP(Toss[[#This Row],[No用]],SetNo[[No.用]:[vlookup 用]],2,FALSE)</f>
        <v>282</v>
      </c>
      <c r="B844">
        <f>IF(ROW()=2,1,IF(A843&lt;&gt;Toss[[#This Row],[No]],1,B843+1))</f>
        <v>2</v>
      </c>
      <c r="C844" s="1" t="s">
        <v>108</v>
      </c>
      <c r="D844" s="1" t="s">
        <v>915</v>
      </c>
      <c r="E844" s="1" t="s">
        <v>90</v>
      </c>
      <c r="F844" s="1" t="s">
        <v>78</v>
      </c>
      <c r="G844" s="1" t="s">
        <v>877</v>
      </c>
      <c r="H844" s="1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23</v>
      </c>
      <c r="N844">
        <v>0</v>
      </c>
      <c r="O844">
        <v>0</v>
      </c>
      <c r="P844">
        <v>0</v>
      </c>
      <c r="Q844" s="1"/>
      <c r="T844" t="str">
        <f>Toss[[#This Row],[服装]]&amp;Toss[[#This Row],[名前]]&amp;Toss[[#This Row],[レアリティ]]</f>
        <v>ユニフォーム舞子侑志ICONIC</v>
      </c>
    </row>
    <row r="845" spans="1:20" x14ac:dyDescent="0.35">
      <c r="A845">
        <f>VLOOKUP(Toss[[#This Row],[No用]],SetNo[[No.用]:[vlookup 用]],2,FALSE)</f>
        <v>283</v>
      </c>
      <c r="B845">
        <f>IF(ROW()=2,1,IF(A844&lt;&gt;Toss[[#This Row],[No]],1,B844+1))</f>
        <v>1</v>
      </c>
      <c r="C845" s="1" t="s">
        <v>108</v>
      </c>
      <c r="D845" s="1" t="s">
        <v>883</v>
      </c>
      <c r="E845" s="1" t="s">
        <v>90</v>
      </c>
      <c r="F845" s="1" t="s">
        <v>78</v>
      </c>
      <c r="G845" s="1" t="s">
        <v>877</v>
      </c>
      <c r="H845" s="1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25</v>
      </c>
      <c r="N845">
        <v>0</v>
      </c>
      <c r="O845">
        <v>0</v>
      </c>
      <c r="P845">
        <v>0</v>
      </c>
      <c r="Q845" s="1"/>
      <c r="T845" t="str">
        <f>Toss[[#This Row],[服装]]&amp;Toss[[#This Row],[名前]]&amp;Toss[[#This Row],[レアリティ]]</f>
        <v>ユニフォーム寺泊基希ICONIC</v>
      </c>
    </row>
    <row r="846" spans="1:20" x14ac:dyDescent="0.35">
      <c r="A846">
        <f>VLOOKUP(Toss[[#This Row],[No用]],SetNo[[No.用]:[vlookup 用]],2,FALSE)</f>
        <v>284</v>
      </c>
      <c r="B846">
        <f>IF(ROW()=2,1,IF(A845&lt;&gt;Toss[[#This Row],[No]],1,B845+1))</f>
        <v>1</v>
      </c>
      <c r="C846" t="s">
        <v>108</v>
      </c>
      <c r="D846" t="s">
        <v>279</v>
      </c>
      <c r="E846" t="s">
        <v>77</v>
      </c>
      <c r="F846" t="s">
        <v>78</v>
      </c>
      <c r="G846" t="s">
        <v>134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ユニフォーム星海光来ICONIC</v>
      </c>
    </row>
    <row r="847" spans="1:20" x14ac:dyDescent="0.35">
      <c r="A847">
        <f>VLOOKUP(Toss[[#This Row],[No用]],SetNo[[No.用]:[vlookup 用]],2,FALSE)</f>
        <v>284</v>
      </c>
      <c r="B847">
        <f>IF(ROW()=2,1,IF(A846&lt;&gt;Toss[[#This Row],[No]],1,B846+1))</f>
        <v>2</v>
      </c>
      <c r="C847" t="s">
        <v>108</v>
      </c>
      <c r="D847" t="s">
        <v>279</v>
      </c>
      <c r="E847" t="s">
        <v>77</v>
      </c>
      <c r="F847" t="s">
        <v>78</v>
      </c>
      <c r="G847" t="s">
        <v>134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32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ユニフォーム星海光来ICONIC</v>
      </c>
    </row>
    <row r="848" spans="1:20" x14ac:dyDescent="0.35">
      <c r="A848">
        <f>VLOOKUP(Toss[[#This Row],[No用]],SetNo[[No.用]:[vlookup 用]],2,FALSE)</f>
        <v>285</v>
      </c>
      <c r="B848">
        <f>IF(ROW()=2,1,IF(A847&lt;&gt;Toss[[#This Row],[No]],1,B847+1))</f>
        <v>1</v>
      </c>
      <c r="C848" s="1" t="s">
        <v>760</v>
      </c>
      <c r="D848" t="s">
        <v>279</v>
      </c>
      <c r="E848" s="1" t="s">
        <v>73</v>
      </c>
      <c r="F848" t="s">
        <v>78</v>
      </c>
      <c r="G848" t="s">
        <v>134</v>
      </c>
      <c r="H848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文化祭星海光来ICONIC</v>
      </c>
    </row>
    <row r="849" spans="1:20" x14ac:dyDescent="0.35">
      <c r="A849">
        <f>VLOOKUP(Toss[[#This Row],[No用]],SetNo[[No.用]:[vlookup 用]],2,FALSE)</f>
        <v>285</v>
      </c>
      <c r="B849">
        <f>IF(ROW()=2,1,IF(A848&lt;&gt;Toss[[#This Row],[No]],1,B848+1))</f>
        <v>2</v>
      </c>
      <c r="C849" s="1" t="s">
        <v>760</v>
      </c>
      <c r="D849" t="s">
        <v>279</v>
      </c>
      <c r="E849" s="1" t="s">
        <v>73</v>
      </c>
      <c r="F849" t="s">
        <v>78</v>
      </c>
      <c r="G849" t="s">
        <v>134</v>
      </c>
      <c r="H849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文化祭星海光来ICONIC</v>
      </c>
    </row>
    <row r="850" spans="1:20" x14ac:dyDescent="0.35">
      <c r="A850">
        <f>VLOOKUP(Toss[[#This Row],[No用]],SetNo[[No.用]:[vlookup 用]],2,FALSE)</f>
        <v>286</v>
      </c>
      <c r="B850">
        <f>IF(ROW()=2,1,IF(A849&lt;&gt;Toss[[#This Row],[No]],1,B849+1))</f>
        <v>1</v>
      </c>
      <c r="C850" s="1" t="s">
        <v>860</v>
      </c>
      <c r="D850" s="1" t="s">
        <v>279</v>
      </c>
      <c r="E850" s="1" t="s">
        <v>90</v>
      </c>
      <c r="F850" s="1" t="s">
        <v>78</v>
      </c>
      <c r="G850" s="1" t="s">
        <v>134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サバゲ星海光来ICONIC</v>
      </c>
    </row>
    <row r="851" spans="1:20" x14ac:dyDescent="0.35">
      <c r="A851">
        <f>VLOOKUP(Toss[[#This Row],[No用]],SetNo[[No.用]:[vlookup 用]],2,FALSE)</f>
        <v>286</v>
      </c>
      <c r="B851">
        <f>IF(ROW()=2,1,IF(A850&lt;&gt;Toss[[#This Row],[No]],1,B850+1))</f>
        <v>2</v>
      </c>
      <c r="C851" s="1" t="s">
        <v>860</v>
      </c>
      <c r="D851" s="1" t="s">
        <v>279</v>
      </c>
      <c r="E851" s="1" t="s">
        <v>90</v>
      </c>
      <c r="F851" s="1" t="s">
        <v>78</v>
      </c>
      <c r="G851" s="1" t="s">
        <v>134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サバゲ星海光来ICONIC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1</v>
      </c>
      <c r="C852" s="1" t="s">
        <v>987</v>
      </c>
      <c r="D852" s="1" t="s">
        <v>279</v>
      </c>
      <c r="E852" s="1" t="s">
        <v>77</v>
      </c>
      <c r="F852" s="1" t="s">
        <v>78</v>
      </c>
      <c r="G852" s="1" t="s">
        <v>134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花火星海光来ICONIC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2</v>
      </c>
      <c r="C853" s="1" t="s">
        <v>987</v>
      </c>
      <c r="D853" s="1" t="s">
        <v>279</v>
      </c>
      <c r="E853" s="1" t="s">
        <v>77</v>
      </c>
      <c r="F853" s="1" t="s">
        <v>78</v>
      </c>
      <c r="G853" s="1" t="s">
        <v>134</v>
      </c>
      <c r="H853" s="1" t="s">
        <v>71</v>
      </c>
      <c r="I853">
        <v>1</v>
      </c>
      <c r="J853" t="s">
        <v>231</v>
      </c>
      <c r="K853" s="1" t="s">
        <v>167</v>
      </c>
      <c r="L853" s="1" t="s">
        <v>162</v>
      </c>
      <c r="M853">
        <v>32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花火星海光来ICONIC</v>
      </c>
    </row>
    <row r="854" spans="1:20" x14ac:dyDescent="0.35">
      <c r="A854">
        <f>VLOOKUP(Toss[[#This Row],[No用]],SetNo[[No.用]:[vlookup 用]],2,FALSE)</f>
        <v>288</v>
      </c>
      <c r="B854">
        <f>IF(ROW()=2,1,IF(A853&lt;&gt;Toss[[#This Row],[No]],1,B853+1))</f>
        <v>1</v>
      </c>
      <c r="C854" s="1" t="s">
        <v>1208</v>
      </c>
      <c r="D854" s="1" t="s">
        <v>279</v>
      </c>
      <c r="E854" s="1" t="s">
        <v>73</v>
      </c>
      <c r="F854" s="1" t="s">
        <v>78</v>
      </c>
      <c r="G854" s="1" t="s">
        <v>134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新年2星海光来ICONIC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2</v>
      </c>
      <c r="C855" s="1" t="s">
        <v>1208</v>
      </c>
      <c r="D855" s="1" t="s">
        <v>279</v>
      </c>
      <c r="E855" s="1" t="s">
        <v>73</v>
      </c>
      <c r="F855" s="1" t="s">
        <v>78</v>
      </c>
      <c r="G855" s="1" t="s">
        <v>134</v>
      </c>
      <c r="H855" s="1" t="s">
        <v>71</v>
      </c>
      <c r="I855">
        <v>1</v>
      </c>
      <c r="J855" t="s">
        <v>231</v>
      </c>
      <c r="K855" s="1" t="s">
        <v>167</v>
      </c>
      <c r="L855" s="1" t="s">
        <v>162</v>
      </c>
      <c r="M855">
        <v>32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新年2星海光来ICONIC</v>
      </c>
    </row>
    <row r="856" spans="1:20" x14ac:dyDescent="0.35">
      <c r="A856">
        <f>VLOOKUP(Toss[[#This Row],[No用]],SetNo[[No.用]:[vlookup 用]],2,FALSE)</f>
        <v>289</v>
      </c>
      <c r="B856">
        <f>IF(ROW()=2,1,IF(A855&lt;&gt;Toss[[#This Row],[No]],1,B855+1))</f>
        <v>1</v>
      </c>
      <c r="C856" t="s">
        <v>108</v>
      </c>
      <c r="D856" t="s">
        <v>133</v>
      </c>
      <c r="E856" t="s">
        <v>77</v>
      </c>
      <c r="F856" t="s">
        <v>82</v>
      </c>
      <c r="G856" t="s">
        <v>134</v>
      </c>
      <c r="H856" t="s">
        <v>71</v>
      </c>
      <c r="I856">
        <v>1</v>
      </c>
      <c r="J856" t="s">
        <v>231</v>
      </c>
      <c r="K856" s="1" t="s">
        <v>166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ユニフォーム昼神幸郎ICONIC</v>
      </c>
    </row>
    <row r="857" spans="1:20" x14ac:dyDescent="0.35">
      <c r="A857">
        <f>VLOOKUP(Toss[[#This Row],[No用]],SetNo[[No.用]:[vlookup 用]],2,FALSE)</f>
        <v>289</v>
      </c>
      <c r="B857">
        <f>IF(ROW()=2,1,IF(A856&lt;&gt;Toss[[#This Row],[No]],1,B856+1))</f>
        <v>2</v>
      </c>
      <c r="C857" t="s">
        <v>108</v>
      </c>
      <c r="D857" t="s">
        <v>133</v>
      </c>
      <c r="E857" t="s">
        <v>77</v>
      </c>
      <c r="F857" t="s">
        <v>82</v>
      </c>
      <c r="G857" t="s">
        <v>134</v>
      </c>
      <c r="H857" t="s">
        <v>71</v>
      </c>
      <c r="I857">
        <v>1</v>
      </c>
      <c r="J857" t="s">
        <v>231</v>
      </c>
      <c r="K857" s="1" t="s">
        <v>167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ユニフォーム昼神幸郎ICONIC</v>
      </c>
    </row>
    <row r="858" spans="1:20" x14ac:dyDescent="0.35">
      <c r="A858">
        <f>VLOOKUP(Toss[[#This Row],[No用]],SetNo[[No.用]:[vlookup 用]],2,FALSE)</f>
        <v>290</v>
      </c>
      <c r="B858">
        <f>IF(ROW()=2,1,IF(A857&lt;&gt;Toss[[#This Row],[No]],1,B857+1))</f>
        <v>1</v>
      </c>
      <c r="C858" s="1" t="s">
        <v>773</v>
      </c>
      <c r="D858" t="s">
        <v>133</v>
      </c>
      <c r="E858" s="1" t="s">
        <v>73</v>
      </c>
      <c r="F858" t="s">
        <v>82</v>
      </c>
      <c r="G858" t="s">
        <v>134</v>
      </c>
      <c r="H858" t="s">
        <v>71</v>
      </c>
      <c r="I858">
        <v>1</v>
      </c>
      <c r="J858" t="s">
        <v>231</v>
      </c>
      <c r="K858" s="1" t="s">
        <v>166</v>
      </c>
      <c r="L858" s="1" t="s">
        <v>162</v>
      </c>
      <c r="M858">
        <v>25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Xmas昼神幸郎ICONIC</v>
      </c>
    </row>
    <row r="859" spans="1:20" x14ac:dyDescent="0.35">
      <c r="A859">
        <f>VLOOKUP(Toss[[#This Row],[No用]],SetNo[[No.用]:[vlookup 用]],2,FALSE)</f>
        <v>290</v>
      </c>
      <c r="B859">
        <f>IF(ROW()=2,1,IF(A858&lt;&gt;Toss[[#This Row],[No]],1,B858+1))</f>
        <v>2</v>
      </c>
      <c r="C859" s="1" t="s">
        <v>773</v>
      </c>
      <c r="D859" t="s">
        <v>133</v>
      </c>
      <c r="E859" s="1" t="s">
        <v>73</v>
      </c>
      <c r="F859" t="s">
        <v>82</v>
      </c>
      <c r="G859" t="s">
        <v>134</v>
      </c>
      <c r="H859" t="s">
        <v>71</v>
      </c>
      <c r="I859">
        <v>1</v>
      </c>
      <c r="J859" t="s">
        <v>231</v>
      </c>
      <c r="K859" s="1" t="s">
        <v>167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Xmas昼神幸郎ICONIC</v>
      </c>
    </row>
    <row r="860" spans="1:20" x14ac:dyDescent="0.35">
      <c r="A860">
        <f>VLOOKUP(Toss[[#This Row],[No用]],SetNo[[No.用]:[vlookup 用]],2,FALSE)</f>
        <v>291</v>
      </c>
      <c r="B860">
        <f>IF(ROW()=2,1,IF(A859&lt;&gt;Toss[[#This Row],[No]],1,B859+1))</f>
        <v>1</v>
      </c>
      <c r="C860" t="s">
        <v>108</v>
      </c>
      <c r="D860" t="s">
        <v>131</v>
      </c>
      <c r="E860" t="s">
        <v>77</v>
      </c>
      <c r="F860" t="s">
        <v>78</v>
      </c>
      <c r="G860" t="s">
        <v>135</v>
      </c>
      <c r="H860" t="s">
        <v>71</v>
      </c>
      <c r="I860">
        <v>1</v>
      </c>
      <c r="J860" t="s">
        <v>231</v>
      </c>
      <c r="K860" s="1" t="s">
        <v>166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ユニフォーム佐久早聖臣ICONIC</v>
      </c>
    </row>
    <row r="861" spans="1:20" x14ac:dyDescent="0.35">
      <c r="A861">
        <f>VLOOKUP(Toss[[#This Row],[No用]],SetNo[[No.用]:[vlookup 用]],2,FALSE)</f>
        <v>291</v>
      </c>
      <c r="B861">
        <f>IF(ROW()=2,1,IF(A860&lt;&gt;Toss[[#This Row],[No]],1,B860+1))</f>
        <v>2</v>
      </c>
      <c r="C861" t="s">
        <v>108</v>
      </c>
      <c r="D861" t="s">
        <v>131</v>
      </c>
      <c r="E861" t="s">
        <v>77</v>
      </c>
      <c r="F861" t="s">
        <v>78</v>
      </c>
      <c r="G861" t="s">
        <v>135</v>
      </c>
      <c r="H861" t="s">
        <v>71</v>
      </c>
      <c r="I861">
        <v>1</v>
      </c>
      <c r="J861" t="s">
        <v>231</v>
      </c>
      <c r="K861" s="1" t="s">
        <v>167</v>
      </c>
      <c r="L861" s="1" t="s">
        <v>162</v>
      </c>
      <c r="M861">
        <v>32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ユニフォーム佐久早聖臣ICONIC</v>
      </c>
    </row>
    <row r="862" spans="1:20" x14ac:dyDescent="0.35">
      <c r="A862">
        <f>VLOOKUP(Toss[[#This Row],[No用]],SetNo[[No.用]:[vlookup 用]],2,FALSE)</f>
        <v>292</v>
      </c>
      <c r="B862">
        <f>IF(ROW()=2,1,IF(A861&lt;&gt;Toss[[#This Row],[No]],1,B861+1))</f>
        <v>1</v>
      </c>
      <c r="C862" s="1" t="s">
        <v>860</v>
      </c>
      <c r="D862" s="1" t="s">
        <v>131</v>
      </c>
      <c r="E862" s="1" t="s">
        <v>73</v>
      </c>
      <c r="F862" s="1" t="s">
        <v>78</v>
      </c>
      <c r="G862" s="1" t="s">
        <v>135</v>
      </c>
      <c r="H862" s="1" t="s">
        <v>71</v>
      </c>
      <c r="I862">
        <v>1</v>
      </c>
      <c r="J862" t="s">
        <v>231</v>
      </c>
      <c r="K862" s="1" t="s">
        <v>166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サバゲ佐久早聖臣ICONIC</v>
      </c>
    </row>
    <row r="863" spans="1:20" x14ac:dyDescent="0.35">
      <c r="A863">
        <f>VLOOKUP(Toss[[#This Row],[No用]],SetNo[[No.用]:[vlookup 用]],2,FALSE)</f>
        <v>292</v>
      </c>
      <c r="B863">
        <f>IF(ROW()=2,1,IF(A862&lt;&gt;Toss[[#This Row],[No]],1,B862+1))</f>
        <v>2</v>
      </c>
      <c r="C863" s="1" t="s">
        <v>860</v>
      </c>
      <c r="D863" s="1" t="s">
        <v>131</v>
      </c>
      <c r="E863" s="1" t="s">
        <v>73</v>
      </c>
      <c r="F863" s="1" t="s">
        <v>78</v>
      </c>
      <c r="G863" s="1" t="s">
        <v>135</v>
      </c>
      <c r="H863" s="1" t="s">
        <v>71</v>
      </c>
      <c r="I863">
        <v>1</v>
      </c>
      <c r="J863" t="s">
        <v>231</v>
      </c>
      <c r="K863" s="1" t="s">
        <v>167</v>
      </c>
      <c r="L863" s="1" t="s">
        <v>162</v>
      </c>
      <c r="M863">
        <v>32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サバゲ佐久早聖臣ICONIC</v>
      </c>
    </row>
    <row r="864" spans="1:20" x14ac:dyDescent="0.35">
      <c r="A864">
        <f>VLOOKUP(Toss[[#This Row],[No用]],SetNo[[No.用]:[vlookup 用]],2,FALSE)</f>
        <v>293</v>
      </c>
      <c r="B864">
        <f>IF(ROW()=2,1,IF(A863&lt;&gt;Toss[[#This Row],[No]],1,B863+1))</f>
        <v>1</v>
      </c>
      <c r="C864" s="1" t="s">
        <v>1208</v>
      </c>
      <c r="D864" s="1" t="s">
        <v>131</v>
      </c>
      <c r="E864" s="1" t="s">
        <v>90</v>
      </c>
      <c r="F864" s="1" t="s">
        <v>78</v>
      </c>
      <c r="G864" s="1" t="s">
        <v>135</v>
      </c>
      <c r="H864" s="1" t="s">
        <v>71</v>
      </c>
      <c r="I864">
        <v>1</v>
      </c>
      <c r="J864" t="s">
        <v>231</v>
      </c>
      <c r="K864" s="1" t="s">
        <v>166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新年2佐久早聖臣ICONIC</v>
      </c>
    </row>
    <row r="865" spans="1:20" x14ac:dyDescent="0.35">
      <c r="A865">
        <f>VLOOKUP(Toss[[#This Row],[No用]],SetNo[[No.用]:[vlookup 用]],2,FALSE)</f>
        <v>293</v>
      </c>
      <c r="B865">
        <f>IF(ROW()=2,1,IF(A864&lt;&gt;Toss[[#This Row],[No]],1,B864+1))</f>
        <v>2</v>
      </c>
      <c r="C865" s="1" t="s">
        <v>1208</v>
      </c>
      <c r="D865" s="1" t="s">
        <v>131</v>
      </c>
      <c r="E865" s="1" t="s">
        <v>90</v>
      </c>
      <c r="F865" s="1" t="s">
        <v>78</v>
      </c>
      <c r="G865" s="1" t="s">
        <v>135</v>
      </c>
      <c r="H865" s="1" t="s">
        <v>71</v>
      </c>
      <c r="I865">
        <v>1</v>
      </c>
      <c r="J865" t="s">
        <v>231</v>
      </c>
      <c r="K865" s="1" t="s">
        <v>167</v>
      </c>
      <c r="L865" s="1" t="s">
        <v>162</v>
      </c>
      <c r="M865">
        <v>32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新年2佐久早聖臣ICONIC</v>
      </c>
    </row>
    <row r="866" spans="1:20" x14ac:dyDescent="0.35">
      <c r="A866">
        <f>VLOOKUP(Toss[[#This Row],[No用]],SetNo[[No.用]:[vlookup 用]],2,FALSE)</f>
        <v>294</v>
      </c>
      <c r="B866">
        <f>IF(ROW()=2,1,IF(A865&lt;&gt;Toss[[#This Row],[No]],1,B865+1))</f>
        <v>1</v>
      </c>
      <c r="C866" t="s">
        <v>108</v>
      </c>
      <c r="D866" t="s">
        <v>132</v>
      </c>
      <c r="E866" t="s">
        <v>77</v>
      </c>
      <c r="F866" t="s">
        <v>80</v>
      </c>
      <c r="G866" t="s">
        <v>135</v>
      </c>
      <c r="H866" t="s">
        <v>71</v>
      </c>
      <c r="I866">
        <v>1</v>
      </c>
      <c r="J866" t="s">
        <v>231</v>
      </c>
      <c r="K866" s="1" t="s">
        <v>166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ユニフォーム小森元也ICONIC</v>
      </c>
    </row>
    <row r="867" spans="1:20" x14ac:dyDescent="0.35">
      <c r="A867">
        <f>VLOOKUP(Toss[[#This Row],[No用]],SetNo[[No.用]:[vlookup 用]],2,FALSE)</f>
        <v>294</v>
      </c>
      <c r="B867">
        <f>IF(ROW()=2,1,IF(A866&lt;&gt;Toss[[#This Row],[No]],1,B866+1))</f>
        <v>2</v>
      </c>
      <c r="C867" t="s">
        <v>108</v>
      </c>
      <c r="D867" t="s">
        <v>132</v>
      </c>
      <c r="E867" t="s">
        <v>77</v>
      </c>
      <c r="F867" t="s">
        <v>80</v>
      </c>
      <c r="G867" t="s">
        <v>135</v>
      </c>
      <c r="H867" t="s">
        <v>71</v>
      </c>
      <c r="I867">
        <v>1</v>
      </c>
      <c r="J867" t="s">
        <v>231</v>
      </c>
      <c r="K867" s="1" t="s">
        <v>169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ユニフォーム小森元也ICONIC</v>
      </c>
    </row>
    <row r="868" spans="1:20" x14ac:dyDescent="0.35">
      <c r="A868">
        <f>VLOOKUP(Toss[[#This Row],[No用]],SetNo[[No.用]:[vlookup 用]],2,FALSE)</f>
        <v>295</v>
      </c>
      <c r="B868">
        <f>IF(ROW()=2,1,IF(A867&lt;&gt;Toss[[#This Row],[No]],1,B867+1))</f>
        <v>1</v>
      </c>
      <c r="C868" s="1" t="s">
        <v>950</v>
      </c>
      <c r="D868" s="1" t="s">
        <v>132</v>
      </c>
      <c r="E868" s="1" t="s">
        <v>73</v>
      </c>
      <c r="F868" s="1" t="s">
        <v>80</v>
      </c>
      <c r="G868" s="1" t="s">
        <v>135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178</v>
      </c>
      <c r="M868">
        <v>29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キャンプ小森元也ICONIC</v>
      </c>
    </row>
    <row r="869" spans="1:20" x14ac:dyDescent="0.35">
      <c r="A869">
        <f>VLOOKUP(Toss[[#This Row],[No用]],SetNo[[No.用]:[vlookup 用]],2,FALSE)</f>
        <v>295</v>
      </c>
      <c r="B869">
        <f>IF(ROW()=2,1,IF(A868&lt;&gt;Toss[[#This Row],[No]],1,B868+1))</f>
        <v>2</v>
      </c>
      <c r="C869" s="1" t="s">
        <v>950</v>
      </c>
      <c r="D869" s="1" t="s">
        <v>132</v>
      </c>
      <c r="E869" s="1" t="s">
        <v>73</v>
      </c>
      <c r="F869" s="1" t="s">
        <v>80</v>
      </c>
      <c r="G869" s="1" t="s">
        <v>135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キャンプ小森元也ICONIC</v>
      </c>
    </row>
    <row r="870" spans="1:20" x14ac:dyDescent="0.35">
      <c r="A870">
        <f>VLOOKUP(Toss[[#This Row],[No用]],SetNo[[No.用]:[vlookup 用]],2,FALSE)</f>
        <v>296</v>
      </c>
      <c r="B870">
        <f>IF(ROW()=2,1,IF(A869&lt;&gt;Toss[[#This Row],[No]],1,B869+1))</f>
        <v>1</v>
      </c>
      <c r="C870" t="s">
        <v>108</v>
      </c>
      <c r="D870" s="1" t="s">
        <v>677</v>
      </c>
      <c r="E870" s="1" t="s">
        <v>90</v>
      </c>
      <c r="F870" s="1" t="s">
        <v>78</v>
      </c>
      <c r="G870" s="1" t="s">
        <v>679</v>
      </c>
      <c r="H870" t="s">
        <v>71</v>
      </c>
      <c r="I870">
        <v>1</v>
      </c>
      <c r="J870" t="s">
        <v>385</v>
      </c>
      <c r="K870" s="1" t="s">
        <v>166</v>
      </c>
      <c r="L870" s="1" t="s">
        <v>162</v>
      </c>
      <c r="M870">
        <v>29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ユニフォーム大将優ICONIC</v>
      </c>
    </row>
    <row r="871" spans="1:20" x14ac:dyDescent="0.35">
      <c r="A871">
        <f>VLOOKUP(Toss[[#This Row],[No用]],SetNo[[No.用]:[vlookup 用]],2,FALSE)</f>
        <v>296</v>
      </c>
      <c r="B871">
        <f>IF(ROW()=2,1,IF(A870&lt;&gt;Toss[[#This Row],[No]],1,B870+1))</f>
        <v>2</v>
      </c>
      <c r="C871" t="s">
        <v>108</v>
      </c>
      <c r="D871" s="1" t="s">
        <v>677</v>
      </c>
      <c r="E871" s="1" t="s">
        <v>90</v>
      </c>
      <c r="F871" s="1" t="s">
        <v>78</v>
      </c>
      <c r="G871" s="1" t="s">
        <v>679</v>
      </c>
      <c r="H871" t="s">
        <v>71</v>
      </c>
      <c r="I871">
        <v>1</v>
      </c>
      <c r="J871" t="s">
        <v>385</v>
      </c>
      <c r="K871" s="1" t="s">
        <v>167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ユニフォーム大将優ICONIC</v>
      </c>
    </row>
    <row r="872" spans="1:20" x14ac:dyDescent="0.35">
      <c r="A872">
        <f>VLOOKUP(Toss[[#This Row],[No用]],SetNo[[No.用]:[vlookup 用]],2,FALSE)</f>
        <v>297</v>
      </c>
      <c r="B872">
        <f>IF(ROW()=2,1,IF(A871&lt;&gt;Toss[[#This Row],[No]],1,B871+1))</f>
        <v>1</v>
      </c>
      <c r="C872" s="1" t="s">
        <v>784</v>
      </c>
      <c r="D872" s="1" t="s">
        <v>677</v>
      </c>
      <c r="E872" s="1" t="s">
        <v>77</v>
      </c>
      <c r="F872" s="1" t="s">
        <v>78</v>
      </c>
      <c r="G872" s="1" t="s">
        <v>679</v>
      </c>
      <c r="H872" s="1" t="s">
        <v>680</v>
      </c>
      <c r="I872">
        <v>1</v>
      </c>
      <c r="J872" t="s">
        <v>231</v>
      </c>
      <c r="K872" s="1" t="s">
        <v>166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新年大将優ICONIC</v>
      </c>
    </row>
    <row r="873" spans="1:20" x14ac:dyDescent="0.35">
      <c r="A873">
        <f>VLOOKUP(Toss[[#This Row],[No用]],SetNo[[No.用]:[vlookup 用]],2,FALSE)</f>
        <v>297</v>
      </c>
      <c r="B873">
        <f>IF(ROW()=2,1,IF(A872&lt;&gt;Toss[[#This Row],[No]],1,B872+1))</f>
        <v>2</v>
      </c>
      <c r="C873" s="1" t="s">
        <v>784</v>
      </c>
      <c r="D873" s="1" t="s">
        <v>677</v>
      </c>
      <c r="E873" s="1" t="s">
        <v>77</v>
      </c>
      <c r="F873" s="1" t="s">
        <v>78</v>
      </c>
      <c r="G873" s="1" t="s">
        <v>679</v>
      </c>
      <c r="H873" s="1" t="s">
        <v>680</v>
      </c>
      <c r="I873">
        <v>1</v>
      </c>
      <c r="J873" t="s">
        <v>385</v>
      </c>
      <c r="K873" s="1" t="s">
        <v>167</v>
      </c>
      <c r="L873" s="1" t="s">
        <v>178</v>
      </c>
      <c r="M873">
        <v>31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新年大将優ICONIC</v>
      </c>
    </row>
    <row r="874" spans="1:20" x14ac:dyDescent="0.35">
      <c r="A874">
        <f>VLOOKUP(Toss[[#This Row],[No用]],SetNo[[No.用]:[vlookup 用]],2,FALSE)</f>
        <v>297</v>
      </c>
      <c r="B874">
        <f>IF(ROW()=2,1,IF(A873&lt;&gt;Toss[[#This Row],[No]],1,B873+1))</f>
        <v>3</v>
      </c>
      <c r="C874" s="1" t="s">
        <v>784</v>
      </c>
      <c r="D874" s="1" t="s">
        <v>677</v>
      </c>
      <c r="E874" s="1" t="s">
        <v>77</v>
      </c>
      <c r="F874" s="1" t="s">
        <v>78</v>
      </c>
      <c r="G874" s="1" t="s">
        <v>679</v>
      </c>
      <c r="H874" s="1" t="s">
        <v>680</v>
      </c>
      <c r="I874">
        <v>1</v>
      </c>
      <c r="J874" t="s">
        <v>385</v>
      </c>
      <c r="K874" s="1" t="s">
        <v>167</v>
      </c>
      <c r="L874" s="1" t="s">
        <v>224</v>
      </c>
      <c r="M874">
        <v>44</v>
      </c>
      <c r="N874">
        <v>0</v>
      </c>
      <c r="O874">
        <v>54</v>
      </c>
      <c r="P874">
        <v>0</v>
      </c>
      <c r="T874" t="str">
        <f>Toss[[#This Row],[服装]]&amp;Toss[[#This Row],[名前]]&amp;Toss[[#This Row],[レアリティ]]</f>
        <v>新年大将優ICONIC</v>
      </c>
    </row>
    <row r="875" spans="1:20" x14ac:dyDescent="0.35">
      <c r="A875">
        <f>VLOOKUP(Toss[[#This Row],[No用]],SetNo[[No.用]:[vlookup 用]],2,FALSE)</f>
        <v>298</v>
      </c>
      <c r="B875">
        <f>IF(ROW()=2,1,IF(A874&lt;&gt;Toss[[#This Row],[No]],1,B874+1))</f>
        <v>1</v>
      </c>
      <c r="C875" s="1" t="s">
        <v>1056</v>
      </c>
      <c r="D875" s="1" t="s">
        <v>677</v>
      </c>
      <c r="E875" s="1" t="s">
        <v>73</v>
      </c>
      <c r="F875" s="1" t="s">
        <v>78</v>
      </c>
      <c r="G875" s="1" t="s">
        <v>679</v>
      </c>
      <c r="H875" s="1" t="s">
        <v>680</v>
      </c>
      <c r="I875">
        <v>1</v>
      </c>
      <c r="J875" t="s">
        <v>231</v>
      </c>
      <c r="K875" s="1" t="s">
        <v>166</v>
      </c>
      <c r="L875" s="1" t="s">
        <v>162</v>
      </c>
      <c r="M875">
        <v>29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カンフー大将優ICONIC</v>
      </c>
    </row>
    <row r="876" spans="1:20" x14ac:dyDescent="0.35">
      <c r="A876">
        <f>VLOOKUP(Toss[[#This Row],[No用]],SetNo[[No.用]:[vlookup 用]],2,FALSE)</f>
        <v>298</v>
      </c>
      <c r="B876">
        <f>IF(ROW()=2,1,IF(A875&lt;&gt;Toss[[#This Row],[No]],1,B875+1))</f>
        <v>2</v>
      </c>
      <c r="C876" s="1" t="s">
        <v>1056</v>
      </c>
      <c r="D876" s="1" t="s">
        <v>677</v>
      </c>
      <c r="E876" s="1" t="s">
        <v>73</v>
      </c>
      <c r="F876" s="1" t="s">
        <v>78</v>
      </c>
      <c r="G876" s="1" t="s">
        <v>679</v>
      </c>
      <c r="H876" s="1" t="s">
        <v>680</v>
      </c>
      <c r="I876">
        <v>1</v>
      </c>
      <c r="J876" t="s">
        <v>385</v>
      </c>
      <c r="K876" s="1" t="s">
        <v>167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カンフー大将優ICONIC</v>
      </c>
    </row>
    <row r="877" spans="1:20" x14ac:dyDescent="0.35">
      <c r="A877">
        <f>VLOOKUP(Toss[[#This Row],[No用]],SetNo[[No.用]:[vlookup 用]],2,FALSE)</f>
        <v>298</v>
      </c>
      <c r="B877">
        <f>IF(ROW()=2,1,IF(A876&lt;&gt;Toss[[#This Row],[No]],1,B876+1))</f>
        <v>3</v>
      </c>
      <c r="C877" s="1" t="s">
        <v>1056</v>
      </c>
      <c r="D877" s="1" t="s">
        <v>677</v>
      </c>
      <c r="E877" s="1" t="s">
        <v>73</v>
      </c>
      <c r="F877" s="1" t="s">
        <v>78</v>
      </c>
      <c r="G877" s="1" t="s">
        <v>679</v>
      </c>
      <c r="H877" s="1" t="s">
        <v>680</v>
      </c>
      <c r="I877">
        <v>1</v>
      </c>
      <c r="J877" t="s">
        <v>385</v>
      </c>
      <c r="K877" s="1" t="s">
        <v>167</v>
      </c>
      <c r="L877" s="1" t="s">
        <v>224</v>
      </c>
      <c r="M877">
        <v>49</v>
      </c>
      <c r="N877">
        <v>0</v>
      </c>
      <c r="O877">
        <v>59</v>
      </c>
      <c r="P877">
        <v>0</v>
      </c>
      <c r="T877" t="str">
        <f>Toss[[#This Row],[服装]]&amp;Toss[[#This Row],[名前]]&amp;Toss[[#This Row],[レアリティ]]</f>
        <v>カンフー大将優ICONIC</v>
      </c>
    </row>
    <row r="878" spans="1:20" x14ac:dyDescent="0.35">
      <c r="A878">
        <f>VLOOKUP(Toss[[#This Row],[No用]],SetNo[[No.用]:[vlookup 用]],2,FALSE)</f>
        <v>299</v>
      </c>
      <c r="B878">
        <f>IF(ROW()=2,1,IF(A877&lt;&gt;Toss[[#This Row],[No]],1,B877+1))</f>
        <v>1</v>
      </c>
      <c r="C878" s="1" t="s">
        <v>1358</v>
      </c>
      <c r="D878" s="1" t="s">
        <v>677</v>
      </c>
      <c r="E878" s="1" t="s">
        <v>90</v>
      </c>
      <c r="F878" s="1" t="s">
        <v>78</v>
      </c>
      <c r="G878" s="1" t="s">
        <v>679</v>
      </c>
      <c r="H878" s="1" t="s">
        <v>680</v>
      </c>
      <c r="I878">
        <v>1</v>
      </c>
      <c r="J878" t="s">
        <v>385</v>
      </c>
      <c r="K878" s="1" t="s">
        <v>166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妖大将優ICONIC</v>
      </c>
    </row>
    <row r="879" spans="1:20" x14ac:dyDescent="0.35">
      <c r="A879">
        <f>VLOOKUP(Toss[[#This Row],[No用]],SetNo[[No.用]:[vlookup 用]],2,FALSE)</f>
        <v>299</v>
      </c>
      <c r="B879">
        <f>IF(ROW()=2,1,IF(A878&lt;&gt;Toss[[#This Row],[No]],1,B878+1))</f>
        <v>2</v>
      </c>
      <c r="C879" s="1" t="s">
        <v>1358</v>
      </c>
      <c r="D879" s="1" t="s">
        <v>677</v>
      </c>
      <c r="E879" s="1" t="s">
        <v>90</v>
      </c>
      <c r="F879" s="1" t="s">
        <v>78</v>
      </c>
      <c r="G879" s="1" t="s">
        <v>679</v>
      </c>
      <c r="H879" s="1" t="s">
        <v>680</v>
      </c>
      <c r="I879">
        <v>1</v>
      </c>
      <c r="J879" t="s">
        <v>385</v>
      </c>
      <c r="K879" s="1" t="s">
        <v>167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妖大将優ICONIC</v>
      </c>
    </row>
    <row r="880" spans="1:20" x14ac:dyDescent="0.35">
      <c r="A880">
        <f>VLOOKUP(Toss[[#This Row],[No用]],SetNo[[No.用]:[vlookup 用]],2,FALSE)</f>
        <v>300</v>
      </c>
      <c r="B880">
        <f>IF(ROW()=2,1,IF(A879&lt;&gt;Toss[[#This Row],[No]],1,B879+1))</f>
        <v>1</v>
      </c>
      <c r="C880" t="s">
        <v>108</v>
      </c>
      <c r="D880" s="1" t="s">
        <v>682</v>
      </c>
      <c r="E880" s="1" t="s">
        <v>90</v>
      </c>
      <c r="F880" s="1" t="s">
        <v>78</v>
      </c>
      <c r="G880" s="1" t="s">
        <v>679</v>
      </c>
      <c r="H880" t="s">
        <v>71</v>
      </c>
      <c r="I880">
        <v>1</v>
      </c>
      <c r="J880" t="s">
        <v>385</v>
      </c>
      <c r="K880" s="1" t="s">
        <v>166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ユニフォーム沼井和馬ICONIC</v>
      </c>
    </row>
    <row r="881" spans="1:20" x14ac:dyDescent="0.35">
      <c r="A881">
        <f>VLOOKUP(Toss[[#This Row],[No用]],SetNo[[No.用]:[vlookup 用]],2,FALSE)</f>
        <v>300</v>
      </c>
      <c r="B881">
        <f>IF(ROW()=2,1,IF(A880&lt;&gt;Toss[[#This Row],[No]],1,B880+1))</f>
        <v>2</v>
      </c>
      <c r="C881" t="s">
        <v>108</v>
      </c>
      <c r="D881" s="1" t="s">
        <v>682</v>
      </c>
      <c r="E881" s="1" t="s">
        <v>90</v>
      </c>
      <c r="F881" s="1" t="s">
        <v>78</v>
      </c>
      <c r="G881" s="1" t="s">
        <v>679</v>
      </c>
      <c r="H881" t="s">
        <v>71</v>
      </c>
      <c r="I881">
        <v>1</v>
      </c>
      <c r="J881" t="s">
        <v>385</v>
      </c>
      <c r="K881" s="1" t="s">
        <v>167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ユニフォーム沼井和馬ICONIC</v>
      </c>
    </row>
    <row r="882" spans="1:20" x14ac:dyDescent="0.35">
      <c r="A882">
        <f>VLOOKUP(Toss[[#This Row],[No用]],SetNo[[No.用]:[vlookup 用]],2,FALSE)</f>
        <v>301</v>
      </c>
      <c r="B882">
        <f>IF(ROW()=2,1,IF(A881&lt;&gt;Toss[[#This Row],[No]],1,B881+1))</f>
        <v>1</v>
      </c>
      <c r="C882" t="s">
        <v>108</v>
      </c>
      <c r="D882" s="1" t="s">
        <v>729</v>
      </c>
      <c r="E882" s="1" t="s">
        <v>90</v>
      </c>
      <c r="F882" s="1" t="s">
        <v>78</v>
      </c>
      <c r="G882" s="1" t="s">
        <v>679</v>
      </c>
      <c r="H882" t="s">
        <v>71</v>
      </c>
      <c r="I882">
        <v>1</v>
      </c>
      <c r="J882" t="s">
        <v>385</v>
      </c>
      <c r="K882" s="1" t="s">
        <v>166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ユニフォーム潜尚保ICONIC</v>
      </c>
    </row>
    <row r="883" spans="1:20" x14ac:dyDescent="0.35">
      <c r="A883">
        <f>VLOOKUP(Toss[[#This Row],[No用]],SetNo[[No.用]:[vlookup 用]],2,FALSE)</f>
        <v>301</v>
      </c>
      <c r="B883">
        <f>IF(ROW()=2,1,IF(A882&lt;&gt;Toss[[#This Row],[No]],1,B882+1))</f>
        <v>2</v>
      </c>
      <c r="C883" t="s">
        <v>108</v>
      </c>
      <c r="D883" s="1" t="s">
        <v>729</v>
      </c>
      <c r="E883" s="1" t="s">
        <v>90</v>
      </c>
      <c r="F883" s="1" t="s">
        <v>78</v>
      </c>
      <c r="G883" s="1" t="s">
        <v>679</v>
      </c>
      <c r="H883" t="s">
        <v>71</v>
      </c>
      <c r="I883">
        <v>1</v>
      </c>
      <c r="J883" t="s">
        <v>385</v>
      </c>
      <c r="K883" s="1" t="s">
        <v>167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ユニフォーム潜尚保ICONIC</v>
      </c>
    </row>
    <row r="884" spans="1:20" x14ac:dyDescent="0.35">
      <c r="A884">
        <f>VLOOKUP(Toss[[#This Row],[No用]],SetNo[[No.用]:[vlookup 用]],2,FALSE)</f>
        <v>302</v>
      </c>
      <c r="B884">
        <f>IF(ROW()=2,1,IF(A883&lt;&gt;Toss[[#This Row],[No]],1,B883+1))</f>
        <v>1</v>
      </c>
      <c r="C884" s="1" t="s">
        <v>926</v>
      </c>
      <c r="D884" s="1" t="s">
        <v>729</v>
      </c>
      <c r="E884" s="1" t="s">
        <v>77</v>
      </c>
      <c r="F884" s="1" t="s">
        <v>78</v>
      </c>
      <c r="G884" s="1" t="s">
        <v>679</v>
      </c>
      <c r="H884" s="1" t="s">
        <v>680</v>
      </c>
      <c r="I884">
        <v>1</v>
      </c>
      <c r="J884" t="s">
        <v>385</v>
      </c>
      <c r="K884" s="1" t="s">
        <v>166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バーガー潜尚保ICONIC</v>
      </c>
    </row>
    <row r="885" spans="1:20" x14ac:dyDescent="0.35">
      <c r="A885">
        <f>VLOOKUP(Toss[[#This Row],[No用]],SetNo[[No.用]:[vlookup 用]],2,FALSE)</f>
        <v>302</v>
      </c>
      <c r="B885">
        <f>IF(ROW()=2,1,IF(A884&lt;&gt;Toss[[#This Row],[No]],1,B884+1))</f>
        <v>2</v>
      </c>
      <c r="C885" s="1" t="s">
        <v>926</v>
      </c>
      <c r="D885" s="1" t="s">
        <v>729</v>
      </c>
      <c r="E885" s="1" t="s">
        <v>77</v>
      </c>
      <c r="F885" s="1" t="s">
        <v>78</v>
      </c>
      <c r="G885" s="1" t="s">
        <v>679</v>
      </c>
      <c r="H885" s="1" t="s">
        <v>680</v>
      </c>
      <c r="I885">
        <v>1</v>
      </c>
      <c r="J885" t="s">
        <v>385</v>
      </c>
      <c r="K885" s="1" t="s">
        <v>167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バーガー潜尚保ICONIC</v>
      </c>
    </row>
    <row r="886" spans="1:20" x14ac:dyDescent="0.35">
      <c r="A886">
        <f>VLOOKUP(Toss[[#This Row],[No用]],SetNo[[No.用]:[vlookup 用]],2,FALSE)</f>
        <v>303</v>
      </c>
      <c r="B886">
        <f>IF(ROW()=2,1,IF(A885&lt;&gt;Toss[[#This Row],[No]],1,B885+1))</f>
        <v>1</v>
      </c>
      <c r="C886" t="s">
        <v>108</v>
      </c>
      <c r="D886" s="1" t="s">
        <v>731</v>
      </c>
      <c r="E886" s="1" t="s">
        <v>90</v>
      </c>
      <c r="F886" s="1" t="s">
        <v>78</v>
      </c>
      <c r="G886" s="1" t="s">
        <v>679</v>
      </c>
      <c r="H886" t="s">
        <v>71</v>
      </c>
      <c r="I886">
        <v>1</v>
      </c>
      <c r="J886" t="s">
        <v>385</v>
      </c>
      <c r="K886" s="1" t="s">
        <v>166</v>
      </c>
      <c r="L886" s="1" t="s">
        <v>162</v>
      </c>
      <c r="M886">
        <v>23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ユニフォーム高千穂恵也ICONIC</v>
      </c>
    </row>
    <row r="887" spans="1:20" x14ac:dyDescent="0.35">
      <c r="A887">
        <f>VLOOKUP(Toss[[#This Row],[No用]],SetNo[[No.用]:[vlookup 用]],2,FALSE)</f>
        <v>303</v>
      </c>
      <c r="B887">
        <f>IF(ROW()=2,1,IF(A886&lt;&gt;Toss[[#This Row],[No]],1,B886+1))</f>
        <v>2</v>
      </c>
      <c r="C887" t="s">
        <v>108</v>
      </c>
      <c r="D887" s="1" t="s">
        <v>731</v>
      </c>
      <c r="E887" s="1" t="s">
        <v>90</v>
      </c>
      <c r="F887" s="1" t="s">
        <v>78</v>
      </c>
      <c r="G887" s="1" t="s">
        <v>679</v>
      </c>
      <c r="H887" t="s">
        <v>71</v>
      </c>
      <c r="I887">
        <v>1</v>
      </c>
      <c r="J887" t="s">
        <v>385</v>
      </c>
      <c r="K887" s="1" t="s">
        <v>167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ユニフォーム高千穂恵也ICONIC</v>
      </c>
    </row>
    <row r="888" spans="1:20" x14ac:dyDescent="0.35">
      <c r="A888">
        <f>VLOOKUP(Toss[[#This Row],[No用]],SetNo[[No.用]:[vlookup 用]],2,FALSE)</f>
        <v>304</v>
      </c>
      <c r="B888">
        <f>IF(ROW()=2,1,IF(A887&lt;&gt;Toss[[#This Row],[No]],1,B887+1))</f>
        <v>1</v>
      </c>
      <c r="C888" t="s">
        <v>108</v>
      </c>
      <c r="D888" s="1" t="s">
        <v>733</v>
      </c>
      <c r="E888" s="1" t="s">
        <v>90</v>
      </c>
      <c r="F888" s="1" t="s">
        <v>82</v>
      </c>
      <c r="G888" s="1" t="s">
        <v>679</v>
      </c>
      <c r="H888" t="s">
        <v>71</v>
      </c>
      <c r="I888">
        <v>1</v>
      </c>
      <c r="J888" t="s">
        <v>385</v>
      </c>
      <c r="K888" s="1" t="s">
        <v>166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ユニフォーム広尾倖児ICONIC</v>
      </c>
    </row>
    <row r="889" spans="1:20" x14ac:dyDescent="0.35">
      <c r="A889">
        <f>VLOOKUP(Toss[[#This Row],[No用]],SetNo[[No.用]:[vlookup 用]],2,FALSE)</f>
        <v>304</v>
      </c>
      <c r="B889">
        <f>IF(ROW()=2,1,IF(A888&lt;&gt;Toss[[#This Row],[No]],1,B888+1))</f>
        <v>2</v>
      </c>
      <c r="C889" t="s">
        <v>108</v>
      </c>
      <c r="D889" s="1" t="s">
        <v>733</v>
      </c>
      <c r="E889" s="1" t="s">
        <v>90</v>
      </c>
      <c r="F889" s="1" t="s">
        <v>82</v>
      </c>
      <c r="G889" s="1" t="s">
        <v>679</v>
      </c>
      <c r="H889" t="s">
        <v>71</v>
      </c>
      <c r="I889">
        <v>1</v>
      </c>
      <c r="J889" t="s">
        <v>385</v>
      </c>
      <c r="K889" s="1" t="s">
        <v>167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ユニフォーム広尾倖児ICONIC</v>
      </c>
    </row>
    <row r="890" spans="1:20" x14ac:dyDescent="0.35">
      <c r="A890">
        <f>VLOOKUP(Toss[[#This Row],[No用]],SetNo[[No.用]:[vlookup 用]],2,FALSE)</f>
        <v>305</v>
      </c>
      <c r="B890">
        <f>IF(ROW()=2,1,IF(A889&lt;&gt;Toss[[#This Row],[No]],1,B889+1))</f>
        <v>1</v>
      </c>
      <c r="C890" s="1" t="s">
        <v>1056</v>
      </c>
      <c r="D890" s="1" t="s">
        <v>733</v>
      </c>
      <c r="E890" s="1" t="s">
        <v>77</v>
      </c>
      <c r="F890" s="1" t="s">
        <v>82</v>
      </c>
      <c r="G890" s="1" t="s">
        <v>679</v>
      </c>
      <c r="H890" s="1" t="s">
        <v>680</v>
      </c>
      <c r="I890">
        <v>1</v>
      </c>
      <c r="J890" t="s">
        <v>385</v>
      </c>
      <c r="K890" s="1" t="s">
        <v>166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カンフー広尾倖児ICONIC</v>
      </c>
    </row>
    <row r="891" spans="1:20" x14ac:dyDescent="0.35">
      <c r="A891">
        <f>VLOOKUP(Toss[[#This Row],[No用]],SetNo[[No.用]:[vlookup 用]],2,FALSE)</f>
        <v>305</v>
      </c>
      <c r="B891">
        <f>IF(ROW()=2,1,IF(A890&lt;&gt;Toss[[#This Row],[No]],1,B890+1))</f>
        <v>2</v>
      </c>
      <c r="C891" s="1" t="s">
        <v>1056</v>
      </c>
      <c r="D891" s="1" t="s">
        <v>733</v>
      </c>
      <c r="E891" s="1" t="s">
        <v>77</v>
      </c>
      <c r="F891" s="1" t="s">
        <v>82</v>
      </c>
      <c r="G891" s="1" t="s">
        <v>679</v>
      </c>
      <c r="H891" s="1" t="s">
        <v>680</v>
      </c>
      <c r="I891">
        <v>1</v>
      </c>
      <c r="J891" t="s">
        <v>385</v>
      </c>
      <c r="K891" s="1" t="s">
        <v>167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カンフー広尾倖児ICONIC</v>
      </c>
    </row>
    <row r="892" spans="1:20" x14ac:dyDescent="0.35">
      <c r="A892">
        <f>VLOOKUP(Toss[[#This Row],[No用]],SetNo[[No.用]:[vlookup 用]],2,FALSE)</f>
        <v>306</v>
      </c>
      <c r="B892">
        <f>IF(ROW()=2,1,IF(A891&lt;&gt;Toss[[#This Row],[No]],1,B891+1))</f>
        <v>1</v>
      </c>
      <c r="C892" t="s">
        <v>108</v>
      </c>
      <c r="D892" s="1" t="s">
        <v>735</v>
      </c>
      <c r="E892" s="1" t="s">
        <v>90</v>
      </c>
      <c r="F892" s="1" t="s">
        <v>74</v>
      </c>
      <c r="G892" s="1" t="s">
        <v>679</v>
      </c>
      <c r="H892" t="s">
        <v>71</v>
      </c>
      <c r="I892">
        <v>1</v>
      </c>
      <c r="J892" t="s">
        <v>385</v>
      </c>
      <c r="K892" s="1" t="s">
        <v>166</v>
      </c>
      <c r="L892" s="1" t="s">
        <v>173</v>
      </c>
      <c r="M892">
        <v>34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ユニフォーム先島伊澄ICONIC</v>
      </c>
    </row>
    <row r="893" spans="1:20" x14ac:dyDescent="0.35">
      <c r="A893">
        <f>VLOOKUP(Toss[[#This Row],[No用]],SetNo[[No.用]:[vlookup 用]],2,FALSE)</f>
        <v>306</v>
      </c>
      <c r="B893">
        <f>IF(ROW()=2,1,IF(A892&lt;&gt;Toss[[#This Row],[No]],1,B892+1))</f>
        <v>2</v>
      </c>
      <c r="C893" t="s">
        <v>108</v>
      </c>
      <c r="D893" s="1" t="s">
        <v>735</v>
      </c>
      <c r="E893" s="1" t="s">
        <v>90</v>
      </c>
      <c r="F893" s="1" t="s">
        <v>74</v>
      </c>
      <c r="G893" s="1" t="s">
        <v>679</v>
      </c>
      <c r="H893" t="s">
        <v>71</v>
      </c>
      <c r="I893">
        <v>1</v>
      </c>
      <c r="J893" t="s">
        <v>385</v>
      </c>
      <c r="K893" s="1" t="s">
        <v>169</v>
      </c>
      <c r="L893" s="1" t="s">
        <v>178</v>
      </c>
      <c r="M893">
        <v>34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ユニフォーム先島伊澄ICONIC</v>
      </c>
    </row>
    <row r="894" spans="1:20" x14ac:dyDescent="0.35">
      <c r="A894">
        <f>VLOOKUP(Toss[[#This Row],[No用]],SetNo[[No.用]:[vlookup 用]],2,FALSE)</f>
        <v>306</v>
      </c>
      <c r="B894">
        <f>IF(ROW()=2,1,IF(A893&lt;&gt;Toss[[#This Row],[No]],1,B893+1))</f>
        <v>3</v>
      </c>
      <c r="C894" t="s">
        <v>108</v>
      </c>
      <c r="D894" s="1" t="s">
        <v>735</v>
      </c>
      <c r="E894" s="1" t="s">
        <v>90</v>
      </c>
      <c r="F894" s="1" t="s">
        <v>74</v>
      </c>
      <c r="G894" s="1" t="s">
        <v>679</v>
      </c>
      <c r="H894" t="s">
        <v>71</v>
      </c>
      <c r="I894">
        <v>1</v>
      </c>
      <c r="J894" t="s">
        <v>385</v>
      </c>
      <c r="K894" s="1" t="s">
        <v>181</v>
      </c>
      <c r="L894" s="1" t="s">
        <v>162</v>
      </c>
      <c r="M894">
        <v>31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ユニフォーム先島伊澄ICONIC</v>
      </c>
    </row>
    <row r="895" spans="1:20" x14ac:dyDescent="0.35">
      <c r="A895">
        <f>VLOOKUP(Toss[[#This Row],[No用]],SetNo[[No.用]:[vlookup 用]],2,FALSE)</f>
        <v>306</v>
      </c>
      <c r="B895">
        <f>IF(ROW()=2,1,IF(A894&lt;&gt;Toss[[#This Row],[No]],1,B894+1))</f>
        <v>4</v>
      </c>
      <c r="C895" t="s">
        <v>108</v>
      </c>
      <c r="D895" s="1" t="s">
        <v>735</v>
      </c>
      <c r="E895" s="1" t="s">
        <v>90</v>
      </c>
      <c r="F895" s="1" t="s">
        <v>74</v>
      </c>
      <c r="G895" s="1" t="s">
        <v>679</v>
      </c>
      <c r="H895" t="s">
        <v>71</v>
      </c>
      <c r="I895">
        <v>1</v>
      </c>
      <c r="J895" t="s">
        <v>385</v>
      </c>
      <c r="K895" s="1" t="s">
        <v>232</v>
      </c>
      <c r="L895" s="1" t="s">
        <v>162</v>
      </c>
      <c r="M895">
        <v>33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ユニフォーム先島伊澄ICONIC</v>
      </c>
    </row>
    <row r="896" spans="1:20" x14ac:dyDescent="0.35">
      <c r="A896">
        <f>VLOOKUP(Toss[[#This Row],[No用]],SetNo[[No.用]:[vlookup 用]],2,FALSE)</f>
        <v>306</v>
      </c>
      <c r="B896">
        <f>IF(ROW()=2,1,IF(A895&lt;&gt;Toss[[#This Row],[No]],1,B895+1))</f>
        <v>5</v>
      </c>
      <c r="C896" t="s">
        <v>108</v>
      </c>
      <c r="D896" s="1" t="s">
        <v>735</v>
      </c>
      <c r="E896" s="1" t="s">
        <v>90</v>
      </c>
      <c r="F896" s="1" t="s">
        <v>74</v>
      </c>
      <c r="G896" s="1" t="s">
        <v>679</v>
      </c>
      <c r="H896" t="s">
        <v>71</v>
      </c>
      <c r="I896">
        <v>1</v>
      </c>
      <c r="J896" t="s">
        <v>385</v>
      </c>
      <c r="K896" s="1" t="s">
        <v>183</v>
      </c>
      <c r="L896" s="1" t="s">
        <v>224</v>
      </c>
      <c r="M896">
        <v>46</v>
      </c>
      <c r="N896">
        <v>0</v>
      </c>
      <c r="O896">
        <v>56</v>
      </c>
      <c r="P896">
        <v>0</v>
      </c>
      <c r="T896" t="str">
        <f>Toss[[#This Row],[服装]]&amp;Toss[[#This Row],[名前]]&amp;Toss[[#This Row],[レアリティ]]</f>
        <v>ユニフォーム先島伊澄ICONIC</v>
      </c>
    </row>
    <row r="897" spans="1:20" x14ac:dyDescent="0.35">
      <c r="A897">
        <f>VLOOKUP(Toss[[#This Row],[No用]],SetNo[[No.用]:[vlookup 用]],2,FALSE)</f>
        <v>307</v>
      </c>
      <c r="B897">
        <f>IF(ROW()=2,1,IF(A896&lt;&gt;Toss[[#This Row],[No]],1,B896+1))</f>
        <v>1</v>
      </c>
      <c r="C897" t="s">
        <v>108</v>
      </c>
      <c r="D897" s="1" t="s">
        <v>737</v>
      </c>
      <c r="E897" s="1" t="s">
        <v>90</v>
      </c>
      <c r="F897" s="1" t="s">
        <v>82</v>
      </c>
      <c r="G897" s="1" t="s">
        <v>679</v>
      </c>
      <c r="H897" t="s">
        <v>71</v>
      </c>
      <c r="I897">
        <v>1</v>
      </c>
      <c r="J897" t="s">
        <v>385</v>
      </c>
      <c r="K897" s="1" t="s">
        <v>166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ユニフォーム背黒晃彦ICONIC</v>
      </c>
    </row>
    <row r="898" spans="1:20" x14ac:dyDescent="0.35">
      <c r="A898">
        <f>VLOOKUP(Toss[[#This Row],[No用]],SetNo[[No.用]:[vlookup 用]],2,FALSE)</f>
        <v>307</v>
      </c>
      <c r="B898">
        <f>IF(ROW()=2,1,IF(A897&lt;&gt;Toss[[#This Row],[No]],1,B897+1))</f>
        <v>2</v>
      </c>
      <c r="C898" t="s">
        <v>108</v>
      </c>
      <c r="D898" s="1" t="s">
        <v>737</v>
      </c>
      <c r="E898" s="1" t="s">
        <v>90</v>
      </c>
      <c r="F898" s="1" t="s">
        <v>82</v>
      </c>
      <c r="G898" s="1" t="s">
        <v>679</v>
      </c>
      <c r="H898" t="s">
        <v>71</v>
      </c>
      <c r="I898">
        <v>1</v>
      </c>
      <c r="J898" t="s">
        <v>385</v>
      </c>
      <c r="K898" s="1" t="s">
        <v>167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ユニフォーム背黒晃彦ICONIC</v>
      </c>
    </row>
    <row r="899" spans="1:20" x14ac:dyDescent="0.35">
      <c r="A899">
        <f>VLOOKUP(Toss[[#This Row],[No用]],SetNo[[No.用]:[vlookup 用]],2,FALSE)</f>
        <v>308</v>
      </c>
      <c r="B899">
        <f>IF(ROW()=2,1,IF(A898&lt;&gt;Toss[[#This Row],[No]],1,B898+1))</f>
        <v>1</v>
      </c>
      <c r="C899" t="s">
        <v>108</v>
      </c>
      <c r="D899" s="1" t="s">
        <v>739</v>
      </c>
      <c r="E899" s="1" t="s">
        <v>90</v>
      </c>
      <c r="F899" s="1" t="s">
        <v>80</v>
      </c>
      <c r="G899" s="1" t="s">
        <v>679</v>
      </c>
      <c r="H899" t="s">
        <v>71</v>
      </c>
      <c r="I899">
        <v>1</v>
      </c>
      <c r="J899" t="s">
        <v>385</v>
      </c>
      <c r="K899" s="1" t="s">
        <v>166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52"/>
  <sheetViews>
    <sheetView topLeftCell="A1186" workbookViewId="0">
      <selection activeCell="A1223" sqref="A1219:XFD1223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1311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1311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1311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824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824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830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991</v>
      </c>
      <c r="D30" s="1" t="s">
        <v>955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991</v>
      </c>
      <c r="D31" s="1" t="s">
        <v>955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991</v>
      </c>
      <c r="D32" s="1" t="s">
        <v>955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1310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1142</v>
      </c>
      <c r="D35" s="1" t="s">
        <v>955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1142</v>
      </c>
      <c r="D36" s="1" t="s">
        <v>955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1142</v>
      </c>
      <c r="D37" s="1" t="s">
        <v>955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1142</v>
      </c>
      <c r="D38" s="1" t="s">
        <v>955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1142</v>
      </c>
      <c r="D39" s="1" t="s">
        <v>955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1161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1341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1341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1341</v>
      </c>
      <c r="D43" s="1" t="s">
        <v>955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1341</v>
      </c>
      <c r="D44" s="1" t="s">
        <v>955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1341</v>
      </c>
      <c r="D45" s="1" t="s">
        <v>955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824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824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824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824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824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824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991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991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991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991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1142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1142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1142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1142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1300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1300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1300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1300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t="s">
        <v>108</v>
      </c>
      <c r="D80" t="s">
        <v>139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t="s">
        <v>162</v>
      </c>
      <c r="M80">
        <v>25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ユニフォーム月島蛍ICONIC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t="s">
        <v>108</v>
      </c>
      <c r="D81" t="s">
        <v>139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ユニフォーム月島蛍ICONIC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t="s">
        <v>108</v>
      </c>
      <c r="D82" t="s">
        <v>139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ユニフォーム月島蛍ICONIC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1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t="s">
        <v>168</v>
      </c>
      <c r="L83" t="s">
        <v>162</v>
      </c>
      <c r="M83">
        <v>25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水着月島蛍ICONIC</v>
      </c>
    </row>
    <row r="84" spans="1:20" x14ac:dyDescent="0.35">
      <c r="A84">
        <f>VLOOKUP(Attack[[#This Row],[No用]],SetNo[[No.用]:[vlookup 用]],2,FALSE)</f>
        <v>17</v>
      </c>
      <c r="B84">
        <f>IF(ROW()=2,1,IF(A83&lt;&gt;Attack[[#This Row],[No]],1,B83+1))</f>
        <v>2</v>
      </c>
      <c r="C84" t="s">
        <v>116</v>
      </c>
      <c r="D84" t="s">
        <v>139</v>
      </c>
      <c r="E84" t="s">
        <v>73</v>
      </c>
      <c r="F84" t="s">
        <v>82</v>
      </c>
      <c r="G84" t="s">
        <v>136</v>
      </c>
      <c r="H84" t="s">
        <v>71</v>
      </c>
      <c r="I84">
        <v>1</v>
      </c>
      <c r="J84" t="s">
        <v>234</v>
      </c>
      <c r="K84" t="s">
        <v>169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水着月島蛍ICONIC</v>
      </c>
    </row>
    <row r="85" spans="1:20" x14ac:dyDescent="0.35">
      <c r="A85">
        <f>VLOOKUP(Attack[[#This Row],[No用]],SetNo[[No.用]:[vlookup 用]],2,FALSE)</f>
        <v>17</v>
      </c>
      <c r="B85">
        <f>IF(ROW()=2,1,IF(A84&lt;&gt;Attack[[#This Row],[No]],1,B84+1))</f>
        <v>3</v>
      </c>
      <c r="C85" t="s">
        <v>116</v>
      </c>
      <c r="D85" t="s">
        <v>139</v>
      </c>
      <c r="E85" t="s">
        <v>73</v>
      </c>
      <c r="F85" t="s">
        <v>82</v>
      </c>
      <c r="G85" t="s">
        <v>136</v>
      </c>
      <c r="H85" t="s">
        <v>71</v>
      </c>
      <c r="I85">
        <v>1</v>
      </c>
      <c r="J85" t="s">
        <v>234</v>
      </c>
      <c r="K85" t="s">
        <v>171</v>
      </c>
      <c r="L85" t="s">
        <v>173</v>
      </c>
      <c r="M85">
        <v>27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水着月島蛍ICONIC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1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s="1" t="s">
        <v>178</v>
      </c>
      <c r="M86">
        <v>28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職業体験月島蛍ICONIC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2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s="1" t="s">
        <v>178</v>
      </c>
      <c r="M87">
        <v>28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職業体験月島蛍ICONIC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3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職業体験月島蛍ICONIC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4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R89" s="1"/>
      <c r="S89" s="1"/>
      <c r="T89" t="str">
        <f>Attack[[#This Row],[服装]]&amp;Attack[[#This Row],[名前]]&amp;Attack[[#This Row],[レアリティ]]</f>
        <v>職業体験月島蛍ICONIC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1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168</v>
      </c>
      <c r="L90" s="1" t="s">
        <v>178</v>
      </c>
      <c r="M90">
        <v>28</v>
      </c>
      <c r="N90">
        <v>0</v>
      </c>
      <c r="O90">
        <v>0</v>
      </c>
      <c r="P90">
        <v>0</v>
      </c>
      <c r="R90" s="1"/>
      <c r="S90" s="1"/>
      <c r="T90" t="str">
        <f>Attack[[#This Row],[服装]]&amp;Attack[[#This Row],[名前]]&amp;Attack[[#This Row],[レアリティ]]</f>
        <v>1周年月島蛍ICONIC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2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169</v>
      </c>
      <c r="L91" s="1" t="s">
        <v>162</v>
      </c>
      <c r="M91">
        <v>23</v>
      </c>
      <c r="N91">
        <v>0</v>
      </c>
      <c r="O91">
        <v>0</v>
      </c>
      <c r="P91">
        <v>0</v>
      </c>
      <c r="R91" s="1"/>
      <c r="S91" s="1"/>
      <c r="T91" t="str">
        <f>Attack[[#This Row],[服装]]&amp;Attack[[#This Row],[名前]]&amp;Attack[[#This Row],[レアリティ]]</f>
        <v>1周年月島蛍ICONIC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3</v>
      </c>
      <c r="C92" s="1" t="s">
        <v>824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171</v>
      </c>
      <c r="L92" s="1" t="s">
        <v>173</v>
      </c>
      <c r="M92">
        <v>27</v>
      </c>
      <c r="N92">
        <v>0</v>
      </c>
      <c r="O92">
        <v>0</v>
      </c>
      <c r="P92">
        <v>0</v>
      </c>
      <c r="R92" s="1"/>
      <c r="S92" s="1"/>
      <c r="T92" t="str">
        <f>Attack[[#This Row],[服装]]&amp;Attack[[#This Row],[名前]]&amp;Attack[[#This Row],[レアリティ]]</f>
        <v>1周年月島蛍ICONIC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4</v>
      </c>
      <c r="C93" s="1" t="s">
        <v>824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171</v>
      </c>
      <c r="L93" s="1" t="s">
        <v>224</v>
      </c>
      <c r="M93">
        <v>39</v>
      </c>
      <c r="N93">
        <v>5</v>
      </c>
      <c r="O93">
        <v>49</v>
      </c>
      <c r="P93">
        <v>7</v>
      </c>
      <c r="R93" s="1"/>
      <c r="S93" s="1"/>
      <c r="T93" t="str">
        <f>Attack[[#This Row],[服装]]&amp;Attack[[#This Row],[名前]]&amp;Attack[[#This Row],[レアリティ]]</f>
        <v>1周年月島蛍ICONIC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5</v>
      </c>
      <c r="C94" s="1" t="s">
        <v>824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183</v>
      </c>
      <c r="L94" s="1" t="s">
        <v>224</v>
      </c>
      <c r="M94">
        <v>37</v>
      </c>
      <c r="N94">
        <v>5</v>
      </c>
      <c r="O94">
        <v>47</v>
      </c>
      <c r="P94">
        <v>7</v>
      </c>
      <c r="Q94" s="1" t="s">
        <v>1338</v>
      </c>
      <c r="R94" s="1"/>
      <c r="S94" s="1"/>
      <c r="T94" t="str">
        <f>Attack[[#This Row],[服装]]&amp;Attack[[#This Row],[名前]]&amp;Attack[[#This Row],[レアリティ]]</f>
        <v>1周年月島蛍ICONIC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1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168</v>
      </c>
      <c r="L95" s="1" t="s">
        <v>162</v>
      </c>
      <c r="M95">
        <v>25</v>
      </c>
      <c r="N95">
        <v>0</v>
      </c>
      <c r="O95">
        <v>0</v>
      </c>
      <c r="P95">
        <v>0</v>
      </c>
      <c r="Q95" s="1"/>
      <c r="R95" s="1"/>
      <c r="S95" s="1"/>
      <c r="T95" t="str">
        <f>Attack[[#This Row],[服装]]&amp;Attack[[#This Row],[名前]]&amp;Attack[[#This Row],[レアリティ]]</f>
        <v>花火月島蛍ICONIC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2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169</v>
      </c>
      <c r="L96" s="1" t="s">
        <v>162</v>
      </c>
      <c r="M96">
        <v>23</v>
      </c>
      <c r="N96">
        <v>0</v>
      </c>
      <c r="O96">
        <v>0</v>
      </c>
      <c r="P96">
        <v>0</v>
      </c>
      <c r="Q96" s="1"/>
      <c r="R96" s="1"/>
      <c r="S96" s="1"/>
      <c r="T96" t="str">
        <f>Attack[[#This Row],[服装]]&amp;Attack[[#This Row],[名前]]&amp;Attack[[#This Row],[レアリティ]]</f>
        <v>花火月島蛍ICONIC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3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171</v>
      </c>
      <c r="L97" s="1" t="s">
        <v>173</v>
      </c>
      <c r="M97">
        <v>27</v>
      </c>
      <c r="N97">
        <v>0</v>
      </c>
      <c r="O97">
        <v>0</v>
      </c>
      <c r="P97">
        <v>0</v>
      </c>
      <c r="Q97" s="1"/>
      <c r="R97" s="1"/>
      <c r="S97" s="1"/>
      <c r="T97" t="str">
        <f>Attack[[#This Row],[服装]]&amp;Attack[[#This Row],[名前]]&amp;Attack[[#This Row],[レアリティ]]</f>
        <v>花火月島蛍ICONIC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1</v>
      </c>
      <c r="C98" s="1" t="s">
        <v>1142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168</v>
      </c>
      <c r="L98" s="1" t="s">
        <v>173</v>
      </c>
      <c r="M98">
        <v>31</v>
      </c>
      <c r="N98">
        <v>0</v>
      </c>
      <c r="O98">
        <v>0</v>
      </c>
      <c r="P98">
        <v>0</v>
      </c>
      <c r="Q98" s="1"/>
      <c r="R98" s="1"/>
      <c r="S98" s="1"/>
      <c r="T98" t="str">
        <f>Attack[[#This Row],[服装]]&amp;Attack[[#This Row],[名前]]&amp;Attack[[#This Row],[レアリティ]]</f>
        <v>ジャージ月島蛍ICONIC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2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169</v>
      </c>
      <c r="L99" s="1" t="s">
        <v>173</v>
      </c>
      <c r="M99">
        <v>29</v>
      </c>
      <c r="N99">
        <v>0</v>
      </c>
      <c r="O99">
        <v>0</v>
      </c>
      <c r="P99">
        <v>0</v>
      </c>
      <c r="Q99" s="1"/>
      <c r="R99" s="1"/>
      <c r="S99" s="1"/>
      <c r="T99" t="str">
        <f>Attack[[#This Row],[服装]]&amp;Attack[[#This Row],[名前]]&amp;Attack[[#This Row],[レアリティ]]</f>
        <v>ジャージ月島蛍ICONIC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3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171</v>
      </c>
      <c r="L100" s="1" t="s">
        <v>173</v>
      </c>
      <c r="M100">
        <v>28</v>
      </c>
      <c r="N100">
        <v>0</v>
      </c>
      <c r="O100">
        <v>0</v>
      </c>
      <c r="P100">
        <v>0</v>
      </c>
      <c r="Q100" s="1"/>
      <c r="R100" s="1"/>
      <c r="S100" s="1"/>
      <c r="T100" t="str">
        <f>Attack[[#This Row],[服装]]&amp;Attack[[#This Row],[名前]]&amp;Attack[[#This Row],[レアリティ]]</f>
        <v>ジャージ月島蛍ICONIC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4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5</v>
      </c>
      <c r="Q101" s="1"/>
      <c r="R101" s="1"/>
      <c r="S101" s="1"/>
      <c r="T101" t="str">
        <f>Attack[[#This Row],[服装]]&amp;Attack[[#This Row],[名前]]&amp;Attack[[#This Row],[レアリティ]]</f>
        <v>ジャージ月島蛍ICONIC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5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171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R102" s="1"/>
      <c r="S102" s="1"/>
      <c r="T102" t="str">
        <f>Attack[[#This Row],[服装]]&amp;Attack[[#This Row],[名前]]&amp;Attack[[#This Row],[レアリティ]]</f>
        <v>ジャージ月島蛍ICONIC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1</v>
      </c>
      <c r="C103" s="1" t="s">
        <v>1300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168</v>
      </c>
      <c r="L103" s="1" t="s">
        <v>162</v>
      </c>
      <c r="M103">
        <v>25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2周年月島蛍ICONIC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2</v>
      </c>
      <c r="C104" s="1" t="s">
        <v>1300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169</v>
      </c>
      <c r="L104" s="1" t="s">
        <v>178</v>
      </c>
      <c r="M104">
        <v>26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2周年月島蛍ICONIC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3</v>
      </c>
      <c r="C105" s="1" t="s">
        <v>1300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171</v>
      </c>
      <c r="L105" s="1" t="s">
        <v>178</v>
      </c>
      <c r="M105">
        <v>24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2周年月島蛍ICONIC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4</v>
      </c>
      <c r="C106" s="1" t="s">
        <v>1300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183</v>
      </c>
      <c r="L106" s="1" t="s">
        <v>224</v>
      </c>
      <c r="M106">
        <v>39</v>
      </c>
      <c r="N106">
        <v>5</v>
      </c>
      <c r="O106">
        <v>49</v>
      </c>
      <c r="P106">
        <v>7</v>
      </c>
      <c r="Q106" s="1" t="s">
        <v>1338</v>
      </c>
      <c r="R106" s="1"/>
      <c r="S106" s="1"/>
      <c r="T106" t="str">
        <f>Attack[[#This Row],[服装]]&amp;Attack[[#This Row],[名前]]&amp;Attack[[#This Row],[レアリティ]]</f>
        <v>2周年月島蛍ICONIC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1</v>
      </c>
      <c r="C107" t="s">
        <v>108</v>
      </c>
      <c r="D107" t="s">
        <v>140</v>
      </c>
      <c r="E107" t="s">
        <v>90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168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2</v>
      </c>
      <c r="C108" t="s">
        <v>108</v>
      </c>
      <c r="D108" t="s">
        <v>140</v>
      </c>
      <c r="E108" t="s">
        <v>90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169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ユニフォーム山口忠ICONIC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3</v>
      </c>
      <c r="C109" t="s">
        <v>108</v>
      </c>
      <c r="D109" t="s">
        <v>140</v>
      </c>
      <c r="E109" t="s">
        <v>90</v>
      </c>
      <c r="F109" t="s">
        <v>82</v>
      </c>
      <c r="G109" t="s">
        <v>136</v>
      </c>
      <c r="H109" t="s">
        <v>71</v>
      </c>
      <c r="I109">
        <v>1</v>
      </c>
      <c r="J109" t="s">
        <v>234</v>
      </c>
      <c r="K109" t="s">
        <v>171</v>
      </c>
      <c r="L109" t="s">
        <v>178</v>
      </c>
      <c r="M109">
        <v>21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ユニフォーム山口忠ICONIC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4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234</v>
      </c>
      <c r="K110" t="s">
        <v>172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1</v>
      </c>
      <c r="C111" t="s">
        <v>116</v>
      </c>
      <c r="D111" t="s">
        <v>140</v>
      </c>
      <c r="E111" t="s">
        <v>77</v>
      </c>
      <c r="F111" t="s">
        <v>82</v>
      </c>
      <c r="G111" t="s">
        <v>136</v>
      </c>
      <c r="H111" t="s">
        <v>71</v>
      </c>
      <c r="I111">
        <v>1</v>
      </c>
      <c r="J111" t="s">
        <v>234</v>
      </c>
      <c r="K111" t="s">
        <v>168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水着山口忠ICONIC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2</v>
      </c>
      <c r="C112" t="s">
        <v>116</v>
      </c>
      <c r="D112" t="s">
        <v>140</v>
      </c>
      <c r="E112" t="s">
        <v>77</v>
      </c>
      <c r="F112" t="s">
        <v>82</v>
      </c>
      <c r="G112" t="s">
        <v>136</v>
      </c>
      <c r="H112" t="s">
        <v>71</v>
      </c>
      <c r="I112">
        <v>1</v>
      </c>
      <c r="J112" t="s">
        <v>234</v>
      </c>
      <c r="K112" t="s">
        <v>169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水着山口忠ICONIC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3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171</v>
      </c>
      <c r="L113" t="s">
        <v>178</v>
      </c>
      <c r="M113">
        <v>21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水着山口忠ICONIC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4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172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水着山口忠ICONIC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1</v>
      </c>
      <c r="C115" s="1" t="s">
        <v>798</v>
      </c>
      <c r="D115" t="s">
        <v>140</v>
      </c>
      <c r="E115" t="s">
        <v>23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168</v>
      </c>
      <c r="L115" t="s">
        <v>162</v>
      </c>
      <c r="M115">
        <v>20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雪遊び山口忠ICONIC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2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169</v>
      </c>
      <c r="L116" t="s">
        <v>162</v>
      </c>
      <c r="M116">
        <v>19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雪遊び山口忠ICONIC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3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171</v>
      </c>
      <c r="L117" t="s">
        <v>178</v>
      </c>
      <c r="M117">
        <v>19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雪遊び山口忠ICONIC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4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172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雪遊び山口忠ICONIC</v>
      </c>
    </row>
    <row r="119" spans="1:20" x14ac:dyDescent="0.35">
      <c r="A119">
        <f>VLOOKUP(Attack[[#This Row],[No用]],SetNo[[No.用]:[vlookup 用]],2,FALSE)</f>
        <v>26</v>
      </c>
      <c r="B119">
        <f>IF(ROW()=2,1,IF(A118&lt;&gt;Attack[[#This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t="s">
        <v>168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スパイ山口忠ICONIC</v>
      </c>
    </row>
    <row r="120" spans="1:20" x14ac:dyDescent="0.35">
      <c r="A120">
        <f>VLOOKUP(Attack[[#This Row],[No用]],SetNo[[No.用]:[vlookup 用]],2,FALSE)</f>
        <v>26</v>
      </c>
      <c r="B120">
        <f>IF(ROW()=2,1,IF(A119&lt;&gt;Attack[[#This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t="s">
        <v>169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スパイ山口忠ICONIC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t="s">
        <v>171</v>
      </c>
      <c r="L121" t="s">
        <v>178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スパイ山口忠ICONIC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4</v>
      </c>
      <c r="C122" s="1" t="s">
        <v>1044</v>
      </c>
      <c r="D122" s="1" t="s">
        <v>140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234</v>
      </c>
      <c r="K122" t="s">
        <v>172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スパイ山口忠ICONIC</v>
      </c>
    </row>
    <row r="123" spans="1:20" x14ac:dyDescent="0.35">
      <c r="A123">
        <f>VLOOKUP(Attack[[#This Row],[No用]],SetNo[[No.用]:[vlookup 用]],2,FALSE)</f>
        <v>27</v>
      </c>
      <c r="B123">
        <f>IF(ROW()=2,1,IF(A122&lt;&gt;Attack[[#This Row],[No]],1,B122+1))</f>
        <v>1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234</v>
      </c>
      <c r="K123" s="1" t="s">
        <v>168</v>
      </c>
      <c r="L123" s="1" t="s">
        <v>173</v>
      </c>
      <c r="M123">
        <v>29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ジャージ山口忠ICONIC</v>
      </c>
    </row>
    <row r="124" spans="1:20" x14ac:dyDescent="0.35">
      <c r="A124">
        <f>VLOOKUP(Attack[[#This Row],[No用]],SetNo[[No.用]:[vlookup 用]],2,FALSE)</f>
        <v>27</v>
      </c>
      <c r="B124">
        <f>IF(ROW()=2,1,IF(A123&lt;&gt;Attack[[#This Row],[No]],1,B123+1))</f>
        <v>2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234</v>
      </c>
      <c r="K124" s="1" t="s">
        <v>169</v>
      </c>
      <c r="L124" s="1" t="s">
        <v>173</v>
      </c>
      <c r="M124">
        <v>28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ジャージ山口忠ICONIC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3</v>
      </c>
      <c r="C125" s="1" t="s">
        <v>1142</v>
      </c>
      <c r="D125" s="1" t="s">
        <v>140</v>
      </c>
      <c r="E125" s="1" t="s">
        <v>77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s="1" t="s">
        <v>171</v>
      </c>
      <c r="L125" s="1" t="s">
        <v>178</v>
      </c>
      <c r="M125">
        <v>24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ジャージ山口忠ICONIC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4</v>
      </c>
      <c r="C126" s="1" t="s">
        <v>1142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s="1" t="s">
        <v>183</v>
      </c>
      <c r="L126" s="1" t="s">
        <v>224</v>
      </c>
      <c r="M126">
        <v>35</v>
      </c>
      <c r="N126">
        <v>0</v>
      </c>
      <c r="O126">
        <v>45</v>
      </c>
      <c r="P126">
        <v>0</v>
      </c>
      <c r="T126" t="str">
        <f>Attack[[#This Row],[服装]]&amp;Attack[[#This Row],[名前]]&amp;Attack[[#This Row],[レアリティ]]</f>
        <v>ジャージ山口忠ICONIC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5</v>
      </c>
      <c r="C127" s="1" t="s">
        <v>1142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s="1" t="s">
        <v>172</v>
      </c>
      <c r="L127" s="1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ジャージ山口忠ICONIC</v>
      </c>
    </row>
    <row r="128" spans="1:20" x14ac:dyDescent="0.35">
      <c r="A128">
        <f>VLOOKUP(Attack[[#This Row],[No用]],SetNo[[No.用]:[vlookup 用]],2,FALSE)</f>
        <v>28</v>
      </c>
      <c r="B128">
        <f>IF(ROW()=2,1,IF(A127&lt;&gt;Attack[[#This Row],[No]],1,B127+1))</f>
        <v>1</v>
      </c>
      <c r="C128" t="s">
        <v>108</v>
      </c>
      <c r="D128" t="s">
        <v>141</v>
      </c>
      <c r="E128" t="s">
        <v>77</v>
      </c>
      <c r="F128" t="s">
        <v>80</v>
      </c>
      <c r="G128" t="s">
        <v>136</v>
      </c>
      <c r="H128" t="s">
        <v>71</v>
      </c>
      <c r="I128">
        <v>1</v>
      </c>
      <c r="J128" t="s">
        <v>234</v>
      </c>
      <c r="M128">
        <v>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ユニフォーム西谷夕ICONIC</v>
      </c>
    </row>
    <row r="129" spans="1:20" x14ac:dyDescent="0.35">
      <c r="A129">
        <f>VLOOKUP(Attack[[#This Row],[No用]],SetNo[[No.用]:[vlookup 用]],2,FALSE)</f>
        <v>29</v>
      </c>
      <c r="B129">
        <f>IF(ROW()=2,1,IF(A128&lt;&gt;Attack[[#This Row],[No]],1,B128+1))</f>
        <v>1</v>
      </c>
      <c r="C129" t="s">
        <v>149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234</v>
      </c>
      <c r="M129">
        <v>0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制服西谷夕ICONIC</v>
      </c>
    </row>
    <row r="130" spans="1:20" x14ac:dyDescent="0.35">
      <c r="A130">
        <f>VLOOKUP(Attack[[#This Row],[No用]],SetNo[[No.用]:[vlookup 用]],2,FALSE)</f>
        <v>30</v>
      </c>
      <c r="B130">
        <f>IF(ROW()=2,1,IF(A129&lt;&gt;Attack[[#This Row],[No]],1,B129+1))</f>
        <v>1</v>
      </c>
      <c r="C130" s="1" t="s">
        <v>773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234</v>
      </c>
      <c r="M130">
        <v>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Xmas西谷夕ICONIC</v>
      </c>
    </row>
    <row r="131" spans="1:20" x14ac:dyDescent="0.35">
      <c r="A131">
        <f>VLOOKUP(Attack[[#This Row],[No用]],SetNo[[No.用]:[vlookup 用]],2,FALSE)</f>
        <v>31</v>
      </c>
      <c r="B131">
        <f>IF(ROW()=2,1,IF(A130&lt;&gt;Attack[[#This Row],[No]],1,B130+1))</f>
        <v>1</v>
      </c>
      <c r="C131" s="1" t="s">
        <v>926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234</v>
      </c>
      <c r="M131">
        <v>0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バーガー西谷夕ICONIC</v>
      </c>
    </row>
    <row r="132" spans="1:20" x14ac:dyDescent="0.35">
      <c r="A132">
        <f>VLOOKUP(Attack[[#This Row],[No用]],SetNo[[No.用]:[vlookup 用]],2,FALSE)</f>
        <v>32</v>
      </c>
      <c r="B132">
        <f>IF(ROW()=2,1,IF(A131&lt;&gt;Attack[[#This Row],[No]],1,B131+1))</f>
        <v>1</v>
      </c>
      <c r="C132" s="1" t="s">
        <v>1118</v>
      </c>
      <c r="D132" s="1" t="s">
        <v>141</v>
      </c>
      <c r="E132" s="1" t="s">
        <v>77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234</v>
      </c>
      <c r="M132">
        <v>0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文化祭2西谷夕ICONIC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1</v>
      </c>
      <c r="C133" s="1" t="s">
        <v>1300</v>
      </c>
      <c r="D133" s="1" t="s">
        <v>141</v>
      </c>
      <c r="E133" s="1" t="s">
        <v>73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234</v>
      </c>
      <c r="M133">
        <v>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2周年西谷夕ICONIC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205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234</v>
      </c>
      <c r="K134" t="s">
        <v>168</v>
      </c>
      <c r="L134" t="s">
        <v>173</v>
      </c>
      <c r="M134">
        <v>30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ユニフォーム田中龍之介ICONIC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234</v>
      </c>
      <c r="K136" t="s">
        <v>270</v>
      </c>
      <c r="L136" t="s">
        <v>173</v>
      </c>
      <c r="M136">
        <v>33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ユニフォーム田中龍之介ICONIC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205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234</v>
      </c>
      <c r="K137" t="s">
        <v>183</v>
      </c>
      <c r="L137" t="s">
        <v>224</v>
      </c>
      <c r="M137">
        <v>37</v>
      </c>
      <c r="N137">
        <v>5</v>
      </c>
      <c r="O137">
        <v>45</v>
      </c>
      <c r="P137">
        <v>7</v>
      </c>
      <c r="T137" t="str">
        <f>Attack[[#This Row],[服装]]&amp;Attack[[#This Row],[名前]]&amp;Attack[[#This Row],[レアリティ]]</f>
        <v>ユニフォーム田中龍之介ICONIC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234</v>
      </c>
      <c r="K138" t="s">
        <v>168</v>
      </c>
      <c r="L138" t="s">
        <v>173</v>
      </c>
      <c r="M138">
        <v>30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制服田中龍之介ICONIC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234</v>
      </c>
      <c r="K139" t="s">
        <v>169</v>
      </c>
      <c r="L139" t="s">
        <v>178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制服田中龍之介ICONIC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270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4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183</v>
      </c>
      <c r="L141" t="s">
        <v>224</v>
      </c>
      <c r="M141">
        <v>37</v>
      </c>
      <c r="N141">
        <v>5</v>
      </c>
      <c r="O141">
        <v>45</v>
      </c>
      <c r="P141">
        <v>7</v>
      </c>
      <c r="T141" t="str">
        <f>Attack[[#This Row],[服装]]&amp;Attack[[#This Row],[名前]]&amp;Attack[[#This Row],[レアリティ]]</f>
        <v>制服田中龍之介ICONIC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1</v>
      </c>
      <c r="C142" s="1" t="s">
        <v>784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234</v>
      </c>
      <c r="K142" s="1" t="s">
        <v>168</v>
      </c>
      <c r="L142" s="1" t="s">
        <v>173</v>
      </c>
      <c r="M142">
        <v>30</v>
      </c>
      <c r="N142" s="6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新年田中龍之介ICONIC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2</v>
      </c>
      <c r="C143" s="1" t="s">
        <v>784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234</v>
      </c>
      <c r="K143" s="1" t="s">
        <v>169</v>
      </c>
      <c r="L143" s="1" t="s">
        <v>178</v>
      </c>
      <c r="M143">
        <v>30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新年田中龍之介ICONIC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3</v>
      </c>
      <c r="C144" s="1" t="s">
        <v>784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234</v>
      </c>
      <c r="K144" s="1" t="s">
        <v>170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新年田中龍之介ICONIC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4</v>
      </c>
      <c r="C145" s="1" t="s">
        <v>784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234</v>
      </c>
      <c r="K145" s="1" t="s">
        <v>270</v>
      </c>
      <c r="L145" s="1" t="s">
        <v>178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新年田中龍之介ICONIC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5</v>
      </c>
      <c r="C146" s="1" t="s">
        <v>784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234</v>
      </c>
      <c r="K146" s="1" t="s">
        <v>183</v>
      </c>
      <c r="L146" s="1" t="s">
        <v>224</v>
      </c>
      <c r="M146">
        <v>37</v>
      </c>
      <c r="N146">
        <v>5</v>
      </c>
      <c r="O146">
        <v>45</v>
      </c>
      <c r="P146">
        <v>7</v>
      </c>
      <c r="T146" t="str">
        <f>Attack[[#This Row],[服装]]&amp;Attack[[#This Row],[名前]]&amp;Attack[[#This Row],[レアリティ]]</f>
        <v>新年田中龍之介ICONIC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6</v>
      </c>
      <c r="C147" s="1" t="s">
        <v>784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234</v>
      </c>
      <c r="K147" s="1" t="s">
        <v>170</v>
      </c>
      <c r="L147" s="1" t="s">
        <v>224</v>
      </c>
      <c r="M147">
        <v>37</v>
      </c>
      <c r="N147">
        <v>0</v>
      </c>
      <c r="O147">
        <v>45</v>
      </c>
      <c r="P147">
        <v>0</v>
      </c>
      <c r="T147" t="str">
        <f>Attack[[#This Row],[服装]]&amp;Attack[[#This Row],[名前]]&amp;Attack[[#This Row],[レアリティ]]</f>
        <v>新年田中龍之介ICONIC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867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234</v>
      </c>
      <c r="K148" s="1" t="s">
        <v>168</v>
      </c>
      <c r="L148" s="1" t="s">
        <v>178</v>
      </c>
      <c r="M148">
        <v>27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RPG田中龍之介ICONIC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867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234</v>
      </c>
      <c r="K149" s="1" t="s">
        <v>169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RPG田中龍之介ICONIC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867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234</v>
      </c>
      <c r="K150" s="1" t="s">
        <v>270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RPG田中龍之介ICONIC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1</v>
      </c>
      <c r="C151" s="1" t="s">
        <v>1073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234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仮装田中龍之介ICONIC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2</v>
      </c>
      <c r="C152" s="1" t="s">
        <v>1073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234</v>
      </c>
      <c r="K152" s="1" t="s">
        <v>169</v>
      </c>
      <c r="L152" s="1" t="s">
        <v>173</v>
      </c>
      <c r="M152">
        <v>31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仮装田中龍之介ICONIC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3</v>
      </c>
      <c r="C153" s="1" t="s">
        <v>1073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234</v>
      </c>
      <c r="K153" s="1" t="s">
        <v>170</v>
      </c>
      <c r="L153" s="1" t="s">
        <v>173</v>
      </c>
      <c r="M153">
        <v>33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仮装田中龍之介ICONIC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4</v>
      </c>
      <c r="C154" s="1" t="s">
        <v>1073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270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仮装田中龍之介ICONIC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5</v>
      </c>
      <c r="C155" s="1" t="s">
        <v>1073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170</v>
      </c>
      <c r="L155" s="1" t="s">
        <v>224</v>
      </c>
      <c r="M155">
        <v>37</v>
      </c>
      <c r="N155">
        <v>5</v>
      </c>
      <c r="O155">
        <v>47</v>
      </c>
      <c r="P155">
        <v>7</v>
      </c>
      <c r="T155" t="str">
        <f>Attack[[#This Row],[服装]]&amp;Attack[[#This Row],[名前]]&amp;Attack[[#This Row],[レアリティ]]</f>
        <v>仮装田中龍之介ICONIC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6</v>
      </c>
      <c r="C156" s="1" t="s">
        <v>1073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171</v>
      </c>
      <c r="L156" s="1" t="s">
        <v>224</v>
      </c>
      <c r="M156">
        <v>37</v>
      </c>
      <c r="N156">
        <v>5</v>
      </c>
      <c r="O156">
        <v>47</v>
      </c>
      <c r="P156">
        <v>7</v>
      </c>
      <c r="T156" t="str">
        <f>Attack[[#This Row],[服装]]&amp;Attack[[#This Row],[名前]]&amp;Attack[[#This Row],[レアリティ]]</f>
        <v>仮装田中龍之介ICONIC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205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162</v>
      </c>
      <c r="M157">
        <v>25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ユニフォーム澤村大地ICONIC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205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ユニフォーム澤村大地ICONIC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205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172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1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168</v>
      </c>
      <c r="L160" t="s">
        <v>162</v>
      </c>
      <c r="M160">
        <v>25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プール掃除澤村大地ICONIC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2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234</v>
      </c>
      <c r="K161" t="s">
        <v>169</v>
      </c>
      <c r="L161" t="s">
        <v>162</v>
      </c>
      <c r="M161">
        <v>25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プール掃除澤村大地ICONIC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3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234</v>
      </c>
      <c r="K162" t="s">
        <v>172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プール掃除澤村大地ICONIC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1</v>
      </c>
      <c r="C163" s="1" t="s">
        <v>760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168</v>
      </c>
      <c r="L163" s="1" t="s">
        <v>178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文化祭澤村大地ICONIC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2</v>
      </c>
      <c r="C164" s="1" t="s">
        <v>760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169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文化祭澤村大地ICONIC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3</v>
      </c>
      <c r="C165" s="1" t="s">
        <v>760</v>
      </c>
      <c r="D165" t="s">
        <v>143</v>
      </c>
      <c r="E165" s="1" t="s">
        <v>90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170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文化祭澤村大地ICONIC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4</v>
      </c>
      <c r="C166" s="1" t="s">
        <v>760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183</v>
      </c>
      <c r="L166" s="1" t="s">
        <v>224</v>
      </c>
      <c r="M166">
        <v>43</v>
      </c>
      <c r="N166">
        <v>0</v>
      </c>
      <c r="O166">
        <v>53</v>
      </c>
      <c r="P166">
        <v>0</v>
      </c>
      <c r="T166" t="str">
        <f>Attack[[#This Row],[服装]]&amp;Attack[[#This Row],[名前]]&amp;Attack[[#This Row],[レアリティ]]</f>
        <v>文化祭澤村大地ICONIC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5</v>
      </c>
      <c r="C167" s="1" t="s">
        <v>760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234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文化祭澤村大地ICONIC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1</v>
      </c>
      <c r="C168" s="1" t="s">
        <v>867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168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2</v>
      </c>
      <c r="C169" s="1" t="s">
        <v>867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169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3</v>
      </c>
      <c r="C170" s="1" t="s">
        <v>867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172</v>
      </c>
      <c r="L170" s="1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RPG澤村大地ICONIC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1</v>
      </c>
      <c r="C171" s="1" t="s">
        <v>1208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168</v>
      </c>
      <c r="L171" s="1" t="s">
        <v>173</v>
      </c>
      <c r="M171">
        <v>32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新年2澤村大地ICONIC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2</v>
      </c>
      <c r="C172" s="1" t="s">
        <v>1208</v>
      </c>
      <c r="D172" s="1" t="s">
        <v>143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169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新年2澤村大地ICONIC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3</v>
      </c>
      <c r="C173" s="1" t="s">
        <v>1208</v>
      </c>
      <c r="D173" s="1" t="s">
        <v>143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170</v>
      </c>
      <c r="L173" s="1" t="s">
        <v>173</v>
      </c>
      <c r="M173">
        <v>34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新年2澤村大地ICONIC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4</v>
      </c>
      <c r="C174" s="1" t="s">
        <v>1208</v>
      </c>
      <c r="D174" s="1" t="s">
        <v>143</v>
      </c>
      <c r="E174" s="1" t="s">
        <v>73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41</v>
      </c>
      <c r="N174">
        <v>0</v>
      </c>
      <c r="O174">
        <v>51</v>
      </c>
      <c r="P174">
        <v>0</v>
      </c>
      <c r="T174" t="str">
        <f>Attack[[#This Row],[服装]]&amp;Attack[[#This Row],[名前]]&amp;Attack[[#This Row],[レアリティ]]</f>
        <v>新年2澤村大地ICONIC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5</v>
      </c>
      <c r="C175" s="1" t="s">
        <v>1208</v>
      </c>
      <c r="D175" s="1" t="s">
        <v>143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新年2澤村大地ICONIC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1</v>
      </c>
      <c r="C176" t="s">
        <v>205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2</v>
      </c>
      <c r="C177" t="s">
        <v>205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ユニフォーム菅原考支ICONIC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3</v>
      </c>
      <c r="C178" t="s">
        <v>205</v>
      </c>
      <c r="D178" t="s">
        <v>144</v>
      </c>
      <c r="E178" t="s">
        <v>24</v>
      </c>
      <c r="F178" t="s">
        <v>31</v>
      </c>
      <c r="G178" t="s">
        <v>136</v>
      </c>
      <c r="H178" t="s">
        <v>71</v>
      </c>
      <c r="I178">
        <v>1</v>
      </c>
      <c r="J178" t="s">
        <v>234</v>
      </c>
      <c r="K178" t="s">
        <v>171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ユニフォーム菅原考支ICONIC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4</v>
      </c>
      <c r="C179" t="s">
        <v>205</v>
      </c>
      <c r="D179" t="s">
        <v>144</v>
      </c>
      <c r="E179" t="s">
        <v>24</v>
      </c>
      <c r="F179" t="s">
        <v>31</v>
      </c>
      <c r="G179" t="s">
        <v>136</v>
      </c>
      <c r="H179" t="s">
        <v>71</v>
      </c>
      <c r="I179">
        <v>1</v>
      </c>
      <c r="J179" t="s">
        <v>234</v>
      </c>
      <c r="K179" t="s">
        <v>172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1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234</v>
      </c>
      <c r="K180" t="s">
        <v>168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2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234</v>
      </c>
      <c r="K181" t="s">
        <v>169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プール掃除菅原考支ICONIC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3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171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プール掃除菅原考支ICONIC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4</v>
      </c>
      <c r="C183" t="s">
        <v>117</v>
      </c>
      <c r="D183" t="s">
        <v>144</v>
      </c>
      <c r="E183" t="s">
        <v>28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172</v>
      </c>
      <c r="L183" t="s">
        <v>162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プール掃除菅原考支ICONIC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1</v>
      </c>
      <c r="C184" s="1" t="s">
        <v>760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234</v>
      </c>
      <c r="K184" t="s">
        <v>168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2</v>
      </c>
      <c r="C185" s="1" t="s">
        <v>760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234</v>
      </c>
      <c r="K185" t="s">
        <v>169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文化祭菅原考支ICONIC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3</v>
      </c>
      <c r="C186" s="1" t="s">
        <v>760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234</v>
      </c>
      <c r="K186" t="s">
        <v>171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4</v>
      </c>
      <c r="C187" s="1" t="s">
        <v>760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234</v>
      </c>
      <c r="K187" t="s">
        <v>172</v>
      </c>
      <c r="L187" t="s">
        <v>162</v>
      </c>
      <c r="M187">
        <v>29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文化祭菅原考支ICONIC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1</v>
      </c>
      <c r="C188" s="1" t="s">
        <v>938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168</v>
      </c>
      <c r="L188" s="1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梅雨菅原考支ICONIC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2</v>
      </c>
      <c r="C189" s="1" t="s">
        <v>938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169</v>
      </c>
      <c r="L189" s="1" t="s">
        <v>162</v>
      </c>
      <c r="M189">
        <v>21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梅雨菅原考支ICONIC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3</v>
      </c>
      <c r="C190" s="1" t="s">
        <v>938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171</v>
      </c>
      <c r="L190" s="1" t="s">
        <v>162</v>
      </c>
      <c r="M190">
        <v>24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梅雨菅原考支ICONIC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4</v>
      </c>
      <c r="C191" s="1" t="s">
        <v>938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172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梅雨菅原考支ICONIC</v>
      </c>
    </row>
    <row r="192" spans="1:20" x14ac:dyDescent="0.35">
      <c r="A192">
        <f>VLOOKUP(Attack[[#This Row],[No用]],SetNo[[No.用]:[vlookup 用]],2,FALSE)</f>
        <v>48</v>
      </c>
      <c r="B192">
        <f>IF(ROW()=2,1,IF(A191&lt;&gt;Attack[[#This Row],[No]],1,B191+1))</f>
        <v>1</v>
      </c>
      <c r="C192" s="1" t="s">
        <v>1167</v>
      </c>
      <c r="D192" s="1" t="s">
        <v>144</v>
      </c>
      <c r="E192" s="1" t="s">
        <v>77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168</v>
      </c>
      <c r="L192" s="1" t="s">
        <v>173</v>
      </c>
      <c r="M192">
        <v>28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Xmas2菅原考支ICONIC</v>
      </c>
    </row>
    <row r="193" spans="1:20" x14ac:dyDescent="0.35">
      <c r="A193">
        <f>VLOOKUP(Attack[[#This Row],[No用]],SetNo[[No.用]:[vlookup 用]],2,FALSE)</f>
        <v>48</v>
      </c>
      <c r="B193">
        <f>IF(ROW()=2,1,IF(A192&lt;&gt;Attack[[#This Row],[No]],1,B192+1))</f>
        <v>2</v>
      </c>
      <c r="C193" s="1" t="s">
        <v>1167</v>
      </c>
      <c r="D193" s="1" t="s">
        <v>144</v>
      </c>
      <c r="E193" s="1" t="s">
        <v>77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169</v>
      </c>
      <c r="L193" s="1" t="s">
        <v>173</v>
      </c>
      <c r="M193">
        <v>28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Xmas2菅原考支ICONIC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3</v>
      </c>
      <c r="C194" s="1" t="s">
        <v>1167</v>
      </c>
      <c r="D194" s="1" t="s">
        <v>144</v>
      </c>
      <c r="E194" s="1" t="s">
        <v>77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171</v>
      </c>
      <c r="L194" s="1" t="s">
        <v>173</v>
      </c>
      <c r="M194">
        <v>31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Xmas2菅原考支ICONIC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4</v>
      </c>
      <c r="C195" s="1" t="s">
        <v>1167</v>
      </c>
      <c r="D195" s="1" t="s">
        <v>144</v>
      </c>
      <c r="E195" s="1" t="s">
        <v>77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270</v>
      </c>
      <c r="L195" s="1" t="s">
        <v>224</v>
      </c>
      <c r="M195">
        <v>38</v>
      </c>
      <c r="N195">
        <v>0</v>
      </c>
      <c r="O195">
        <v>48</v>
      </c>
      <c r="P195">
        <v>0</v>
      </c>
      <c r="T195" t="str">
        <f>Attack[[#This Row],[服装]]&amp;Attack[[#This Row],[名前]]&amp;Attack[[#This Row],[レアリティ]]</f>
        <v>Xmas2菅原考支ICONIC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5</v>
      </c>
      <c r="C196" s="1" t="s">
        <v>1167</v>
      </c>
      <c r="D196" s="1" t="s">
        <v>144</v>
      </c>
      <c r="E196" s="1" t="s">
        <v>77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172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Xmas2菅原考支ICONIC</v>
      </c>
    </row>
    <row r="197" spans="1:20" x14ac:dyDescent="0.35">
      <c r="A197">
        <f>VLOOKUP(Attack[[#This Row],[No用]],SetNo[[No.用]:[vlookup 用]],2,FALSE)</f>
        <v>49</v>
      </c>
      <c r="B197">
        <f>IF(ROW()=2,1,IF(A196&lt;&gt;Attack[[#This Row],[No]],1,B196+1))</f>
        <v>1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ユニフォーム東峰旭ICONIC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2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169</v>
      </c>
      <c r="L198" t="s">
        <v>162</v>
      </c>
      <c r="M198">
        <v>23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ユニフォーム東峰旭ICONIC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3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170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ユニフォーム東峰旭ICONIC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4</v>
      </c>
      <c r="C200" t="s">
        <v>205</v>
      </c>
      <c r="D200" t="s">
        <v>145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t="s">
        <v>171</v>
      </c>
      <c r="L200" t="s">
        <v>162</v>
      </c>
      <c r="M200">
        <v>23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ユニフォーム東峰旭ICONIC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5</v>
      </c>
      <c r="C201" t="s">
        <v>205</v>
      </c>
      <c r="D201" t="s">
        <v>145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183</v>
      </c>
      <c r="L201" t="s">
        <v>224</v>
      </c>
      <c r="M201">
        <v>41</v>
      </c>
      <c r="N201">
        <v>0</v>
      </c>
      <c r="O201">
        <v>51</v>
      </c>
      <c r="P201">
        <v>0</v>
      </c>
      <c r="T201" t="str">
        <f>Attack[[#This Row],[服装]]&amp;Attack[[#This Row],[名前]]&amp;Attack[[#This Row],[レアリティ]]</f>
        <v>ユニフォーム東峰旭ICONIC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6</v>
      </c>
      <c r="C202" t="s">
        <v>205</v>
      </c>
      <c r="D202" t="s">
        <v>145</v>
      </c>
      <c r="E202" t="s">
        <v>28</v>
      </c>
      <c r="F202" t="s">
        <v>25</v>
      </c>
      <c r="G202" t="s">
        <v>136</v>
      </c>
      <c r="H202" t="s">
        <v>71</v>
      </c>
      <c r="I202">
        <v>1</v>
      </c>
      <c r="J202" t="s">
        <v>234</v>
      </c>
      <c r="K202" t="s">
        <v>183</v>
      </c>
      <c r="L202" t="s">
        <v>224</v>
      </c>
      <c r="M202">
        <v>41</v>
      </c>
      <c r="N202">
        <v>0</v>
      </c>
      <c r="O202">
        <v>0</v>
      </c>
      <c r="P202">
        <v>0</v>
      </c>
      <c r="R202" s="1" t="s">
        <v>1198</v>
      </c>
      <c r="T202" t="str">
        <f>Attack[[#This Row],[服装]]&amp;Attack[[#This Row],[名前]]&amp;Attack[[#This Row],[レアリティ]]</f>
        <v>ユニフォーム東峰旭ICONIC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7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s="1" t="s">
        <v>280</v>
      </c>
      <c r="L203" t="s">
        <v>224</v>
      </c>
      <c r="M203">
        <v>41</v>
      </c>
      <c r="N203">
        <v>0</v>
      </c>
      <c r="O203">
        <v>51</v>
      </c>
      <c r="P203">
        <v>0</v>
      </c>
      <c r="Q203" s="1" t="s">
        <v>1199</v>
      </c>
      <c r="R203" s="1"/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8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s="1" t="s">
        <v>183</v>
      </c>
      <c r="L204" s="1" t="s">
        <v>224</v>
      </c>
      <c r="M204">
        <v>41</v>
      </c>
      <c r="N204">
        <v>0</v>
      </c>
      <c r="O204">
        <v>51</v>
      </c>
      <c r="P204">
        <v>0</v>
      </c>
      <c r="Q204" s="1" t="s">
        <v>781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9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172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117</v>
      </c>
      <c r="D206" t="s">
        <v>145</v>
      </c>
      <c r="E206" t="s">
        <v>23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168</v>
      </c>
      <c r="L206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プール掃除東峰旭ICONIC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117</v>
      </c>
      <c r="D207" t="s">
        <v>145</v>
      </c>
      <c r="E207" t="s">
        <v>23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169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プール掃除東峰旭ICONIC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117</v>
      </c>
      <c r="D208" t="s">
        <v>145</v>
      </c>
      <c r="E208" t="s">
        <v>23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170</v>
      </c>
      <c r="L208" t="s">
        <v>173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プール掃除東峰旭ICONIC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171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プール掃除東峰旭ICONIC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39</v>
      </c>
      <c r="N210">
        <v>0</v>
      </c>
      <c r="O210">
        <v>49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プール掃除東峰旭ICONIC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6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プール掃除東峰旭ICONIC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s="1" t="s">
        <v>860</v>
      </c>
      <c r="D212" s="1" t="s">
        <v>145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168</v>
      </c>
      <c r="L212" s="1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サバゲ東峰旭ICONIC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s="1" t="s">
        <v>860</v>
      </c>
      <c r="D213" s="1" t="s">
        <v>145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169</v>
      </c>
      <c r="L213" s="1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サバゲ東峰旭ICONIC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s="1" t="s">
        <v>860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170</v>
      </c>
      <c r="L214" s="1" t="s">
        <v>173</v>
      </c>
      <c r="M214">
        <v>31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サバゲ東峰旭ICONIC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s="1" t="s">
        <v>860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171</v>
      </c>
      <c r="L215" s="1" t="s">
        <v>162</v>
      </c>
      <c r="M215">
        <v>23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サバゲ東峰旭ICONIC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s="1" t="s">
        <v>860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280</v>
      </c>
      <c r="L216" s="1" t="s">
        <v>173</v>
      </c>
      <c r="M216">
        <v>29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サバゲ東峰旭ICONIC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s="1" t="s">
        <v>860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280</v>
      </c>
      <c r="L217" s="1" t="s">
        <v>224</v>
      </c>
      <c r="M217">
        <v>41</v>
      </c>
      <c r="N217">
        <v>0</v>
      </c>
      <c r="O217">
        <v>51</v>
      </c>
      <c r="P217">
        <v>0</v>
      </c>
      <c r="T217" t="str">
        <f>Attack[[#This Row],[服装]]&amp;Attack[[#This Row],[名前]]&amp;Attack[[#This Row],[レアリティ]]</f>
        <v>サバゲ東峰旭ICONIC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7</v>
      </c>
      <c r="C218" s="1" t="s">
        <v>860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183</v>
      </c>
      <c r="L218" s="1" t="s">
        <v>224</v>
      </c>
      <c r="M218">
        <v>41</v>
      </c>
      <c r="N218">
        <v>0</v>
      </c>
      <c r="O218">
        <v>51</v>
      </c>
      <c r="P218">
        <v>0</v>
      </c>
      <c r="Q218" s="1" t="s">
        <v>781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8</v>
      </c>
      <c r="C219" s="1" t="s">
        <v>860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21</v>
      </c>
      <c r="N219">
        <v>0</v>
      </c>
      <c r="O219">
        <v>0</v>
      </c>
      <c r="P219" s="6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218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ユニフォーム東峰旭YELL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218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ユニフォーム東峰旭YELL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218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ユニフォーム東峰旭YELL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218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ユニフォーム東峰旭YELL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218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ユニフォーム東峰旭YELL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218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ユニフォーム東峰旭YELL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172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t="s">
        <v>205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t="s">
        <v>168</v>
      </c>
      <c r="L227" t="s">
        <v>178</v>
      </c>
      <c r="M227">
        <v>22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ユニフォーム縁下力ICONIC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t="s">
        <v>205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169</v>
      </c>
      <c r="L228" t="s">
        <v>162</v>
      </c>
      <c r="M228">
        <v>22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ユニフォーム縁下力ICONIC</v>
      </c>
    </row>
    <row r="229" spans="1:20" x14ac:dyDescent="0.35">
      <c r="A229">
        <f>VLOOKUP(Attack[[#This Row],[No用]],SetNo[[No.用]:[vlookup 用]],2,FALSE)</f>
        <v>54</v>
      </c>
      <c r="B229">
        <f>IF(ROW()=2,1,IF(A228&lt;&gt;Attack[[#This Row],[No]],1,B228+1))</f>
        <v>1</v>
      </c>
      <c r="C229" t="s">
        <v>380</v>
      </c>
      <c r="D229" t="s">
        <v>146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s="1" t="s">
        <v>168</v>
      </c>
      <c r="L229" s="1" t="s">
        <v>178</v>
      </c>
      <c r="M229">
        <v>22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探偵縁下力ICONIC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2</v>
      </c>
      <c r="C230" t="s">
        <v>380</v>
      </c>
      <c r="D230" t="s">
        <v>146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s="1" t="s">
        <v>169</v>
      </c>
      <c r="L230" s="1" t="s">
        <v>178</v>
      </c>
      <c r="M230">
        <v>25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探偵縁下力ICONIC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3</v>
      </c>
      <c r="C231" t="s">
        <v>380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s="1" t="s">
        <v>171</v>
      </c>
      <c r="L231" s="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探偵縁下力ICONIC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4</v>
      </c>
      <c r="C232" t="s">
        <v>380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s="1" t="s">
        <v>183</v>
      </c>
      <c r="L232" s="1" t="s">
        <v>224</v>
      </c>
      <c r="M232">
        <v>42</v>
      </c>
      <c r="N232">
        <v>0</v>
      </c>
      <c r="O232">
        <v>52</v>
      </c>
      <c r="P232">
        <v>0</v>
      </c>
      <c r="T232" t="str">
        <f>Attack[[#This Row],[服装]]&amp;Attack[[#This Row],[名前]]&amp;Attack[[#This Row],[レアリティ]]</f>
        <v>探偵縁下力ICONIC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1</v>
      </c>
      <c r="C233" s="1" t="s">
        <v>867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234</v>
      </c>
      <c r="K233" s="1" t="s">
        <v>168</v>
      </c>
      <c r="L233" s="1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RPG縁下力ICONIC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2</v>
      </c>
      <c r="C234" s="1" t="s">
        <v>867</v>
      </c>
      <c r="D234" s="1" t="s">
        <v>146</v>
      </c>
      <c r="E234" s="1" t="s">
        <v>73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234</v>
      </c>
      <c r="K234" s="1" t="s">
        <v>169</v>
      </c>
      <c r="L234" s="1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RPG縁下力ICONIC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987</v>
      </c>
      <c r="D235" s="1" t="s">
        <v>146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花火縁下力ICONIC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987</v>
      </c>
      <c r="D236" s="1" t="s">
        <v>146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26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花火縁下力ICONIC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987</v>
      </c>
      <c r="D237" s="1" t="s">
        <v>146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花火縁下力ICONIC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987</v>
      </c>
      <c r="D238" s="1" t="s">
        <v>146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43</v>
      </c>
      <c r="N238">
        <v>0</v>
      </c>
      <c r="O238">
        <v>53</v>
      </c>
      <c r="P238">
        <v>0</v>
      </c>
      <c r="T238" t="str">
        <f>Attack[[#This Row],[服装]]&amp;Attack[[#This Row],[名前]]&amp;Attack[[#This Row],[レアリティ]]</f>
        <v>花火縁下力ICONIC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1</v>
      </c>
      <c r="C239" t="s">
        <v>205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168</v>
      </c>
      <c r="L239" t="s">
        <v>173</v>
      </c>
      <c r="M239">
        <v>28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ユニフォーム木下久志ICONIC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2</v>
      </c>
      <c r="C240" t="s">
        <v>205</v>
      </c>
      <c r="D240" t="s">
        <v>147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t="s">
        <v>169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ユニフォーム木下久志ICONIC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3</v>
      </c>
      <c r="C241" t="s">
        <v>205</v>
      </c>
      <c r="D241" t="s">
        <v>147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t="s">
        <v>171</v>
      </c>
      <c r="L241" t="s">
        <v>173</v>
      </c>
      <c r="M241">
        <v>28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ユニフォーム木下久志ICONIC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4</v>
      </c>
      <c r="C242" t="s">
        <v>205</v>
      </c>
      <c r="D242" t="s">
        <v>147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t="s">
        <v>172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ユニフォーム木下久志ICONIC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1</v>
      </c>
      <c r="C243" t="s">
        <v>205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234</v>
      </c>
      <c r="K243" t="s">
        <v>168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ユニフォーム成田一仁ICONIC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2</v>
      </c>
      <c r="C244" t="s">
        <v>205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234</v>
      </c>
      <c r="K244" t="s">
        <v>169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ユニフォーム成田一仁ICONIC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3</v>
      </c>
      <c r="C245" t="s">
        <v>205</v>
      </c>
      <c r="D245" t="s">
        <v>148</v>
      </c>
      <c r="E245" t="s">
        <v>24</v>
      </c>
      <c r="F245" t="s">
        <v>26</v>
      </c>
      <c r="G245" t="s">
        <v>136</v>
      </c>
      <c r="H245" t="s">
        <v>71</v>
      </c>
      <c r="I245">
        <v>1</v>
      </c>
      <c r="J245" t="s">
        <v>234</v>
      </c>
      <c r="K245" t="s">
        <v>172</v>
      </c>
      <c r="L245" t="s">
        <v>162</v>
      </c>
      <c r="M245">
        <v>21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ユニフォーム成田一仁ICONIC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4</v>
      </c>
      <c r="C246" t="s">
        <v>205</v>
      </c>
      <c r="D246" t="s">
        <v>148</v>
      </c>
      <c r="E246" t="s">
        <v>24</v>
      </c>
      <c r="F246" t="s">
        <v>26</v>
      </c>
      <c r="G246" t="s">
        <v>136</v>
      </c>
      <c r="H246" t="s">
        <v>71</v>
      </c>
      <c r="I246">
        <v>1</v>
      </c>
      <c r="J246" t="s">
        <v>234</v>
      </c>
      <c r="K246" t="s">
        <v>171</v>
      </c>
      <c r="L246" t="s">
        <v>224</v>
      </c>
      <c r="M246">
        <v>39</v>
      </c>
      <c r="N246">
        <v>5</v>
      </c>
      <c r="O246">
        <v>49</v>
      </c>
      <c r="P246">
        <v>7</v>
      </c>
      <c r="T246" t="str">
        <f>Attack[[#This Row],[服装]]&amp;Attack[[#This Row],[名前]]&amp;Attack[[#This Row],[レアリティ]]</f>
        <v>ユニフォーム成田一仁ICONIC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168</v>
      </c>
      <c r="L247" t="s">
        <v>173</v>
      </c>
      <c r="M247">
        <v>31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2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169</v>
      </c>
      <c r="L248" t="s">
        <v>162</v>
      </c>
      <c r="M248">
        <v>22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3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171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ユニフォーム孤爪研磨ICONIC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4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234</v>
      </c>
      <c r="K250" t="s">
        <v>172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制服孤爪研磨ICONIC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234</v>
      </c>
      <c r="K252" t="s">
        <v>169</v>
      </c>
      <c r="L252" t="s">
        <v>162</v>
      </c>
      <c r="M252">
        <v>22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制服孤爪研磨ICONIC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234</v>
      </c>
      <c r="K253" t="s">
        <v>171</v>
      </c>
      <c r="L253" t="s">
        <v>178</v>
      </c>
      <c r="M253">
        <v>30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制服孤爪研磨ICONIC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234</v>
      </c>
      <c r="K254" t="s">
        <v>172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制服孤爪研磨ICONIC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234</v>
      </c>
      <c r="K255" t="s">
        <v>171</v>
      </c>
      <c r="L255" t="s">
        <v>224</v>
      </c>
      <c r="M255">
        <v>42</v>
      </c>
      <c r="N255">
        <v>0</v>
      </c>
      <c r="O255">
        <v>52</v>
      </c>
      <c r="P255">
        <v>0</v>
      </c>
      <c r="T255" t="str">
        <f>Attack[[#This Row],[服装]]&amp;Attack[[#This Row],[名前]]&amp;Attack[[#This Row],[レアリティ]]</f>
        <v>制服孤爪研磨ICONIC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1</v>
      </c>
      <c r="C256" t="s">
        <v>150</v>
      </c>
      <c r="D256" t="s">
        <v>39</v>
      </c>
      <c r="E256" t="s">
        <v>77</v>
      </c>
      <c r="F256" t="s">
        <v>31</v>
      </c>
      <c r="G256" t="s">
        <v>27</v>
      </c>
      <c r="H256" t="s">
        <v>71</v>
      </c>
      <c r="I256">
        <v>1</v>
      </c>
      <c r="J256" t="s">
        <v>234</v>
      </c>
      <c r="K256" t="s">
        <v>168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夏祭り孤爪研磨ICONIC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2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169</v>
      </c>
      <c r="L257" t="s">
        <v>162</v>
      </c>
      <c r="M257">
        <v>22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夏祭り孤爪研磨ICONIC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3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171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夏祭り孤爪研磨ICONIC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4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172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夏祭り孤爪研磨ICONIC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s="1" t="s">
        <v>824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168</v>
      </c>
      <c r="L260" t="s">
        <v>173</v>
      </c>
      <c r="M260">
        <v>31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1周年孤爪研磨ICONIC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s="1" t="s">
        <v>824</v>
      </c>
      <c r="D261" s="1" t="s">
        <v>39</v>
      </c>
      <c r="E261" s="1" t="s">
        <v>73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169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1周年孤爪研磨ICONIC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s="1" t="s">
        <v>824</v>
      </c>
      <c r="D262" s="1" t="s">
        <v>39</v>
      </c>
      <c r="E262" s="1" t="s">
        <v>73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234</v>
      </c>
      <c r="K262" t="s">
        <v>171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1周年孤爪研磨ICONIC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s="1" t="s">
        <v>824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234</v>
      </c>
      <c r="K263" t="s">
        <v>172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1周年孤爪研磨ICONIC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1044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234</v>
      </c>
      <c r="K264" t="s">
        <v>168</v>
      </c>
      <c r="L264" s="1" t="s">
        <v>173</v>
      </c>
      <c r="M264">
        <v>31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スパイ孤爪研磨ICONIC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1044</v>
      </c>
      <c r="D265" s="1" t="s">
        <v>39</v>
      </c>
      <c r="E265" s="1" t="s">
        <v>90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234</v>
      </c>
      <c r="K265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スパイ孤爪研磨ICONIC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1044</v>
      </c>
      <c r="D266" s="1" t="s">
        <v>39</v>
      </c>
      <c r="E266" s="1" t="s">
        <v>90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234</v>
      </c>
      <c r="K266" t="s">
        <v>171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スパイ孤爪研磨ICONIC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1044</v>
      </c>
      <c r="D267" s="1" t="s">
        <v>39</v>
      </c>
      <c r="E267" s="1" t="s">
        <v>90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234</v>
      </c>
      <c r="K267" t="s">
        <v>172</v>
      </c>
      <c r="L267" s="1" t="s">
        <v>162</v>
      </c>
      <c r="M267">
        <v>24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スパイ孤爪研磨ICONIC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1</v>
      </c>
      <c r="C268" s="1" t="s">
        <v>1167</v>
      </c>
      <c r="D268" s="1" t="s">
        <v>39</v>
      </c>
      <c r="E268" s="1" t="s">
        <v>77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234</v>
      </c>
      <c r="K268" t="s">
        <v>168</v>
      </c>
      <c r="L268" s="1" t="s">
        <v>162</v>
      </c>
      <c r="M268">
        <v>25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Xmas2孤爪研磨ICONIC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2</v>
      </c>
      <c r="C269" s="1" t="s">
        <v>1167</v>
      </c>
      <c r="D269" s="1" t="s">
        <v>39</v>
      </c>
      <c r="E269" s="1" t="s">
        <v>77</v>
      </c>
      <c r="F269" s="1" t="s">
        <v>31</v>
      </c>
      <c r="G269" s="1" t="s">
        <v>27</v>
      </c>
      <c r="H269" s="1" t="s">
        <v>71</v>
      </c>
      <c r="I269">
        <v>1</v>
      </c>
      <c r="J269" t="s">
        <v>234</v>
      </c>
      <c r="K269" t="s">
        <v>169</v>
      </c>
      <c r="L269" s="1" t="s">
        <v>162</v>
      </c>
      <c r="M269">
        <v>22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Xmas2孤爪研磨ICONIC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3</v>
      </c>
      <c r="C270" s="1" t="s">
        <v>1167</v>
      </c>
      <c r="D270" s="1" t="s">
        <v>39</v>
      </c>
      <c r="E270" s="1" t="s">
        <v>77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171</v>
      </c>
      <c r="L270" s="1" t="s">
        <v>162</v>
      </c>
      <c r="M270">
        <v>29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Xmas2孤爪研磨ICONIC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4</v>
      </c>
      <c r="C271" s="1" t="s">
        <v>1167</v>
      </c>
      <c r="D271" s="1" t="s">
        <v>39</v>
      </c>
      <c r="E271" s="1" t="s">
        <v>77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172</v>
      </c>
      <c r="L271" s="1" t="s">
        <v>162</v>
      </c>
      <c r="M271">
        <v>24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Xmas2孤爪研磨ICONIC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168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270</v>
      </c>
      <c r="L274" t="s">
        <v>173</v>
      </c>
      <c r="M274">
        <v>37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40</v>
      </c>
      <c r="E275" t="s">
        <v>23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171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40</v>
      </c>
      <c r="E276" t="s">
        <v>23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172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ユニフォーム黒尾鉄朗ICONIC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168</v>
      </c>
      <c r="L277" t="s">
        <v>178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制服黒尾鉄朗ICONIC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169</v>
      </c>
      <c r="L278" t="s">
        <v>162</v>
      </c>
      <c r="M278">
        <v>28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制服黒尾鉄朗ICONIC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234</v>
      </c>
      <c r="K279" t="s">
        <v>270</v>
      </c>
      <c r="L279" t="s">
        <v>173</v>
      </c>
      <c r="M279">
        <v>37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制服黒尾鉄朗ICONIC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234</v>
      </c>
      <c r="K280" t="s">
        <v>171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t="s">
        <v>149</v>
      </c>
      <c r="D281" t="s">
        <v>40</v>
      </c>
      <c r="E281" t="s">
        <v>73</v>
      </c>
      <c r="F281" t="s">
        <v>26</v>
      </c>
      <c r="G281" t="s">
        <v>27</v>
      </c>
      <c r="H281" t="s">
        <v>71</v>
      </c>
      <c r="I281">
        <v>1</v>
      </c>
      <c r="J281" t="s">
        <v>234</v>
      </c>
      <c r="K281" t="s">
        <v>172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6</v>
      </c>
      <c r="C282" t="s">
        <v>149</v>
      </c>
      <c r="D282" t="s">
        <v>40</v>
      </c>
      <c r="E282" t="s">
        <v>73</v>
      </c>
      <c r="F282" t="s">
        <v>26</v>
      </c>
      <c r="G282" t="s">
        <v>27</v>
      </c>
      <c r="H282" t="s">
        <v>71</v>
      </c>
      <c r="I282">
        <v>1</v>
      </c>
      <c r="J282" t="s">
        <v>234</v>
      </c>
      <c r="K282" t="s">
        <v>171</v>
      </c>
      <c r="L282" t="s">
        <v>224</v>
      </c>
      <c r="M282">
        <v>44</v>
      </c>
      <c r="N282">
        <v>0</v>
      </c>
      <c r="O282">
        <v>54</v>
      </c>
      <c r="P282">
        <v>0</v>
      </c>
      <c r="T282" t="str">
        <f>Attack[[#This Row],[服装]]&amp;Attack[[#This Row],[名前]]&amp;Attack[[#This Row],[レアリティ]]</f>
        <v>制服黒尾鉄朗ICONIC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234</v>
      </c>
      <c r="K283" t="s">
        <v>168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夏祭り黒尾鉄朗ICONIC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234</v>
      </c>
      <c r="K284" t="s">
        <v>169</v>
      </c>
      <c r="L284" t="s">
        <v>178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夏祭り黒尾鉄朗ICONIC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234</v>
      </c>
      <c r="K285" t="s">
        <v>270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夏祭り黒尾鉄朗ICONIC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171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夏祭り黒尾鉄朗ICONIC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5</v>
      </c>
      <c r="C287" t="s">
        <v>150</v>
      </c>
      <c r="D287" t="s">
        <v>40</v>
      </c>
      <c r="E287" t="s">
        <v>90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172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夏祭り黒尾鉄朗ICONIC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6</v>
      </c>
      <c r="C288" t="s">
        <v>150</v>
      </c>
      <c r="D288" t="s">
        <v>40</v>
      </c>
      <c r="E288" t="s">
        <v>90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183</v>
      </c>
      <c r="L288" t="s">
        <v>224</v>
      </c>
      <c r="M288">
        <v>44</v>
      </c>
      <c r="N288">
        <v>0</v>
      </c>
      <c r="O288">
        <v>54</v>
      </c>
      <c r="P288">
        <v>0</v>
      </c>
      <c r="Q288" s="1" t="s">
        <v>834</v>
      </c>
      <c r="T288" t="str">
        <f>Attack[[#This Row],[服装]]&amp;Attack[[#This Row],[名前]]&amp;Attack[[#This Row],[レアリティ]]</f>
        <v>夏祭り黒尾鉄朗ICONIC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1</v>
      </c>
      <c r="C289" s="1" t="s">
        <v>824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168</v>
      </c>
      <c r="L289" s="1" t="s">
        <v>173</v>
      </c>
      <c r="M289">
        <v>33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1周年黒尾鉄朗ICONIC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2</v>
      </c>
      <c r="C290" s="1" t="s">
        <v>824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1周年黒尾鉄朗ICONIC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3</v>
      </c>
      <c r="C291" s="1" t="s">
        <v>824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270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1周年黒尾鉄朗ICONIC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4</v>
      </c>
      <c r="C292" s="1" t="s">
        <v>824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171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1周年黒尾鉄朗ICONIC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5</v>
      </c>
      <c r="C293" s="1" t="s">
        <v>824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172</v>
      </c>
      <c r="L293" s="1" t="s">
        <v>178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1周年黒尾鉄朗ICONIC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6</v>
      </c>
      <c r="C294" s="1" t="s">
        <v>824</v>
      </c>
      <c r="D294" s="1" t="s">
        <v>40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183</v>
      </c>
      <c r="L294" s="1" t="s">
        <v>224</v>
      </c>
      <c r="M294">
        <v>44</v>
      </c>
      <c r="N294">
        <v>0</v>
      </c>
      <c r="O294">
        <v>54</v>
      </c>
      <c r="P294">
        <v>0</v>
      </c>
      <c r="Q294" s="1" t="s">
        <v>834</v>
      </c>
      <c r="T294" t="str">
        <f>Attack[[#This Row],[服装]]&amp;Attack[[#This Row],[名前]]&amp;Attack[[#This Row],[レアリティ]]</f>
        <v>1周年黒尾鉄朗ICONIC</v>
      </c>
    </row>
    <row r="295" spans="1:20" x14ac:dyDescent="0.35">
      <c r="A295">
        <f>VLOOKUP(Attack[[#This Row],[No用]],SetNo[[No.用]:[vlookup 用]],2,FALSE)</f>
        <v>68</v>
      </c>
      <c r="B295">
        <f>IF(ROW()=2,1,IF(A294&lt;&gt;Attack[[#This Row],[No]],1,B294+1))</f>
        <v>7</v>
      </c>
      <c r="C295" s="1" t="s">
        <v>824</v>
      </c>
      <c r="D295" s="1" t="s">
        <v>40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270</v>
      </c>
      <c r="L295" s="1" t="s">
        <v>224</v>
      </c>
      <c r="M295">
        <v>44</v>
      </c>
      <c r="N295">
        <v>0</v>
      </c>
      <c r="O295">
        <v>54</v>
      </c>
      <c r="P295">
        <v>0</v>
      </c>
      <c r="T295" t="str">
        <f>Attack[[#This Row],[服装]]&amp;Attack[[#This Row],[名前]]&amp;Attack[[#This Row],[レアリティ]]</f>
        <v>1周年黒尾鉄朗ICONIC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1</v>
      </c>
      <c r="C296" s="1" t="s">
        <v>950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168</v>
      </c>
      <c r="L296" s="1" t="s">
        <v>173</v>
      </c>
      <c r="M296">
        <v>33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キャンプ黒尾鉄朗ICONIC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2</v>
      </c>
      <c r="C297" s="1" t="s">
        <v>950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169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キャンプ黒尾鉄朗ICONIC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3</v>
      </c>
      <c r="C298" s="1" t="s">
        <v>950</v>
      </c>
      <c r="D298" s="1" t="s">
        <v>40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270</v>
      </c>
      <c r="L298" s="1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キャンプ黒尾鉄朗ICONIC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4</v>
      </c>
      <c r="C299" s="1" t="s">
        <v>950</v>
      </c>
      <c r="D299" s="1" t="s">
        <v>40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234</v>
      </c>
      <c r="K299" s="1" t="s">
        <v>171</v>
      </c>
      <c r="L299" s="1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キャンプ黒尾鉄朗ICONIC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5</v>
      </c>
      <c r="C300" s="1" t="s">
        <v>950</v>
      </c>
      <c r="D300" s="1" t="s">
        <v>40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234</v>
      </c>
      <c r="K300" s="1" t="s">
        <v>172</v>
      </c>
      <c r="L300" s="1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キャンプ黒尾鉄朗ICONIC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1</v>
      </c>
      <c r="C301" s="1" t="s">
        <v>1118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234</v>
      </c>
      <c r="K301" s="1" t="s">
        <v>168</v>
      </c>
      <c r="L301" s="1" t="s">
        <v>173</v>
      </c>
      <c r="M301">
        <v>35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文化祭2黒尾鉄朗ICONIC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2</v>
      </c>
      <c r="C302" s="1" t="s">
        <v>1118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234</v>
      </c>
      <c r="K302" s="1" t="s">
        <v>169</v>
      </c>
      <c r="L302" s="1" t="s">
        <v>173</v>
      </c>
      <c r="M302">
        <v>35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文化祭2黒尾鉄朗ICONIC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3</v>
      </c>
      <c r="C303" s="1" t="s">
        <v>1118</v>
      </c>
      <c r="D303" s="1" t="s">
        <v>40</v>
      </c>
      <c r="E303" s="1" t="s">
        <v>90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270</v>
      </c>
      <c r="L303" s="1" t="s">
        <v>173</v>
      </c>
      <c r="M303">
        <v>37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文化祭2黒尾鉄朗ICONIC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4</v>
      </c>
      <c r="C304" s="1" t="s">
        <v>1118</v>
      </c>
      <c r="D304" s="1" t="s">
        <v>40</v>
      </c>
      <c r="E304" s="1" t="s">
        <v>90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171</v>
      </c>
      <c r="L304" s="1" t="s">
        <v>173</v>
      </c>
      <c r="M304">
        <v>36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文化祭2黒尾鉄朗ICONIC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5</v>
      </c>
      <c r="C305" s="1" t="s">
        <v>1118</v>
      </c>
      <c r="D305" s="1" t="s">
        <v>40</v>
      </c>
      <c r="E305" s="1" t="s">
        <v>90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172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文化祭2黒尾鉄朗ICONIC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6</v>
      </c>
      <c r="C306" s="1" t="s">
        <v>1118</v>
      </c>
      <c r="D306" s="1" t="s">
        <v>40</v>
      </c>
      <c r="E306" s="1" t="s">
        <v>90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270</v>
      </c>
      <c r="L306" s="1" t="s">
        <v>224</v>
      </c>
      <c r="M306">
        <v>45</v>
      </c>
      <c r="N306">
        <v>0</v>
      </c>
      <c r="O306">
        <v>55</v>
      </c>
      <c r="P306">
        <v>0</v>
      </c>
      <c r="T306" t="str">
        <f>Attack[[#This Row],[服装]]&amp;Attack[[#This Row],[名前]]&amp;Attack[[#This Row],[レアリティ]]</f>
        <v>文化祭2黒尾鉄朗ICONIC</v>
      </c>
    </row>
    <row r="307" spans="1:20" x14ac:dyDescent="0.35">
      <c r="A307">
        <f>VLOOKUP(Attack[[#This Row],[No用]],SetNo[[No.用]:[vlookup 用]],2,FALSE)</f>
        <v>70</v>
      </c>
      <c r="B307">
        <f>IF(ROW()=2,1,IF(A306&lt;&gt;Attack[[#This Row],[No]],1,B306+1))</f>
        <v>7</v>
      </c>
      <c r="C307" s="1" t="s">
        <v>1118</v>
      </c>
      <c r="D307" s="1" t="s">
        <v>40</v>
      </c>
      <c r="E307" s="1" t="s">
        <v>90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171</v>
      </c>
      <c r="L307" s="1" t="s">
        <v>224</v>
      </c>
      <c r="M307">
        <v>45</v>
      </c>
      <c r="N307">
        <v>0</v>
      </c>
      <c r="O307">
        <v>55</v>
      </c>
      <c r="P307">
        <v>0</v>
      </c>
      <c r="T307" t="str">
        <f>Attack[[#This Row],[服装]]&amp;Attack[[#This Row],[名前]]&amp;Attack[[#This Row],[レアリティ]]</f>
        <v>文化祭2黒尾鉄朗ICONIC</v>
      </c>
    </row>
    <row r="308" spans="1:20" x14ac:dyDescent="0.35">
      <c r="A308">
        <f>VLOOKUP(Attack[[#This Row],[No用]],SetNo[[No.用]:[vlookup 用]],2,FALSE)</f>
        <v>70</v>
      </c>
      <c r="B308">
        <f>IF(ROW()=2,1,IF(A307&lt;&gt;Attack[[#This Row],[No]],1,B307+1))</f>
        <v>8</v>
      </c>
      <c r="C308" s="1" t="s">
        <v>1118</v>
      </c>
      <c r="D308" s="1" t="s">
        <v>40</v>
      </c>
      <c r="E308" s="1" t="s">
        <v>90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45</v>
      </c>
      <c r="N308">
        <v>0</v>
      </c>
      <c r="O308">
        <v>55</v>
      </c>
      <c r="P308">
        <v>0</v>
      </c>
      <c r="Q308" s="1" t="s">
        <v>834</v>
      </c>
      <c r="T308" t="str">
        <f>Attack[[#This Row],[服装]]&amp;Attack[[#This Row],[名前]]&amp;Attack[[#This Row],[レアリティ]]</f>
        <v>文化祭2黒尾鉄朗ICONIC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1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234</v>
      </c>
      <c r="K309" t="s">
        <v>168</v>
      </c>
      <c r="L309" t="s">
        <v>162</v>
      </c>
      <c r="M309">
        <v>30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ユニフォーム灰羽リエーフICONIC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2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234</v>
      </c>
      <c r="K310" t="s">
        <v>169</v>
      </c>
      <c r="L310" t="s">
        <v>162</v>
      </c>
      <c r="M310">
        <v>30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ユニフォーム灰羽リエーフICONIC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3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172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ユニフォーム灰羽リエーフICONIC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4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s="1" t="s">
        <v>183</v>
      </c>
      <c r="L312" s="1" t="s">
        <v>224</v>
      </c>
      <c r="M312">
        <v>46</v>
      </c>
      <c r="N312">
        <v>0</v>
      </c>
      <c r="O312">
        <v>56</v>
      </c>
      <c r="P312">
        <v>0</v>
      </c>
      <c r="Q312" s="1" t="s">
        <v>1119</v>
      </c>
      <c r="T312" t="str">
        <f>Attack[[#This Row],[服装]]&amp;Attack[[#This Row],[名前]]&amp;Attack[[#This Row],[レアリティ]]</f>
        <v>ユニフォーム灰羽リエーフICONIC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t="s">
        <v>380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168</v>
      </c>
      <c r="L313" s="1" t="s">
        <v>178</v>
      </c>
      <c r="M313">
        <v>33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探偵灰羽リエーフICONIC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t="s">
        <v>380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169</v>
      </c>
      <c r="L314" s="1" t="s">
        <v>178</v>
      </c>
      <c r="M314">
        <v>33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探偵灰羽リエーフICONIC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t="s">
        <v>380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探偵灰羽リエーフICONIC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t="s">
        <v>380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探偵灰羽リエーフICONIC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1</v>
      </c>
      <c r="C317" s="1" t="s">
        <v>893</v>
      </c>
      <c r="D317" s="1" t="s">
        <v>41</v>
      </c>
      <c r="E317" s="1" t="s">
        <v>77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168</v>
      </c>
      <c r="L317" s="1" t="s">
        <v>178</v>
      </c>
      <c r="M317">
        <v>33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路地裏灰羽リエーフICONIC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2</v>
      </c>
      <c r="C318" s="1" t="s">
        <v>893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169</v>
      </c>
      <c r="L318" s="1" t="s">
        <v>178</v>
      </c>
      <c r="M318">
        <v>33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路地裏灰羽リエーフICONIC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3</v>
      </c>
      <c r="C319" s="1" t="s">
        <v>893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170</v>
      </c>
      <c r="L319" s="1" t="s">
        <v>173</v>
      </c>
      <c r="M319">
        <v>35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路地裏灰羽リエーフICONIC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4</v>
      </c>
      <c r="C320" s="1" t="s">
        <v>893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172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路地裏灰羽リエーフICONIC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5</v>
      </c>
      <c r="C321" s="1" t="s">
        <v>893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183</v>
      </c>
      <c r="L321" s="1" t="s">
        <v>224</v>
      </c>
      <c r="M321">
        <v>46</v>
      </c>
      <c r="N321">
        <v>0</v>
      </c>
      <c r="O321">
        <v>56</v>
      </c>
      <c r="P321">
        <v>0</v>
      </c>
      <c r="T321" t="str">
        <f>Attack[[#This Row],[服装]]&amp;Attack[[#This Row],[名前]]&amp;Attack[[#This Row],[レアリティ]]</f>
        <v>路地裏灰羽リエーフICONIC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6</v>
      </c>
      <c r="C322" s="1" t="s">
        <v>893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170</v>
      </c>
      <c r="L322" s="1" t="s">
        <v>224</v>
      </c>
      <c r="M322">
        <v>46</v>
      </c>
      <c r="N322">
        <v>0</v>
      </c>
      <c r="O322">
        <v>56</v>
      </c>
      <c r="P322">
        <v>0</v>
      </c>
      <c r="T322" t="str">
        <f>Attack[[#This Row],[服装]]&amp;Attack[[#This Row],[名前]]&amp;Attack[[#This Row],[レアリティ]]</f>
        <v>路地裏灰羽リエーフICONIC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1118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178</v>
      </c>
      <c r="M323">
        <v>33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文化祭2灰羽リエーフICONIC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1118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162</v>
      </c>
      <c r="M324">
        <v>30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文化祭2灰羽リエーフICONIC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1118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172</v>
      </c>
      <c r="L325" s="1" t="s">
        <v>162</v>
      </c>
      <c r="M325">
        <v>29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文化祭2灰羽リエーフICONIC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1118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183</v>
      </c>
      <c r="L326" s="1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文化祭2灰羽リエーフICONIC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1118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46</v>
      </c>
      <c r="N327">
        <v>0</v>
      </c>
      <c r="O327">
        <v>56</v>
      </c>
      <c r="P327">
        <v>0</v>
      </c>
      <c r="Q327" s="1" t="s">
        <v>1119</v>
      </c>
      <c r="T327" t="str">
        <f>Attack[[#This Row],[服装]]&amp;Attack[[#This Row],[名前]]&amp;Attack[[#This Row],[レアリティ]]</f>
        <v>文化祭2灰羽リエーフICONIC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t="s">
        <v>108</v>
      </c>
      <c r="D328" t="s">
        <v>42</v>
      </c>
      <c r="E328" t="s">
        <v>24</v>
      </c>
      <c r="F328" t="s">
        <v>21</v>
      </c>
      <c r="G328" t="s">
        <v>27</v>
      </c>
      <c r="H328" t="s">
        <v>71</v>
      </c>
      <c r="I328">
        <v>1</v>
      </c>
      <c r="J328" t="s">
        <v>234</v>
      </c>
      <c r="M328">
        <v>0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ユニフォーム夜久衛輔ICONIC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1</v>
      </c>
      <c r="C329" s="1" t="s">
        <v>824</v>
      </c>
      <c r="D329" s="1" t="s">
        <v>42</v>
      </c>
      <c r="E329" s="1" t="s">
        <v>77</v>
      </c>
      <c r="F329" s="1" t="s">
        <v>21</v>
      </c>
      <c r="G329" s="1" t="s">
        <v>27</v>
      </c>
      <c r="H329" s="1" t="s">
        <v>71</v>
      </c>
      <c r="I329">
        <v>1</v>
      </c>
      <c r="J329" t="s">
        <v>234</v>
      </c>
      <c r="M329">
        <v>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1周年夜久衛輔ICONIC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1</v>
      </c>
      <c r="C330" s="1" t="s">
        <v>987</v>
      </c>
      <c r="D330" s="1" t="s">
        <v>42</v>
      </c>
      <c r="E330" s="1" t="s">
        <v>73</v>
      </c>
      <c r="F330" s="1" t="s">
        <v>21</v>
      </c>
      <c r="G330" s="1" t="s">
        <v>27</v>
      </c>
      <c r="H330" s="1" t="s">
        <v>71</v>
      </c>
      <c r="I330">
        <v>1</v>
      </c>
      <c r="J330" t="s">
        <v>234</v>
      </c>
      <c r="M330">
        <v>0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花火夜久衛輔ICONIC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1</v>
      </c>
      <c r="C331" s="1" t="s">
        <v>1300</v>
      </c>
      <c r="D331" s="1" t="s">
        <v>42</v>
      </c>
      <c r="E331" s="1" t="s">
        <v>90</v>
      </c>
      <c r="F331" s="1" t="s">
        <v>80</v>
      </c>
      <c r="G331" s="1" t="s">
        <v>27</v>
      </c>
      <c r="H331" s="1" t="s">
        <v>71</v>
      </c>
      <c r="I331">
        <v>1</v>
      </c>
      <c r="J331" t="s">
        <v>234</v>
      </c>
      <c r="M331">
        <v>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2周年夜久衛輔ICONIC</v>
      </c>
    </row>
    <row r="332" spans="1:20" x14ac:dyDescent="0.35">
      <c r="A332">
        <f>VLOOKUP(Attack[[#This Row],[No用]],SetNo[[No.用]:[vlookup 用]],2,FALSE)</f>
        <v>79</v>
      </c>
      <c r="B332">
        <f>IF(ROW()=2,1,IF(A331&lt;&gt;Attack[[#This Row],[No]],1,B331+1))</f>
        <v>1</v>
      </c>
      <c r="C332" t="s">
        <v>108</v>
      </c>
      <c r="D332" t="s">
        <v>43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234</v>
      </c>
      <c r="K332" t="s">
        <v>168</v>
      </c>
      <c r="L332" t="s">
        <v>173</v>
      </c>
      <c r="M332">
        <v>32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ユニフォーム福永招平ICONIC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2</v>
      </c>
      <c r="C333" t="s">
        <v>108</v>
      </c>
      <c r="D333" t="s">
        <v>43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234</v>
      </c>
      <c r="K333" t="s">
        <v>169</v>
      </c>
      <c r="L333" t="s">
        <v>173</v>
      </c>
      <c r="M333">
        <v>32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ユニフォーム福永招平ICONIC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3</v>
      </c>
      <c r="C334" t="s">
        <v>108</v>
      </c>
      <c r="D334" t="s">
        <v>43</v>
      </c>
      <c r="E334" t="s">
        <v>24</v>
      </c>
      <c r="F334" t="s">
        <v>25</v>
      </c>
      <c r="G334" t="s">
        <v>27</v>
      </c>
      <c r="H334" t="s">
        <v>71</v>
      </c>
      <c r="I334">
        <v>1</v>
      </c>
      <c r="J334" t="s">
        <v>234</v>
      </c>
      <c r="K334" t="s">
        <v>171</v>
      </c>
      <c r="L334" t="s">
        <v>162</v>
      </c>
      <c r="M334">
        <v>12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ユニフォーム福永招平ICONIC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4</v>
      </c>
      <c r="C335" t="s">
        <v>108</v>
      </c>
      <c r="D335" t="s">
        <v>43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234</v>
      </c>
      <c r="K335" t="s">
        <v>280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ユニフォーム福永招平ICONIC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5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234</v>
      </c>
      <c r="K336" t="s">
        <v>172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ユニフォーム福永招平ICONIC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6</v>
      </c>
      <c r="C337" t="s">
        <v>108</v>
      </c>
      <c r="D337" t="s">
        <v>43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234</v>
      </c>
      <c r="K337" t="s">
        <v>183</v>
      </c>
      <c r="L337" t="s">
        <v>224</v>
      </c>
      <c r="M337">
        <v>46</v>
      </c>
      <c r="N337">
        <v>0</v>
      </c>
      <c r="O337">
        <v>56</v>
      </c>
      <c r="P337">
        <v>0</v>
      </c>
      <c r="T337" t="str">
        <f>Attack[[#This Row],[服装]]&amp;Attack[[#This Row],[名前]]&amp;Attack[[#This Row],[レアリティ]]</f>
        <v>ユニフォーム福永招平ICONIC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926</v>
      </c>
      <c r="D338" s="1" t="s">
        <v>43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168</v>
      </c>
      <c r="L338" s="1" t="s">
        <v>173</v>
      </c>
      <c r="M338">
        <v>32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バーガー福永招平ICONIC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926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169</v>
      </c>
      <c r="L339" s="1" t="s">
        <v>173</v>
      </c>
      <c r="M339">
        <v>32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バーガー福永招平ICONIC</v>
      </c>
    </row>
    <row r="340" spans="1:20" x14ac:dyDescent="0.3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926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171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バーガー福永招平ICONIC</v>
      </c>
    </row>
    <row r="341" spans="1:20" x14ac:dyDescent="0.3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926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280</v>
      </c>
      <c r="L341" s="1" t="s">
        <v>173</v>
      </c>
      <c r="M341">
        <v>36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バーガー福永招平ICONIC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926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バーガー福永招平ICONIC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926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270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バーガー福永招平ICONIC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1</v>
      </c>
      <c r="C344" t="s">
        <v>108</v>
      </c>
      <c r="D344" t="s">
        <v>44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234</v>
      </c>
      <c r="K344" t="s">
        <v>168</v>
      </c>
      <c r="L344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ユニフォーム犬岡走ICONIC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2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234</v>
      </c>
      <c r="K345" t="s">
        <v>169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ユニフォーム犬岡走ICONIC</v>
      </c>
    </row>
    <row r="346" spans="1:20" x14ac:dyDescent="0.35">
      <c r="A346">
        <f>VLOOKUP(Attack[[#This Row],[No用]],SetNo[[No.用]:[vlookup 用]],2,FALSE)</f>
        <v>81</v>
      </c>
      <c r="B346">
        <f>IF(ROW()=2,1,IF(A345&lt;&gt;Attack[[#This Row],[No]],1,B345+1))</f>
        <v>3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234</v>
      </c>
      <c r="K346" t="s">
        <v>170</v>
      </c>
      <c r="L346" t="s">
        <v>173</v>
      </c>
      <c r="M346">
        <v>38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ユニフォーム犬岡走ICONIC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4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234</v>
      </c>
      <c r="K347" t="s">
        <v>172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ユニフォーム犬岡走ICONIC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1</v>
      </c>
      <c r="C348" s="1" t="s">
        <v>784</v>
      </c>
      <c r="D348" t="s">
        <v>44</v>
      </c>
      <c r="E348" s="1" t="s">
        <v>77</v>
      </c>
      <c r="F348" t="s">
        <v>26</v>
      </c>
      <c r="G348" t="s">
        <v>27</v>
      </c>
      <c r="H348" t="s">
        <v>71</v>
      </c>
      <c r="I348">
        <v>1</v>
      </c>
      <c r="J348" t="s">
        <v>234</v>
      </c>
      <c r="K348" s="1" t="s">
        <v>168</v>
      </c>
      <c r="L348" s="1" t="s">
        <v>178</v>
      </c>
      <c r="M348">
        <v>30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新年犬岡走ICONIC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2</v>
      </c>
      <c r="C349" s="1" t="s">
        <v>784</v>
      </c>
      <c r="D349" t="s">
        <v>44</v>
      </c>
      <c r="E349" s="1" t="s">
        <v>77</v>
      </c>
      <c r="F349" t="s">
        <v>26</v>
      </c>
      <c r="G349" t="s">
        <v>27</v>
      </c>
      <c r="H349" t="s">
        <v>71</v>
      </c>
      <c r="I349">
        <v>1</v>
      </c>
      <c r="J349" t="s">
        <v>234</v>
      </c>
      <c r="K349" s="1" t="s">
        <v>169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新年犬岡走ICONIC</v>
      </c>
    </row>
    <row r="350" spans="1:20" x14ac:dyDescent="0.35">
      <c r="A350">
        <f>VLOOKUP(Attack[[#This Row],[No用]],SetNo[[No.用]:[vlookup 用]],2,FALSE)</f>
        <v>82</v>
      </c>
      <c r="B350">
        <f>IF(ROW()=2,1,IF(A349&lt;&gt;Attack[[#This Row],[No]],1,B349+1))</f>
        <v>3</v>
      </c>
      <c r="C350" s="1" t="s">
        <v>784</v>
      </c>
      <c r="D350" t="s">
        <v>44</v>
      </c>
      <c r="E350" s="1" t="s">
        <v>77</v>
      </c>
      <c r="F350" t="s">
        <v>26</v>
      </c>
      <c r="G350" t="s">
        <v>27</v>
      </c>
      <c r="H350" t="s">
        <v>71</v>
      </c>
      <c r="I350">
        <v>1</v>
      </c>
      <c r="J350" t="s">
        <v>234</v>
      </c>
      <c r="K350" s="1" t="s">
        <v>170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新年犬岡走ICONIC</v>
      </c>
    </row>
    <row r="351" spans="1:20" x14ac:dyDescent="0.35">
      <c r="A351">
        <f>VLOOKUP(Attack[[#This Row],[No用]],SetNo[[No.用]:[vlookup 用]],2,FALSE)</f>
        <v>82</v>
      </c>
      <c r="B351">
        <f>IF(ROW()=2,1,IF(A350&lt;&gt;Attack[[#This Row],[No]],1,B350+1))</f>
        <v>4</v>
      </c>
      <c r="C351" s="1" t="s">
        <v>784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234</v>
      </c>
      <c r="K351" s="1" t="s">
        <v>172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新年犬岡走ICONIC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5</v>
      </c>
      <c r="C352" s="1" t="s">
        <v>784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234</v>
      </c>
      <c r="K352" s="1" t="s">
        <v>183</v>
      </c>
      <c r="L352" s="1" t="s">
        <v>224</v>
      </c>
      <c r="M352">
        <v>42</v>
      </c>
      <c r="N352">
        <v>0</v>
      </c>
      <c r="O352">
        <v>52</v>
      </c>
      <c r="P352">
        <v>0</v>
      </c>
      <c r="T352" t="str">
        <f>Attack[[#This Row],[服装]]&amp;Attack[[#This Row],[名前]]&amp;Attack[[#This Row],[レアリティ]]</f>
        <v>新年犬岡走ICONIC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1</v>
      </c>
      <c r="C353" t="s">
        <v>108</v>
      </c>
      <c r="D353" t="s">
        <v>45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168</v>
      </c>
      <c r="L353" t="s">
        <v>173</v>
      </c>
      <c r="M353">
        <v>37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ユニフォーム山本猛虎ICONIC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2</v>
      </c>
      <c r="C354" t="s">
        <v>108</v>
      </c>
      <c r="D354" t="s">
        <v>45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169</v>
      </c>
      <c r="L354" t="s">
        <v>173</v>
      </c>
      <c r="M354">
        <v>35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ユニフォーム山本猛虎ICONIC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3</v>
      </c>
      <c r="C355" t="s">
        <v>108</v>
      </c>
      <c r="D355" t="s">
        <v>45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270</v>
      </c>
      <c r="L355" t="s">
        <v>173</v>
      </c>
      <c r="M355">
        <v>36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ユニフォーム山本猛虎ICONIC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4</v>
      </c>
      <c r="C356" t="s">
        <v>108</v>
      </c>
      <c r="D356" t="s">
        <v>45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172</v>
      </c>
      <c r="L356" t="s">
        <v>162</v>
      </c>
      <c r="M356">
        <v>28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ユニフォーム山本猛虎ICONIC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5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183</v>
      </c>
      <c r="L357" t="s">
        <v>224</v>
      </c>
      <c r="M357">
        <v>45</v>
      </c>
      <c r="N357">
        <v>0</v>
      </c>
      <c r="O357">
        <v>55</v>
      </c>
      <c r="P357">
        <v>0</v>
      </c>
      <c r="T357" t="str">
        <f>Attack[[#This Row],[服装]]&amp;Attack[[#This Row],[名前]]&amp;Attack[[#This Row],[レアリティ]]</f>
        <v>ユニフォーム山本猛虎ICONIC</v>
      </c>
    </row>
    <row r="358" spans="1:20" x14ac:dyDescent="0.35">
      <c r="A358">
        <f>VLOOKUP(Attack[[#This Row],[No用]],SetNo[[No.用]:[vlookup 用]],2,FALSE)</f>
        <v>84</v>
      </c>
      <c r="B358">
        <f>IF(ROW()=2,1,IF(A357&lt;&gt;Attack[[#This Row],[No]],1,B357+1))</f>
        <v>1</v>
      </c>
      <c r="C358" s="1" t="s">
        <v>784</v>
      </c>
      <c r="D358" t="s">
        <v>45</v>
      </c>
      <c r="E358" s="1" t="s">
        <v>77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s="1" t="s">
        <v>168</v>
      </c>
      <c r="L358" s="1" t="s">
        <v>173</v>
      </c>
      <c r="M358">
        <v>37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新年山本猛虎ICONIC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2</v>
      </c>
      <c r="C359" s="1" t="s">
        <v>784</v>
      </c>
      <c r="D359" t="s">
        <v>45</v>
      </c>
      <c r="E359" s="1" t="s">
        <v>77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s="1" t="s">
        <v>169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新年山本猛虎ICONIC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3</v>
      </c>
      <c r="C360" s="1" t="s">
        <v>784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234</v>
      </c>
      <c r="K360" s="1" t="s">
        <v>270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新年山本猛虎ICONIC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4</v>
      </c>
      <c r="C361" s="1" t="s">
        <v>784</v>
      </c>
      <c r="D361" t="s">
        <v>45</v>
      </c>
      <c r="E361" s="1" t="s">
        <v>77</v>
      </c>
      <c r="F361" t="s">
        <v>25</v>
      </c>
      <c r="G361" t="s">
        <v>27</v>
      </c>
      <c r="H361" t="s">
        <v>71</v>
      </c>
      <c r="I361">
        <v>1</v>
      </c>
      <c r="J361" t="s">
        <v>234</v>
      </c>
      <c r="K361" s="1" t="s">
        <v>172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新年山本猛虎ICONIC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5</v>
      </c>
      <c r="C362" s="1" t="s">
        <v>784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234</v>
      </c>
      <c r="K362" s="1" t="s">
        <v>183</v>
      </c>
      <c r="L362" s="1" t="s">
        <v>224</v>
      </c>
      <c r="M362">
        <v>45</v>
      </c>
      <c r="N362">
        <v>0</v>
      </c>
      <c r="O362">
        <v>55</v>
      </c>
      <c r="P362">
        <v>0</v>
      </c>
      <c r="T362" t="str">
        <f>Attack[[#This Row],[服装]]&amp;Attack[[#This Row],[名前]]&amp;Attack[[#This Row],[レアリティ]]</f>
        <v>新年山本猛虎ICONIC</v>
      </c>
    </row>
    <row r="363" spans="1:20" x14ac:dyDescent="0.35">
      <c r="A363">
        <f>VLOOKUP(Attack[[#This Row],[No用]],SetNo[[No.用]:[vlookup 用]],2,FALSE)</f>
        <v>85</v>
      </c>
      <c r="B363">
        <f>IF(ROW()=2,1,IF(A362&lt;&gt;Attack[[#This Row],[No]],1,B362+1))</f>
        <v>1</v>
      </c>
      <c r="C363" t="s">
        <v>108</v>
      </c>
      <c r="D363" t="s">
        <v>46</v>
      </c>
      <c r="E363" t="s">
        <v>24</v>
      </c>
      <c r="F363" t="s">
        <v>21</v>
      </c>
      <c r="G363" t="s">
        <v>27</v>
      </c>
      <c r="H363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ユニフォーム芝山優生ICONIC</v>
      </c>
    </row>
    <row r="364" spans="1:20" x14ac:dyDescent="0.35">
      <c r="A364">
        <f>VLOOKUP(Attack[[#This Row],[No用]],SetNo[[No.用]:[vlookup 用]],2,FALSE)</f>
        <v>86</v>
      </c>
      <c r="B364">
        <f>IF(ROW()=2,1,IF(A363&lt;&gt;Attack[[#This Row],[No]],1,B363+1))</f>
        <v>1</v>
      </c>
      <c r="C364" t="s">
        <v>108</v>
      </c>
      <c r="D364" t="s">
        <v>47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234</v>
      </c>
      <c r="K364" t="s">
        <v>168</v>
      </c>
      <c r="L364" t="s">
        <v>173</v>
      </c>
      <c r="M364">
        <v>34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ユニフォーム海信之ICONIC</v>
      </c>
    </row>
    <row r="365" spans="1:20" x14ac:dyDescent="0.35">
      <c r="A365">
        <f>VLOOKUP(Attack[[#This Row],[No用]],SetNo[[No.用]:[vlookup 用]],2,FALSE)</f>
        <v>86</v>
      </c>
      <c r="B365">
        <f>IF(ROW()=2,1,IF(A364&lt;&gt;Attack[[#This Row],[No]],1,B364+1))</f>
        <v>2</v>
      </c>
      <c r="C365" t="s">
        <v>108</v>
      </c>
      <c r="D365" t="s">
        <v>47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234</v>
      </c>
      <c r="K365" t="s">
        <v>169</v>
      </c>
      <c r="L365" t="s">
        <v>173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ユニフォーム海信之ICONIC</v>
      </c>
    </row>
    <row r="366" spans="1:20" x14ac:dyDescent="0.35">
      <c r="A366">
        <f>VLOOKUP(Attack[[#This Row],[No用]],SetNo[[No.用]:[vlookup 用]],2,FALSE)</f>
        <v>86</v>
      </c>
      <c r="B366">
        <f>IF(ROW()=2,1,IF(A365&lt;&gt;Attack[[#This Row],[No]],1,B365+1))</f>
        <v>3</v>
      </c>
      <c r="C366" t="s">
        <v>108</v>
      </c>
      <c r="D366" t="s">
        <v>47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280</v>
      </c>
      <c r="L366" t="s">
        <v>173</v>
      </c>
      <c r="M366">
        <v>37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ユニフォーム海信之ICONIC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4</v>
      </c>
      <c r="C367" t="s">
        <v>108</v>
      </c>
      <c r="D367" t="s">
        <v>47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281</v>
      </c>
      <c r="L367" t="s">
        <v>173</v>
      </c>
      <c r="M367">
        <v>40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ユニフォーム海信之ICONIC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5</v>
      </c>
      <c r="C368" t="s">
        <v>108</v>
      </c>
      <c r="D368" t="s">
        <v>47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172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ユニフォーム海信之ICONIC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6</v>
      </c>
      <c r="C369" t="s">
        <v>108</v>
      </c>
      <c r="D369" t="s">
        <v>47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183</v>
      </c>
      <c r="L369" t="s">
        <v>224</v>
      </c>
      <c r="M369">
        <v>45</v>
      </c>
      <c r="N369">
        <v>0</v>
      </c>
      <c r="O369">
        <v>55</v>
      </c>
      <c r="P369">
        <v>0</v>
      </c>
      <c r="T369" t="str">
        <f>Attack[[#This Row],[服装]]&amp;Attack[[#This Row],[名前]]&amp;Attack[[#This Row],[レアリティ]]</f>
        <v>ユニフォーム海信之ICONIC</v>
      </c>
    </row>
    <row r="370" spans="1:20" x14ac:dyDescent="0.35">
      <c r="A370">
        <f>VLOOKUP(Attack[[#This Row],[No用]],SetNo[[No.用]:[vlookup 用]],2,FALSE)</f>
        <v>87</v>
      </c>
      <c r="B370">
        <f>IF(ROW()=2,1,IF(A369&lt;&gt;Attack[[#This Row],[No]],1,B369+1))</f>
        <v>1</v>
      </c>
      <c r="C370" s="1" t="s">
        <v>1341</v>
      </c>
      <c r="D370" s="1" t="s">
        <v>47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遊園地海信之ICONIC</v>
      </c>
    </row>
    <row r="371" spans="1:20" x14ac:dyDescent="0.35">
      <c r="A371">
        <f>VLOOKUP(Attack[[#This Row],[No用]],SetNo[[No.用]:[vlookup 用]],2,FALSE)</f>
        <v>87</v>
      </c>
      <c r="B371">
        <f>IF(ROW()=2,1,IF(A370&lt;&gt;Attack[[#This Row],[No]],1,B370+1))</f>
        <v>2</v>
      </c>
      <c r="C371" s="1" t="s">
        <v>1341</v>
      </c>
      <c r="D371" s="1" t="s">
        <v>47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遊園地海信之ICONIC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3</v>
      </c>
      <c r="C372" s="1" t="s">
        <v>1341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280</v>
      </c>
      <c r="L372" s="1" t="s">
        <v>173</v>
      </c>
      <c r="M372">
        <v>37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遊園地海信之ICONIC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4</v>
      </c>
      <c r="C373" s="1" t="s">
        <v>1341</v>
      </c>
      <c r="D373" s="1" t="s">
        <v>47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281</v>
      </c>
      <c r="L373" s="1" t="s">
        <v>173</v>
      </c>
      <c r="M373">
        <v>40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遊園地海信之ICONIC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5</v>
      </c>
      <c r="C374" s="1" t="s">
        <v>1341</v>
      </c>
      <c r="D374" s="1" t="s">
        <v>47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172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遊園地海信之ICONIC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6</v>
      </c>
      <c r="C375" s="1" t="s">
        <v>1341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183</v>
      </c>
      <c r="L375" s="1" t="s">
        <v>224</v>
      </c>
      <c r="M375">
        <v>45</v>
      </c>
      <c r="N375">
        <v>0</v>
      </c>
      <c r="O375">
        <v>55</v>
      </c>
      <c r="P375">
        <v>0</v>
      </c>
      <c r="T375" t="str">
        <f>Attack[[#This Row],[服装]]&amp;Attack[[#This Row],[名前]]&amp;Attack[[#This Row],[レアリティ]]</f>
        <v>遊園地海信之ICONIC</v>
      </c>
    </row>
    <row r="376" spans="1:20" x14ac:dyDescent="0.35">
      <c r="A376">
        <f>VLOOKUP(Attack[[#This Row],[No用]],SetNo[[No.用]:[vlookup 用]],2,FALSE)</f>
        <v>88</v>
      </c>
      <c r="B376">
        <f>IF(ROW()=2,1,IF(A375&lt;&gt;Attack[[#This Row],[No]],1,B375+1))</f>
        <v>1</v>
      </c>
      <c r="C376" t="s">
        <v>108</v>
      </c>
      <c r="D376" t="s">
        <v>47</v>
      </c>
      <c r="E376" t="s">
        <v>90</v>
      </c>
      <c r="F376" t="s">
        <v>78</v>
      </c>
      <c r="G376" t="s">
        <v>27</v>
      </c>
      <c r="H376" t="s">
        <v>151</v>
      </c>
      <c r="I376">
        <v>1</v>
      </c>
      <c r="J376" t="s">
        <v>234</v>
      </c>
      <c r="K376" t="s">
        <v>168</v>
      </c>
      <c r="L376" t="s">
        <v>162</v>
      </c>
      <c r="M376">
        <v>28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ユニフォーム海信之YELL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2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234</v>
      </c>
      <c r="K377" t="s">
        <v>169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ユニフォーム海信之YELL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3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234</v>
      </c>
      <c r="K378" t="s">
        <v>280</v>
      </c>
      <c r="L378" t="s">
        <v>162</v>
      </c>
      <c r="M378">
        <v>31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ユニフォーム海信之YELL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4</v>
      </c>
      <c r="C379" t="s">
        <v>108</v>
      </c>
      <c r="D379" t="s">
        <v>47</v>
      </c>
      <c r="E379" t="s">
        <v>90</v>
      </c>
      <c r="F379" t="s">
        <v>78</v>
      </c>
      <c r="G379" t="s">
        <v>27</v>
      </c>
      <c r="H379" t="s">
        <v>151</v>
      </c>
      <c r="I379">
        <v>1</v>
      </c>
      <c r="J379" t="s">
        <v>234</v>
      </c>
      <c r="K379" t="s">
        <v>281</v>
      </c>
      <c r="L379" t="s">
        <v>162</v>
      </c>
      <c r="M379">
        <v>34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ユニフォーム海信之YELL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5</v>
      </c>
      <c r="C380" t="s">
        <v>108</v>
      </c>
      <c r="D380" t="s">
        <v>47</v>
      </c>
      <c r="E380" t="s">
        <v>90</v>
      </c>
      <c r="F380" t="s">
        <v>78</v>
      </c>
      <c r="G380" t="s">
        <v>27</v>
      </c>
      <c r="H380" t="s">
        <v>151</v>
      </c>
      <c r="I380">
        <v>1</v>
      </c>
      <c r="J380" t="s">
        <v>234</v>
      </c>
      <c r="K380" t="s">
        <v>172</v>
      </c>
      <c r="L380" t="s">
        <v>162</v>
      </c>
      <c r="M380">
        <v>28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ユニフォーム海信之YELL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6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234</v>
      </c>
      <c r="K381" t="s">
        <v>183</v>
      </c>
      <c r="L381" t="s">
        <v>224</v>
      </c>
      <c r="M381">
        <v>45</v>
      </c>
      <c r="N381">
        <v>0</v>
      </c>
      <c r="O381">
        <v>55</v>
      </c>
      <c r="P381">
        <v>0</v>
      </c>
      <c r="T381" t="str">
        <f>Attack[[#This Row],[服装]]&amp;Attack[[#This Row],[名前]]&amp;Attack[[#This Row],[レアリティ]]</f>
        <v>ユニフォーム海信之YELL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1</v>
      </c>
      <c r="C382" s="1" t="s">
        <v>108</v>
      </c>
      <c r="D382" s="1" t="s">
        <v>966</v>
      </c>
      <c r="E382" s="1" t="s">
        <v>90</v>
      </c>
      <c r="F382" s="1" t="s">
        <v>74</v>
      </c>
      <c r="G382" s="1" t="s">
        <v>27</v>
      </c>
      <c r="H382" s="1" t="s">
        <v>680</v>
      </c>
      <c r="I382">
        <v>1</v>
      </c>
      <c r="J382" t="s">
        <v>234</v>
      </c>
      <c r="K382" s="1" t="s">
        <v>168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ユニフォーム手白球彦ICONIC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2</v>
      </c>
      <c r="C383" s="1" t="s">
        <v>108</v>
      </c>
      <c r="D383" s="1" t="s">
        <v>966</v>
      </c>
      <c r="E383" s="1" t="s">
        <v>90</v>
      </c>
      <c r="F383" s="1" t="s">
        <v>74</v>
      </c>
      <c r="G383" s="1" t="s">
        <v>27</v>
      </c>
      <c r="H383" s="1" t="s">
        <v>680</v>
      </c>
      <c r="I383">
        <v>1</v>
      </c>
      <c r="J383" t="s">
        <v>234</v>
      </c>
      <c r="K383" s="1" t="s">
        <v>169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ユニフォーム手白球彦ICONIC</v>
      </c>
    </row>
    <row r="384" spans="1:20" x14ac:dyDescent="0.35">
      <c r="A384">
        <f>VLOOKUP(Attack[[#This Row],[No用]],SetNo[[No.用]:[vlookup 用]],2,FALSE)</f>
        <v>90</v>
      </c>
      <c r="B384">
        <f>IF(ROW()=2,1,IF(A383&lt;&gt;Attack[[#This Row],[No]],1,B383+1))</f>
        <v>1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234</v>
      </c>
      <c r="K384" t="s">
        <v>168</v>
      </c>
      <c r="L384" t="s">
        <v>162</v>
      </c>
      <c r="M384">
        <v>28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ユニフォーム青根高伸ICONIC</v>
      </c>
    </row>
    <row r="385" spans="1:20" x14ac:dyDescent="0.35">
      <c r="A385">
        <f>VLOOKUP(Attack[[#This Row],[No用]],SetNo[[No.用]:[vlookup 用]],2,FALSE)</f>
        <v>90</v>
      </c>
      <c r="B385">
        <f>IF(ROW()=2,1,IF(A384&lt;&gt;Attack[[#This Row],[No]],1,B384+1))</f>
        <v>2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234</v>
      </c>
      <c r="K385" t="s">
        <v>169</v>
      </c>
      <c r="L385" t="s">
        <v>162</v>
      </c>
      <c r="M385">
        <v>28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3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234</v>
      </c>
      <c r="K386" t="s">
        <v>170</v>
      </c>
      <c r="L386" t="s">
        <v>173</v>
      </c>
      <c r="M386">
        <v>41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4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234</v>
      </c>
      <c r="K387" t="s">
        <v>172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ユニフォーム青根高伸ICONIC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5</v>
      </c>
      <c r="C388" t="s">
        <v>205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234</v>
      </c>
      <c r="K388" s="1" t="s">
        <v>183</v>
      </c>
      <c r="L388" s="1" t="s">
        <v>224</v>
      </c>
      <c r="M388">
        <v>51</v>
      </c>
      <c r="N388">
        <v>0</v>
      </c>
      <c r="O388">
        <v>61</v>
      </c>
      <c r="P388">
        <v>0</v>
      </c>
      <c r="Q388" s="1" t="s">
        <v>1054</v>
      </c>
      <c r="T388" t="str">
        <f>Attack[[#This Row],[服装]]&amp;Attack[[#This Row],[名前]]&amp;Attack[[#This Row],[レアリティ]]</f>
        <v>ユニフォーム青根高伸ICONIC</v>
      </c>
    </row>
    <row r="389" spans="1:20" x14ac:dyDescent="0.35">
      <c r="A389">
        <f>VLOOKUP(Attack[[#This Row],[No用]],SetNo[[No.用]:[vlookup 用]],2,FALSE)</f>
        <v>91</v>
      </c>
      <c r="B389">
        <f>IF(ROW()=2,1,IF(A388&lt;&gt;Attack[[#This Row],[No]],1,B388+1))</f>
        <v>1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234</v>
      </c>
      <c r="K389" t="s">
        <v>168</v>
      </c>
      <c r="L389" t="s">
        <v>162</v>
      </c>
      <c r="M389">
        <v>28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制服青根高伸ICONIC</v>
      </c>
    </row>
    <row r="390" spans="1:20" x14ac:dyDescent="0.35">
      <c r="A390">
        <f>VLOOKUP(Attack[[#This Row],[No用]],SetNo[[No.用]:[vlookup 用]],2,FALSE)</f>
        <v>91</v>
      </c>
      <c r="B390">
        <f>IF(ROW()=2,1,IF(A389&lt;&gt;Attack[[#This Row],[No]],1,B389+1))</f>
        <v>2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234</v>
      </c>
      <c r="K390" t="s">
        <v>169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制服青根高伸ICONIC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3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234</v>
      </c>
      <c r="K391" t="s">
        <v>170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4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234</v>
      </c>
      <c r="K392" t="s">
        <v>172</v>
      </c>
      <c r="L392" t="s">
        <v>162</v>
      </c>
      <c r="M392">
        <v>26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制服青根高伸ICONIC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5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234</v>
      </c>
      <c r="K393" t="s">
        <v>183</v>
      </c>
      <c r="L393" t="s">
        <v>224</v>
      </c>
      <c r="M393">
        <v>43</v>
      </c>
      <c r="N393">
        <v>0</v>
      </c>
      <c r="O393">
        <v>53</v>
      </c>
      <c r="P393">
        <v>0</v>
      </c>
      <c r="T393" t="str">
        <f>Attack[[#This Row],[服装]]&amp;Attack[[#This Row],[名前]]&amp;Attack[[#This Row],[レアリティ]]</f>
        <v>制服青根高伸ICONIC</v>
      </c>
    </row>
    <row r="394" spans="1:20" x14ac:dyDescent="0.35">
      <c r="A394">
        <f>VLOOKUP(Attack[[#This Row],[No用]],SetNo[[No.用]:[vlookup 用]],2,FALSE)</f>
        <v>92</v>
      </c>
      <c r="B394">
        <f>IF(ROW()=2,1,IF(A393&lt;&gt;Attack[[#This Row],[No]],1,B393+1))</f>
        <v>1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234</v>
      </c>
      <c r="K394" t="s">
        <v>168</v>
      </c>
      <c r="L394" t="s">
        <v>178</v>
      </c>
      <c r="M394">
        <v>31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プール掃除青根高伸ICONIC</v>
      </c>
    </row>
    <row r="395" spans="1:20" x14ac:dyDescent="0.35">
      <c r="A395">
        <f>VLOOKUP(Attack[[#This Row],[No用]],SetNo[[No.用]:[vlookup 用]],2,FALSE)</f>
        <v>92</v>
      </c>
      <c r="B395">
        <f>IF(ROW()=2,1,IF(A394&lt;&gt;Attack[[#This Row],[No]],1,B394+1))</f>
        <v>2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プール掃除青根高伸ICONIC</v>
      </c>
    </row>
    <row r="396" spans="1:20" x14ac:dyDescent="0.35">
      <c r="A396">
        <f>VLOOKUP(Attack[[#This Row],[No用]],SetNo[[No.用]:[vlookup 用]],2,FALSE)</f>
        <v>92</v>
      </c>
      <c r="B396">
        <f>IF(ROW()=2,1,IF(A395&lt;&gt;Attack[[#This Row],[No]],1,B395+1))</f>
        <v>3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234</v>
      </c>
      <c r="K396" t="s">
        <v>170</v>
      </c>
      <c r="L396" t="s">
        <v>173</v>
      </c>
      <c r="M396">
        <v>41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プール掃除青根高伸ICONIC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4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プール掃除青根高伸ICONIC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5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51</v>
      </c>
      <c r="N398">
        <v>5</v>
      </c>
      <c r="O398">
        <v>61</v>
      </c>
      <c r="P398">
        <v>7</v>
      </c>
      <c r="T398" t="str">
        <f>Attack[[#This Row],[服装]]&amp;Attack[[#This Row],[名前]]&amp;Attack[[#This Row],[レアリティ]]</f>
        <v>プール掃除青根高伸ICONIC</v>
      </c>
    </row>
    <row r="399" spans="1:20" x14ac:dyDescent="0.35">
      <c r="A399">
        <f>VLOOKUP(Attack[[#This Row],[No用]],SetNo[[No.用]:[vlookup 用]],2,FALSE)</f>
        <v>93</v>
      </c>
      <c r="B399">
        <f>IF(ROW()=2,1,IF(A398&lt;&gt;Attack[[#This Row],[No]],1,B398+1))</f>
        <v>1</v>
      </c>
      <c r="C399" s="1" t="s">
        <v>950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178</v>
      </c>
      <c r="M399">
        <v>31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キャンプ青根高伸ICONIC</v>
      </c>
    </row>
    <row r="400" spans="1:20" x14ac:dyDescent="0.35">
      <c r="A400">
        <f>VLOOKUP(Attack[[#This Row],[No用]],SetNo[[No.用]:[vlookup 用]],2,FALSE)</f>
        <v>93</v>
      </c>
      <c r="B400">
        <f>IF(ROW()=2,1,IF(A399&lt;&gt;Attack[[#This Row],[No]],1,B399+1))</f>
        <v>2</v>
      </c>
      <c r="C400" s="1" t="s">
        <v>950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162</v>
      </c>
      <c r="M400">
        <v>28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キャンプ青根高伸ICONIC</v>
      </c>
    </row>
    <row r="401" spans="1:20" x14ac:dyDescent="0.35">
      <c r="A401">
        <f>VLOOKUP(Attack[[#This Row],[No用]],SetNo[[No.用]:[vlookup 用]],2,FALSE)</f>
        <v>93</v>
      </c>
      <c r="B401">
        <f>IF(ROW()=2,1,IF(A400&lt;&gt;Attack[[#This Row],[No]],1,B400+1))</f>
        <v>3</v>
      </c>
      <c r="C401" s="1" t="s">
        <v>950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234</v>
      </c>
      <c r="K401" s="1" t="s">
        <v>170</v>
      </c>
      <c r="L401" s="1" t="s">
        <v>173</v>
      </c>
      <c r="M401">
        <v>41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キャンプ青根高伸ICONIC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4</v>
      </c>
      <c r="C402" s="1" t="s">
        <v>950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キャンプ青根高伸ICONIC</v>
      </c>
    </row>
    <row r="403" spans="1:20" x14ac:dyDescent="0.35">
      <c r="A403">
        <f>VLOOKUP(Attack[[#This Row],[No用]],SetNo[[No.用]:[vlookup 用]],2,FALSE)</f>
        <v>94</v>
      </c>
      <c r="B403">
        <f>IF(ROW()=2,1,IF(A402&lt;&gt;Attack[[#This Row],[No]],1,B402+1))</f>
        <v>1</v>
      </c>
      <c r="C403" s="1" t="s">
        <v>1111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甲冑青根高伸ICONIC</v>
      </c>
    </row>
    <row r="404" spans="1:20" x14ac:dyDescent="0.35">
      <c r="A404">
        <f>VLOOKUP(Attack[[#This Row],[No用]],SetNo[[No.用]:[vlookup 用]],2,FALSE)</f>
        <v>94</v>
      </c>
      <c r="B404">
        <f>IF(ROW()=2,1,IF(A403&lt;&gt;Attack[[#This Row],[No]],1,B403+1))</f>
        <v>2</v>
      </c>
      <c r="C404" s="1" t="s">
        <v>1104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178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甲冑青根高伸ICONIC</v>
      </c>
    </row>
    <row r="405" spans="1:20" x14ac:dyDescent="0.35">
      <c r="A405">
        <f>VLOOKUP(Attack[[#This Row],[No用]],SetNo[[No.用]:[vlookup 用]],2,FALSE)</f>
        <v>94</v>
      </c>
      <c r="B405">
        <f>IF(ROW()=2,1,IF(A404&lt;&gt;Attack[[#This Row],[No]],1,B404+1))</f>
        <v>3</v>
      </c>
      <c r="C405" s="1" t="s">
        <v>1104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234</v>
      </c>
      <c r="K405" s="1" t="s">
        <v>170</v>
      </c>
      <c r="L405" s="1" t="s">
        <v>173</v>
      </c>
      <c r="M405">
        <v>42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甲冑青根高伸ICONIC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4</v>
      </c>
      <c r="C406" s="1" t="s">
        <v>1104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172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甲冑青根高伸ICONIC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5</v>
      </c>
      <c r="C407" s="1" t="s">
        <v>1104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183</v>
      </c>
      <c r="L407" s="1" t="s">
        <v>224</v>
      </c>
      <c r="M407">
        <v>51</v>
      </c>
      <c r="N407">
        <v>5</v>
      </c>
      <c r="O407">
        <v>61</v>
      </c>
      <c r="P407">
        <v>7</v>
      </c>
      <c r="Q407" s="1" t="s">
        <v>1115</v>
      </c>
      <c r="T407" t="str">
        <f>Attack[[#This Row],[服装]]&amp;Attack[[#This Row],[名前]]&amp;Attack[[#This Row],[レアリティ]]</f>
        <v>甲冑青根高伸ICONIC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6</v>
      </c>
      <c r="C408" s="1" t="s">
        <v>1104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183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T408" t="str">
        <f>Attack[[#This Row],[服装]]&amp;Attack[[#This Row],[名前]]&amp;Attack[[#This Row],[レアリティ]]</f>
        <v>甲冑青根高伸ICONIC</v>
      </c>
    </row>
    <row r="409" spans="1:20" x14ac:dyDescent="0.35">
      <c r="A409">
        <f>VLOOKUP(Attack[[#This Row],[No用]],SetNo[[No.用]:[vlookup 用]],2,FALSE)</f>
        <v>95</v>
      </c>
      <c r="B409">
        <f>IF(ROW()=2,1,IF(A408&lt;&gt;Attack[[#This Row],[No]],1,B408+1))</f>
        <v>1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234</v>
      </c>
      <c r="K409" t="s">
        <v>168</v>
      </c>
      <c r="L409" t="s">
        <v>173</v>
      </c>
      <c r="M409">
        <v>36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ユニフォーム二口堅治ICONIC</v>
      </c>
    </row>
    <row r="410" spans="1:20" x14ac:dyDescent="0.35">
      <c r="A410">
        <f>VLOOKUP(Attack[[#This Row],[No用]],SetNo[[No.用]:[vlookup 用]],2,FALSE)</f>
        <v>95</v>
      </c>
      <c r="B410">
        <f>IF(ROW()=2,1,IF(A409&lt;&gt;Attack[[#This Row],[No]],1,B409+1))</f>
        <v>2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234</v>
      </c>
      <c r="K410" t="s">
        <v>169</v>
      </c>
      <c r="L410" t="s">
        <v>173</v>
      </c>
      <c r="M410">
        <v>36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ユニフォーム二口堅治ICONIC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3</v>
      </c>
      <c r="C411" t="s">
        <v>205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234</v>
      </c>
      <c r="K411" t="s">
        <v>171</v>
      </c>
      <c r="L411" t="s">
        <v>162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ユニフォーム二口堅治ICONIC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4</v>
      </c>
      <c r="C412" t="s">
        <v>205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234</v>
      </c>
      <c r="K412" t="s">
        <v>280</v>
      </c>
      <c r="L412" t="s">
        <v>173</v>
      </c>
      <c r="M412">
        <v>41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ユニフォーム二口堅治ICONIC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5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234</v>
      </c>
      <c r="K413" t="s">
        <v>183</v>
      </c>
      <c r="L413" t="s">
        <v>224</v>
      </c>
      <c r="M413">
        <v>43</v>
      </c>
      <c r="N413">
        <v>0</v>
      </c>
      <c r="O413">
        <v>53</v>
      </c>
      <c r="P413">
        <v>0</v>
      </c>
      <c r="T413" t="str">
        <f>Attack[[#This Row],[服装]]&amp;Attack[[#This Row],[名前]]&amp;Attack[[#This Row],[レアリティ]]</f>
        <v>ユニフォーム二口堅治ICONIC</v>
      </c>
    </row>
    <row r="414" spans="1:20" x14ac:dyDescent="0.35">
      <c r="A414">
        <f>VLOOKUP(Attack[[#This Row],[No用]],SetNo[[No.用]:[vlookup 用]],2,FALSE)</f>
        <v>96</v>
      </c>
      <c r="B414">
        <f>IF(ROW()=2,1,IF(A413&lt;&gt;Attack[[#This Row],[No]],1,B413+1))</f>
        <v>1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234</v>
      </c>
      <c r="K414" t="s">
        <v>168</v>
      </c>
      <c r="L414" t="s">
        <v>173</v>
      </c>
      <c r="M414">
        <v>36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制服二口堅治ICONIC</v>
      </c>
    </row>
    <row r="415" spans="1:20" x14ac:dyDescent="0.35">
      <c r="A415">
        <f>VLOOKUP(Attack[[#This Row],[No用]],SetNo[[No.用]:[vlookup 用]],2,FALSE)</f>
        <v>96</v>
      </c>
      <c r="B415">
        <f>IF(ROW()=2,1,IF(A414&lt;&gt;Attack[[#This Row],[No]],1,B414+1))</f>
        <v>2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234</v>
      </c>
      <c r="K415" t="s">
        <v>169</v>
      </c>
      <c r="L415" t="s">
        <v>173</v>
      </c>
      <c r="M415">
        <v>36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制服二口堅治ICONIC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3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234</v>
      </c>
      <c r="K416" t="s">
        <v>171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制服二口堅治ICONIC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4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234</v>
      </c>
      <c r="K417" t="s">
        <v>280</v>
      </c>
      <c r="L417" t="s">
        <v>173</v>
      </c>
      <c r="M417">
        <v>41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制服二口堅治ICONIC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5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234</v>
      </c>
      <c r="K418" t="s">
        <v>183</v>
      </c>
      <c r="L418" t="s">
        <v>224</v>
      </c>
      <c r="M418">
        <v>43</v>
      </c>
      <c r="N418">
        <v>0</v>
      </c>
      <c r="O418">
        <v>53</v>
      </c>
      <c r="P418">
        <v>0</v>
      </c>
      <c r="T418" t="str">
        <f>Attack[[#This Row],[服装]]&amp;Attack[[#This Row],[名前]]&amp;Attack[[#This Row],[レアリティ]]</f>
        <v>制服二口堅治ICONIC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1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234</v>
      </c>
      <c r="K419" t="s">
        <v>168</v>
      </c>
      <c r="L419" t="s">
        <v>173</v>
      </c>
      <c r="M419">
        <v>36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プール掃除二口堅治ICONIC</v>
      </c>
    </row>
    <row r="420" spans="1:20" x14ac:dyDescent="0.35">
      <c r="A420">
        <f>VLOOKUP(Attack[[#This Row],[No用]],SetNo[[No.用]:[vlookup 用]],2,FALSE)</f>
        <v>97</v>
      </c>
      <c r="B420">
        <f>IF(ROW()=2,1,IF(A419&lt;&gt;Attack[[#This Row],[No]],1,B419+1))</f>
        <v>2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234</v>
      </c>
      <c r="K420" t="s">
        <v>169</v>
      </c>
      <c r="L420" t="s">
        <v>173</v>
      </c>
      <c r="M420">
        <v>36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プール掃除二口堅治ICONIC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3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234</v>
      </c>
      <c r="K421" t="s">
        <v>171</v>
      </c>
      <c r="L421" t="s">
        <v>162</v>
      </c>
      <c r="M421">
        <v>32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プール掃除二口堅治ICONIC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4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234</v>
      </c>
      <c r="K422" t="s">
        <v>280</v>
      </c>
      <c r="L422" t="s">
        <v>162</v>
      </c>
      <c r="M422">
        <v>35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プール掃除二口堅治ICONIC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1</v>
      </c>
      <c r="C423" s="1" t="s">
        <v>893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168</v>
      </c>
      <c r="L423" s="1" t="s">
        <v>173</v>
      </c>
      <c r="M423">
        <v>36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路地裏二口堅治ICONIC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2</v>
      </c>
      <c r="C424" s="1" t="s">
        <v>893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169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路地裏二口堅治ICONIC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3</v>
      </c>
      <c r="C425" s="1" t="s">
        <v>893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171</v>
      </c>
      <c r="L425" s="1" t="s">
        <v>178</v>
      </c>
      <c r="M425">
        <v>34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路地裏二口堅治ICONIC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4</v>
      </c>
      <c r="C426" s="1" t="s">
        <v>893</v>
      </c>
      <c r="D426" s="1" t="s">
        <v>50</v>
      </c>
      <c r="E426" s="1" t="s">
        <v>90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280</v>
      </c>
      <c r="L426" s="1" t="s">
        <v>173</v>
      </c>
      <c r="M426">
        <v>41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路地裏二口堅治ICONIC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5</v>
      </c>
      <c r="C427" s="1" t="s">
        <v>893</v>
      </c>
      <c r="D427" s="1" t="s">
        <v>50</v>
      </c>
      <c r="E427" s="1" t="s">
        <v>90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172</v>
      </c>
      <c r="L427" s="1" t="s">
        <v>178</v>
      </c>
      <c r="M427">
        <v>34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路地裏二口堅治ICONIC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6</v>
      </c>
      <c r="C428" s="1" t="s">
        <v>893</v>
      </c>
      <c r="D428" s="1" t="s">
        <v>50</v>
      </c>
      <c r="E428" s="1" t="s">
        <v>90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183</v>
      </c>
      <c r="L428" s="1" t="s">
        <v>224</v>
      </c>
      <c r="M428">
        <v>42</v>
      </c>
      <c r="N428">
        <v>0</v>
      </c>
      <c r="O428">
        <v>52</v>
      </c>
      <c r="P428">
        <v>0</v>
      </c>
      <c r="T428" t="str">
        <f>Attack[[#This Row],[服装]]&amp;Attack[[#This Row],[名前]]&amp;Attack[[#This Row],[レアリティ]]</f>
        <v>路地裏二口堅治ICONIC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7</v>
      </c>
      <c r="C429" s="1" t="s">
        <v>893</v>
      </c>
      <c r="D429" s="1" t="s">
        <v>50</v>
      </c>
      <c r="E429" s="1" t="s">
        <v>90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280</v>
      </c>
      <c r="L429" s="1" t="s">
        <v>224</v>
      </c>
      <c r="M429">
        <v>42</v>
      </c>
      <c r="N429">
        <v>0</v>
      </c>
      <c r="O429">
        <v>52</v>
      </c>
      <c r="P429">
        <v>0</v>
      </c>
      <c r="T429" t="str">
        <f>Attack[[#This Row],[服装]]&amp;Attack[[#This Row],[名前]]&amp;Attack[[#This Row],[レアリティ]]</f>
        <v>路地裏二口堅治ICONIC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s="1" t="s">
        <v>1104</v>
      </c>
      <c r="D430" s="1" t="s">
        <v>50</v>
      </c>
      <c r="E430" s="1" t="s">
        <v>77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168</v>
      </c>
      <c r="L430" s="1" t="s">
        <v>162</v>
      </c>
      <c r="M430">
        <v>30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甲冑二口堅治ICONIC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2</v>
      </c>
      <c r="C431" s="1" t="s">
        <v>1104</v>
      </c>
      <c r="D431" s="1" t="s">
        <v>50</v>
      </c>
      <c r="E431" s="1" t="s">
        <v>77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234</v>
      </c>
      <c r="K431" s="1" t="s">
        <v>169</v>
      </c>
      <c r="L431" s="1" t="s">
        <v>162</v>
      </c>
      <c r="M431">
        <v>30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甲冑二口堅治ICONIC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3</v>
      </c>
      <c r="C432" s="1" t="s">
        <v>1104</v>
      </c>
      <c r="D432" s="1" t="s">
        <v>50</v>
      </c>
      <c r="E432" s="1" t="s">
        <v>77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234</v>
      </c>
      <c r="K432" s="1" t="s">
        <v>171</v>
      </c>
      <c r="L432" s="1" t="s">
        <v>162</v>
      </c>
      <c r="M432">
        <v>32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甲冑二口堅治ICONIC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4</v>
      </c>
      <c r="C433" s="1" t="s">
        <v>1104</v>
      </c>
      <c r="D433" s="1" t="s">
        <v>50</v>
      </c>
      <c r="E433" s="1" t="s">
        <v>77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234</v>
      </c>
      <c r="K433" s="1" t="s">
        <v>280</v>
      </c>
      <c r="L433" s="1" t="s">
        <v>162</v>
      </c>
      <c r="M433">
        <v>35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甲冑二口堅治ICONIC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1</v>
      </c>
      <c r="C434" s="1" t="s">
        <v>1300</v>
      </c>
      <c r="D434" s="1" t="s">
        <v>50</v>
      </c>
      <c r="E434" s="1" t="s">
        <v>73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234</v>
      </c>
      <c r="K434" s="1" t="s">
        <v>168</v>
      </c>
      <c r="L434" s="1" t="s">
        <v>178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2周年二口堅治ICONIC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2</v>
      </c>
      <c r="C435" s="1" t="s">
        <v>1300</v>
      </c>
      <c r="D435" s="1" t="s">
        <v>50</v>
      </c>
      <c r="E435" s="1" t="s">
        <v>73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234</v>
      </c>
      <c r="K435" s="1" t="s">
        <v>169</v>
      </c>
      <c r="L435" s="1" t="s">
        <v>178</v>
      </c>
      <c r="M435">
        <v>33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2周年二口堅治ICONIC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3</v>
      </c>
      <c r="C436" s="1" t="s">
        <v>1300</v>
      </c>
      <c r="D436" s="1" t="s">
        <v>50</v>
      </c>
      <c r="E436" s="1" t="s">
        <v>73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234</v>
      </c>
      <c r="K436" s="1" t="s">
        <v>171</v>
      </c>
      <c r="L436" s="1" t="s">
        <v>178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2周年二口堅治ICONIC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4</v>
      </c>
      <c r="C437" s="1" t="s">
        <v>1300</v>
      </c>
      <c r="D437" s="1" t="s">
        <v>50</v>
      </c>
      <c r="E437" s="1" t="s">
        <v>73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234</v>
      </c>
      <c r="K437" s="1" t="s">
        <v>280</v>
      </c>
      <c r="L437" s="1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2周年二口堅治ICONIC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5</v>
      </c>
      <c r="C438" s="1" t="s">
        <v>1300</v>
      </c>
      <c r="D438" s="1" t="s">
        <v>50</v>
      </c>
      <c r="E438" s="1" t="s">
        <v>73</v>
      </c>
      <c r="F438" s="1" t="s">
        <v>25</v>
      </c>
      <c r="G438" s="1" t="s">
        <v>49</v>
      </c>
      <c r="H438" s="1" t="s">
        <v>71</v>
      </c>
      <c r="I438">
        <v>1</v>
      </c>
      <c r="J438" t="s">
        <v>234</v>
      </c>
      <c r="K438" s="1" t="s">
        <v>171</v>
      </c>
      <c r="L438" s="1" t="s">
        <v>224</v>
      </c>
      <c r="M438">
        <v>42</v>
      </c>
      <c r="N438">
        <v>0</v>
      </c>
      <c r="O438">
        <v>52</v>
      </c>
      <c r="P438">
        <v>0</v>
      </c>
      <c r="T438" t="str">
        <f>Attack[[#This Row],[服装]]&amp;Attack[[#This Row],[名前]]&amp;Attack[[#This Row],[レアリティ]]</f>
        <v>2周年二口堅治ICONIC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t="s">
        <v>205</v>
      </c>
      <c r="D439" t="s">
        <v>378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234</v>
      </c>
      <c r="K439" s="1" t="s">
        <v>168</v>
      </c>
      <c r="L439" t="s">
        <v>162</v>
      </c>
      <c r="M439">
        <v>27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ユニフォーム黄金川貫至ICONIC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t="s">
        <v>205</v>
      </c>
      <c r="D440" t="s">
        <v>378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234</v>
      </c>
      <c r="K440" s="1" t="s">
        <v>169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ユニフォーム黄金川貫至ICONIC</v>
      </c>
    </row>
    <row r="441" spans="1:20" x14ac:dyDescent="0.35">
      <c r="A441">
        <f>VLOOKUP(Attack[[#This Row],[No用]],SetNo[[No.用]:[vlookup 用]],2,FALSE)</f>
        <v>102</v>
      </c>
      <c r="B441">
        <f>IF(ROW()=2,1,IF(A440&lt;&gt;Attack[[#This Row],[No]],1,B440+1))</f>
        <v>1</v>
      </c>
      <c r="C441" t="s">
        <v>149</v>
      </c>
      <c r="D441" t="s">
        <v>378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234</v>
      </c>
      <c r="K441" s="1" t="s">
        <v>168</v>
      </c>
      <c r="L441" t="s">
        <v>162</v>
      </c>
      <c r="M441">
        <v>27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制服黄金川貫至ICONIC</v>
      </c>
    </row>
    <row r="442" spans="1:20" x14ac:dyDescent="0.35">
      <c r="A442">
        <f>VLOOKUP(Attack[[#This Row],[No用]],SetNo[[No.用]:[vlookup 用]],2,FALSE)</f>
        <v>102</v>
      </c>
      <c r="B442">
        <f>IF(ROW()=2,1,IF(A441&lt;&gt;Attack[[#This Row],[No]],1,B441+1))</f>
        <v>2</v>
      </c>
      <c r="C442" t="s">
        <v>149</v>
      </c>
      <c r="D442" t="s">
        <v>378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234</v>
      </c>
      <c r="K442" s="1" t="s">
        <v>169</v>
      </c>
      <c r="L442" t="s">
        <v>162</v>
      </c>
      <c r="M442">
        <v>27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制服黄金川貫至ICONIC</v>
      </c>
    </row>
    <row r="443" spans="1:20" x14ac:dyDescent="0.35">
      <c r="A443">
        <f>VLOOKUP(Attack[[#This Row],[No用]],SetNo[[No.用]:[vlookup 用]],2,FALSE)</f>
        <v>103</v>
      </c>
      <c r="B443">
        <f>IF(ROW()=2,1,IF(A442&lt;&gt;Attack[[#This Row],[No]],1,B442+1))</f>
        <v>1</v>
      </c>
      <c r="C443" s="1" t="s">
        <v>692</v>
      </c>
      <c r="D443" t="s">
        <v>378</v>
      </c>
      <c r="E443" s="1" t="s">
        <v>90</v>
      </c>
      <c r="F443" t="s">
        <v>31</v>
      </c>
      <c r="G443" t="s">
        <v>49</v>
      </c>
      <c r="H443" t="s">
        <v>71</v>
      </c>
      <c r="I443">
        <v>1</v>
      </c>
      <c r="J443" t="s">
        <v>234</v>
      </c>
      <c r="K443" s="1" t="s">
        <v>168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職業体験黄金川貫至ICONIC</v>
      </c>
    </row>
    <row r="444" spans="1:20" x14ac:dyDescent="0.35">
      <c r="A444">
        <f>VLOOKUP(Attack[[#This Row],[No用]],SetNo[[No.用]:[vlookup 用]],2,FALSE)</f>
        <v>103</v>
      </c>
      <c r="B444">
        <f>IF(ROW()=2,1,IF(A443&lt;&gt;Attack[[#This Row],[No]],1,B443+1))</f>
        <v>2</v>
      </c>
      <c r="C444" s="1" t="s">
        <v>692</v>
      </c>
      <c r="D444" t="s">
        <v>378</v>
      </c>
      <c r="E444" s="1" t="s">
        <v>90</v>
      </c>
      <c r="F444" t="s">
        <v>31</v>
      </c>
      <c r="G444" t="s">
        <v>49</v>
      </c>
      <c r="H444" t="s">
        <v>71</v>
      </c>
      <c r="I444">
        <v>1</v>
      </c>
      <c r="J444" t="s">
        <v>234</v>
      </c>
      <c r="K444" s="1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職業体験黄金川貫至ICONIC</v>
      </c>
    </row>
    <row r="445" spans="1:20" x14ac:dyDescent="0.35">
      <c r="A445">
        <f>VLOOKUP(Attack[[#This Row],[No用]],SetNo[[No.用]:[vlookup 用]],2,FALSE)</f>
        <v>103</v>
      </c>
      <c r="B445">
        <f>IF(ROW()=2,1,IF(A444&lt;&gt;Attack[[#This Row],[No]],1,B444+1))</f>
        <v>3</v>
      </c>
      <c r="C445" s="1" t="s">
        <v>692</v>
      </c>
      <c r="D445" t="s">
        <v>378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234</v>
      </c>
      <c r="K445" s="1" t="s">
        <v>170</v>
      </c>
      <c r="L445" s="1" t="s">
        <v>178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職業体験黄金川貫至ICONIC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1</v>
      </c>
      <c r="C446" s="1" t="s">
        <v>1044</v>
      </c>
      <c r="D446" s="1" t="s">
        <v>378</v>
      </c>
      <c r="E446" s="1" t="s">
        <v>77</v>
      </c>
      <c r="F446" s="1" t="s">
        <v>31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スパイ黄金川貫至ICONIC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2</v>
      </c>
      <c r="C447" s="1" t="s">
        <v>1044</v>
      </c>
      <c r="D447" s="1" t="s">
        <v>378</v>
      </c>
      <c r="E447" s="1" t="s">
        <v>77</v>
      </c>
      <c r="F447" s="1" t="s">
        <v>31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169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スパイ黄金川貫至ICONIC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t="s">
        <v>205</v>
      </c>
      <c r="D448" t="s">
        <v>51</v>
      </c>
      <c r="E448" t="s">
        <v>23</v>
      </c>
      <c r="F448" t="s">
        <v>25</v>
      </c>
      <c r="G448" t="s">
        <v>49</v>
      </c>
      <c r="H448" t="s">
        <v>71</v>
      </c>
      <c r="I448">
        <v>1</v>
      </c>
      <c r="J448" t="s">
        <v>234</v>
      </c>
      <c r="K448" s="1" t="s">
        <v>168</v>
      </c>
      <c r="L448" s="1" t="s">
        <v>173</v>
      </c>
      <c r="M448">
        <v>31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ユニフォーム小原豊ICONIC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t="s">
        <v>205</v>
      </c>
      <c r="D449" t="s">
        <v>51</v>
      </c>
      <c r="E449" t="s">
        <v>23</v>
      </c>
      <c r="F449" t="s">
        <v>25</v>
      </c>
      <c r="G449" t="s">
        <v>49</v>
      </c>
      <c r="H449" t="s">
        <v>71</v>
      </c>
      <c r="I449">
        <v>1</v>
      </c>
      <c r="J449" t="s">
        <v>234</v>
      </c>
      <c r="K449" s="1" t="s">
        <v>169</v>
      </c>
      <c r="L449" s="1" t="s">
        <v>173</v>
      </c>
      <c r="M449">
        <v>31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ユニフォーム小原豊ICONIC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t="s">
        <v>205</v>
      </c>
      <c r="D450" t="s">
        <v>51</v>
      </c>
      <c r="E450" t="s">
        <v>23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s="1" t="s">
        <v>170</v>
      </c>
      <c r="L450" s="1" t="s">
        <v>173</v>
      </c>
      <c r="M450">
        <v>37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ユニフォーム小原豊ICONIC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t="s">
        <v>205</v>
      </c>
      <c r="D451" t="s">
        <v>51</v>
      </c>
      <c r="E451" t="s">
        <v>23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s="1" t="s">
        <v>171</v>
      </c>
      <c r="L451" s="1" t="s">
        <v>173</v>
      </c>
      <c r="M451">
        <v>37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ユニフォーム小原豊ICONIC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5</v>
      </c>
      <c r="C452" t="s">
        <v>205</v>
      </c>
      <c r="D452" t="s">
        <v>51</v>
      </c>
      <c r="E452" t="s">
        <v>23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s="1" t="s">
        <v>172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ユニフォーム小原豊ICONIC</v>
      </c>
    </row>
    <row r="453" spans="1:20" x14ac:dyDescent="0.35">
      <c r="A453">
        <f>VLOOKUP(Attack[[#This Row],[No用]],SetNo[[No.用]:[vlookup 用]],2,FALSE)</f>
        <v>105</v>
      </c>
      <c r="B453">
        <f>IF(ROW()=2,1,IF(A452&lt;&gt;Attack[[#This Row],[No]],1,B452+1))</f>
        <v>6</v>
      </c>
      <c r="C453" t="s">
        <v>205</v>
      </c>
      <c r="D453" t="s">
        <v>51</v>
      </c>
      <c r="E453" t="s">
        <v>23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s="1" t="s">
        <v>183</v>
      </c>
      <c r="L453" s="1" t="s">
        <v>224</v>
      </c>
      <c r="M453">
        <v>41</v>
      </c>
      <c r="N453">
        <v>0</v>
      </c>
      <c r="O453">
        <v>51</v>
      </c>
      <c r="P453">
        <v>0</v>
      </c>
      <c r="T453" t="str">
        <f>Attack[[#This Row],[服装]]&amp;Attack[[#This Row],[名前]]&amp;Attack[[#This Row],[レアリティ]]</f>
        <v>ユニフォーム小原豊ICONIC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1</v>
      </c>
      <c r="C454" t="s">
        <v>205</v>
      </c>
      <c r="D454" t="s">
        <v>52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s="1" t="s">
        <v>168</v>
      </c>
      <c r="L454" s="1" t="s">
        <v>173</v>
      </c>
      <c r="M454">
        <v>33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ユニフォーム女川太郎ICONIC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2</v>
      </c>
      <c r="C455" t="s">
        <v>205</v>
      </c>
      <c r="D455" t="s">
        <v>52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s="1" t="s">
        <v>169</v>
      </c>
      <c r="L455" s="1" t="s">
        <v>173</v>
      </c>
      <c r="M455">
        <v>33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ユニフォーム女川太郎ICONIC</v>
      </c>
    </row>
    <row r="456" spans="1:20" x14ac:dyDescent="0.35">
      <c r="A456">
        <f>VLOOKUP(Attack[[#This Row],[No用]],SetNo[[No.用]:[vlookup 用]],2,FALSE)</f>
        <v>106</v>
      </c>
      <c r="B456">
        <f>IF(ROW()=2,1,IF(A455&lt;&gt;Attack[[#This Row],[No]],1,B455+1))</f>
        <v>3</v>
      </c>
      <c r="C456" t="s">
        <v>205</v>
      </c>
      <c r="D456" t="s">
        <v>52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s="1" t="s">
        <v>170</v>
      </c>
      <c r="L456" s="1" t="s">
        <v>173</v>
      </c>
      <c r="M456">
        <v>39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ユニフォーム女川太郎ICONIC</v>
      </c>
    </row>
    <row r="457" spans="1:20" x14ac:dyDescent="0.35">
      <c r="A457">
        <f>VLOOKUP(Attack[[#This Row],[No用]],SetNo[[No.用]:[vlookup 用]],2,FALSE)</f>
        <v>106</v>
      </c>
      <c r="B457">
        <f>IF(ROW()=2,1,IF(A456&lt;&gt;Attack[[#This Row],[No]],1,B456+1))</f>
        <v>4</v>
      </c>
      <c r="C457" t="s">
        <v>205</v>
      </c>
      <c r="D457" t="s">
        <v>52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s="1" t="s">
        <v>171</v>
      </c>
      <c r="L457" s="1" t="s">
        <v>173</v>
      </c>
      <c r="M457">
        <v>41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ユニフォーム女川太郎ICONIC</v>
      </c>
    </row>
    <row r="458" spans="1:20" x14ac:dyDescent="0.35">
      <c r="A458">
        <f>VLOOKUP(Attack[[#This Row],[No用]],SetNo[[No.用]:[vlookup 用]],2,FALSE)</f>
        <v>107</v>
      </c>
      <c r="B458">
        <f>IF(ROW()=2,1,IF(A457&lt;&gt;Attack[[#This Row],[No]],1,B457+1))</f>
        <v>1</v>
      </c>
      <c r="C458" t="s">
        <v>205</v>
      </c>
      <c r="D458" t="s">
        <v>53</v>
      </c>
      <c r="E458" t="s">
        <v>23</v>
      </c>
      <c r="F458" t="s">
        <v>21</v>
      </c>
      <c r="G458" t="s">
        <v>49</v>
      </c>
      <c r="H458" t="s">
        <v>71</v>
      </c>
      <c r="I458">
        <v>1</v>
      </c>
      <c r="J458" t="s">
        <v>234</v>
      </c>
      <c r="M458">
        <v>0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ユニフォーム作並浩輔ICONIC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1</v>
      </c>
      <c r="C459" t="s">
        <v>205</v>
      </c>
      <c r="D459" t="s">
        <v>54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s="1" t="s">
        <v>168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ユニフォーム吹上仁悟ICONIC</v>
      </c>
    </row>
    <row r="460" spans="1:20" x14ac:dyDescent="0.35">
      <c r="A460">
        <f>VLOOKUP(Attack[[#This Row],[No用]],SetNo[[No.用]:[vlookup 用]],2,FALSE)</f>
        <v>108</v>
      </c>
      <c r="B460">
        <f>IF(ROW()=2,1,IF(A459&lt;&gt;Attack[[#This Row],[No]],1,B459+1))</f>
        <v>2</v>
      </c>
      <c r="C460" t="s">
        <v>205</v>
      </c>
      <c r="D460" t="s">
        <v>54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s="1" t="s">
        <v>169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ユニフォーム吹上仁悟ICONIC</v>
      </c>
    </row>
    <row r="461" spans="1:20" x14ac:dyDescent="0.35">
      <c r="A461">
        <f>VLOOKUP(Attack[[#This Row],[No用]],SetNo[[No.用]:[vlookup 用]],2,FALSE)</f>
        <v>108</v>
      </c>
      <c r="B461">
        <f>IF(ROW()=2,1,IF(A460&lt;&gt;Attack[[#This Row],[No]],1,B460+1))</f>
        <v>3</v>
      </c>
      <c r="C461" t="s">
        <v>205</v>
      </c>
      <c r="D461" t="s">
        <v>54</v>
      </c>
      <c r="E461" t="s">
        <v>23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s="1" t="s">
        <v>172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ユニフォーム吹上仁悟ICONIC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1</v>
      </c>
      <c r="C462" s="1" t="s">
        <v>108</v>
      </c>
      <c r="D462" s="1" t="s">
        <v>837</v>
      </c>
      <c r="E462" s="1" t="s">
        <v>23</v>
      </c>
      <c r="F462" s="1" t="s">
        <v>74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ユニフォーム茂庭要ICONIC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2</v>
      </c>
      <c r="C463" s="1" t="s">
        <v>108</v>
      </c>
      <c r="D463" s="1" t="s">
        <v>837</v>
      </c>
      <c r="E463" s="1" t="s">
        <v>23</v>
      </c>
      <c r="F463" s="1" t="s">
        <v>74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ユニフォーム茂庭要ICONIC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1</v>
      </c>
      <c r="C464" s="1" t="s">
        <v>108</v>
      </c>
      <c r="D464" s="1" t="s">
        <v>839</v>
      </c>
      <c r="E464" s="1" t="s">
        <v>23</v>
      </c>
      <c r="F464" s="1" t="s">
        <v>82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ユニフォーム鎌先靖志ICONIC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2</v>
      </c>
      <c r="C465" s="1" t="s">
        <v>108</v>
      </c>
      <c r="D465" s="1" t="s">
        <v>839</v>
      </c>
      <c r="E465" s="1" t="s">
        <v>23</v>
      </c>
      <c r="F465" s="1" t="s">
        <v>82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ユニフォーム鎌先靖志ICONIC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3</v>
      </c>
      <c r="C466" s="1" t="s">
        <v>108</v>
      </c>
      <c r="D466" s="1" t="s">
        <v>839</v>
      </c>
      <c r="E466" s="1" t="s">
        <v>23</v>
      </c>
      <c r="F466" s="1" t="s">
        <v>82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172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ユニフォーム鎌先靖志ICONIC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1</v>
      </c>
      <c r="C467" s="1" t="s">
        <v>1104</v>
      </c>
      <c r="D467" s="1" t="s">
        <v>839</v>
      </c>
      <c r="E467" s="1" t="s">
        <v>90</v>
      </c>
      <c r="F467" s="1" t="s">
        <v>82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168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甲冑鎌先靖志ICONIC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2</v>
      </c>
      <c r="C468" s="1" t="s">
        <v>1104</v>
      </c>
      <c r="D468" s="1" t="s">
        <v>839</v>
      </c>
      <c r="E468" s="1" t="s">
        <v>90</v>
      </c>
      <c r="F468" s="1" t="s">
        <v>82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169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甲冑鎌先靖志ICONIC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3</v>
      </c>
      <c r="C469" s="1" t="s">
        <v>1104</v>
      </c>
      <c r="D469" s="1" t="s">
        <v>839</v>
      </c>
      <c r="E469" s="1" t="s">
        <v>90</v>
      </c>
      <c r="F469" s="1" t="s">
        <v>82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甲冑鎌先靖志ICONIC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1</v>
      </c>
      <c r="C470" s="1" t="s">
        <v>108</v>
      </c>
      <c r="D470" s="1" t="s">
        <v>841</v>
      </c>
      <c r="E470" s="1" t="s">
        <v>23</v>
      </c>
      <c r="F470" s="1" t="s">
        <v>78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ユニフォーム笹谷武仁ICONIC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2</v>
      </c>
      <c r="C471" s="1" t="s">
        <v>108</v>
      </c>
      <c r="D471" s="1" t="s">
        <v>841</v>
      </c>
      <c r="E471" s="1" t="s">
        <v>23</v>
      </c>
      <c r="F471" s="1" t="s">
        <v>78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169</v>
      </c>
      <c r="L471" s="1" t="s">
        <v>173</v>
      </c>
      <c r="M471">
        <v>35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ユニフォーム笹谷武仁ICONIC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3</v>
      </c>
      <c r="C472" s="1" t="s">
        <v>108</v>
      </c>
      <c r="D472" s="1" t="s">
        <v>841</v>
      </c>
      <c r="E472" s="1" t="s">
        <v>23</v>
      </c>
      <c r="F472" s="1" t="s">
        <v>78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270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ユニフォーム笹谷武仁ICONIC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4</v>
      </c>
      <c r="C473" s="1" t="s">
        <v>108</v>
      </c>
      <c r="D473" s="1" t="s">
        <v>841</v>
      </c>
      <c r="E473" s="1" t="s">
        <v>23</v>
      </c>
      <c r="F473" s="1" t="s">
        <v>78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183</v>
      </c>
      <c r="L473" s="1" t="s">
        <v>224</v>
      </c>
      <c r="M473">
        <v>47</v>
      </c>
      <c r="N473">
        <v>0</v>
      </c>
      <c r="O473">
        <v>57</v>
      </c>
      <c r="P473">
        <v>0</v>
      </c>
      <c r="T473" t="str">
        <f>Attack[[#This Row],[服装]]&amp;Attack[[#This Row],[名前]]&amp;Attack[[#This Row],[レアリティ]]</f>
        <v>ユニフォーム笹谷武仁ICONIC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1</v>
      </c>
      <c r="C474" t="s">
        <v>205</v>
      </c>
      <c r="D474" t="s">
        <v>30</v>
      </c>
      <c r="E474" t="s">
        <v>23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168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2</v>
      </c>
      <c r="C475" t="s">
        <v>205</v>
      </c>
      <c r="D475" t="s">
        <v>30</v>
      </c>
      <c r="E475" t="s">
        <v>23</v>
      </c>
      <c r="F475" t="s">
        <v>31</v>
      </c>
      <c r="G475" t="s">
        <v>20</v>
      </c>
      <c r="H475" t="s">
        <v>71</v>
      </c>
      <c r="I475">
        <v>1</v>
      </c>
      <c r="J475" t="s">
        <v>234</v>
      </c>
      <c r="K475" s="1" t="s">
        <v>169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ユニフォーム及川徹ICONIC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3</v>
      </c>
      <c r="C476" t="s">
        <v>205</v>
      </c>
      <c r="D476" t="s">
        <v>30</v>
      </c>
      <c r="E476" t="s">
        <v>23</v>
      </c>
      <c r="F476" t="s">
        <v>31</v>
      </c>
      <c r="G476" t="s">
        <v>20</v>
      </c>
      <c r="H476" t="s">
        <v>71</v>
      </c>
      <c r="I476">
        <v>1</v>
      </c>
      <c r="J476" t="s">
        <v>234</v>
      </c>
      <c r="K476" s="1" t="s">
        <v>171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ユニフォーム及川徹ICONIC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4</v>
      </c>
      <c r="C477" t="s">
        <v>205</v>
      </c>
      <c r="D477" t="s">
        <v>30</v>
      </c>
      <c r="E477" t="s">
        <v>23</v>
      </c>
      <c r="F477" t="s">
        <v>31</v>
      </c>
      <c r="G477" t="s">
        <v>20</v>
      </c>
      <c r="H477" t="s">
        <v>71</v>
      </c>
      <c r="I477">
        <v>1</v>
      </c>
      <c r="J477" t="s">
        <v>234</v>
      </c>
      <c r="K477" s="1" t="s">
        <v>172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ユニフォーム及川徹ICONIC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1</v>
      </c>
      <c r="C478" t="s">
        <v>117</v>
      </c>
      <c r="D478" t="s">
        <v>30</v>
      </c>
      <c r="E478" t="s">
        <v>24</v>
      </c>
      <c r="F478" t="s">
        <v>31</v>
      </c>
      <c r="G478" t="s">
        <v>20</v>
      </c>
      <c r="H478" t="s">
        <v>71</v>
      </c>
      <c r="I478">
        <v>1</v>
      </c>
      <c r="J478" t="s">
        <v>234</v>
      </c>
      <c r="K478" s="1" t="s">
        <v>168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プール掃除及川徹ICONIC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2</v>
      </c>
      <c r="C479" t="s">
        <v>117</v>
      </c>
      <c r="D479" t="s">
        <v>30</v>
      </c>
      <c r="E479" t="s">
        <v>24</v>
      </c>
      <c r="F479" t="s">
        <v>31</v>
      </c>
      <c r="G479" t="s">
        <v>20</v>
      </c>
      <c r="H479" t="s">
        <v>71</v>
      </c>
      <c r="I479">
        <v>1</v>
      </c>
      <c r="J479" t="s">
        <v>234</v>
      </c>
      <c r="K479" s="1" t="s">
        <v>169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プール掃除及川徹ICONIC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3</v>
      </c>
      <c r="C480" t="s">
        <v>117</v>
      </c>
      <c r="D480" t="s">
        <v>30</v>
      </c>
      <c r="E480" t="s">
        <v>24</v>
      </c>
      <c r="F480" t="s">
        <v>31</v>
      </c>
      <c r="G480" t="s">
        <v>20</v>
      </c>
      <c r="H480" t="s">
        <v>71</v>
      </c>
      <c r="I480">
        <v>1</v>
      </c>
      <c r="J480" t="s">
        <v>234</v>
      </c>
      <c r="K480" s="1" t="s">
        <v>171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プール掃除及川徹ICONIC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4</v>
      </c>
      <c r="C481" t="s">
        <v>117</v>
      </c>
      <c r="D481" t="s">
        <v>30</v>
      </c>
      <c r="E481" t="s">
        <v>24</v>
      </c>
      <c r="F481" t="s">
        <v>31</v>
      </c>
      <c r="G481" t="s">
        <v>20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プール掃除及川徹ICONIC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1</v>
      </c>
      <c r="C482" s="1" t="s">
        <v>773</v>
      </c>
      <c r="D482" t="s">
        <v>30</v>
      </c>
      <c r="E482" s="1" t="s">
        <v>77</v>
      </c>
      <c r="F482" t="s">
        <v>31</v>
      </c>
      <c r="G482" t="s">
        <v>20</v>
      </c>
      <c r="H482" t="s">
        <v>71</v>
      </c>
      <c r="I482">
        <v>1</v>
      </c>
      <c r="J482" t="s">
        <v>234</v>
      </c>
      <c r="K482" s="1" t="s">
        <v>168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Xmas及川徹ICONIC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2</v>
      </c>
      <c r="C483" s="1" t="s">
        <v>773</v>
      </c>
      <c r="D483" t="s">
        <v>30</v>
      </c>
      <c r="E483" s="1" t="s">
        <v>77</v>
      </c>
      <c r="F483" t="s">
        <v>31</v>
      </c>
      <c r="G483" t="s">
        <v>20</v>
      </c>
      <c r="H483" t="s">
        <v>71</v>
      </c>
      <c r="I483">
        <v>1</v>
      </c>
      <c r="J483" t="s">
        <v>234</v>
      </c>
      <c r="K483" s="1" t="s">
        <v>169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Xmas及川徹ICONIC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3</v>
      </c>
      <c r="C484" s="1" t="s">
        <v>773</v>
      </c>
      <c r="D484" t="s">
        <v>30</v>
      </c>
      <c r="E484" s="1" t="s">
        <v>77</v>
      </c>
      <c r="F484" t="s">
        <v>31</v>
      </c>
      <c r="G484" t="s">
        <v>20</v>
      </c>
      <c r="H484" t="s">
        <v>71</v>
      </c>
      <c r="I484">
        <v>1</v>
      </c>
      <c r="J484" t="s">
        <v>234</v>
      </c>
      <c r="K484" s="1" t="s">
        <v>171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Xmas及川徹ICONIC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4</v>
      </c>
      <c r="C485" s="1" t="s">
        <v>773</v>
      </c>
      <c r="D485" t="s">
        <v>30</v>
      </c>
      <c r="E485" s="1" t="s">
        <v>77</v>
      </c>
      <c r="F485" t="s">
        <v>31</v>
      </c>
      <c r="G485" t="s">
        <v>20</v>
      </c>
      <c r="H485" t="s">
        <v>71</v>
      </c>
      <c r="I485">
        <v>1</v>
      </c>
      <c r="J485" t="s">
        <v>234</v>
      </c>
      <c r="K485" s="1" t="s">
        <v>172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Xmas及川徹ICONIC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1</v>
      </c>
      <c r="C486" s="1" t="s">
        <v>149</v>
      </c>
      <c r="D486" t="s">
        <v>30</v>
      </c>
      <c r="E486" s="1" t="s">
        <v>73</v>
      </c>
      <c r="F486" t="s">
        <v>31</v>
      </c>
      <c r="G486" t="s">
        <v>20</v>
      </c>
      <c r="H486" t="s">
        <v>71</v>
      </c>
      <c r="I486">
        <v>1</v>
      </c>
      <c r="J486" t="s">
        <v>234</v>
      </c>
      <c r="K486" s="1" t="s">
        <v>168</v>
      </c>
      <c r="L486" s="1" t="s">
        <v>178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制服及川徹ICONIC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2</v>
      </c>
      <c r="C487" s="1" t="s">
        <v>149</v>
      </c>
      <c r="D487" t="s">
        <v>30</v>
      </c>
      <c r="E487" s="1" t="s">
        <v>73</v>
      </c>
      <c r="F487" t="s">
        <v>31</v>
      </c>
      <c r="G487" t="s">
        <v>20</v>
      </c>
      <c r="H487" t="s">
        <v>71</v>
      </c>
      <c r="I487">
        <v>1</v>
      </c>
      <c r="J487" t="s">
        <v>234</v>
      </c>
      <c r="K487" s="1" t="s">
        <v>169</v>
      </c>
      <c r="L487" s="1" t="s">
        <v>178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制服及川徹ICONIC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3</v>
      </c>
      <c r="C488" s="1" t="s">
        <v>149</v>
      </c>
      <c r="D488" t="s">
        <v>30</v>
      </c>
      <c r="E488" s="1" t="s">
        <v>73</v>
      </c>
      <c r="F488" t="s">
        <v>31</v>
      </c>
      <c r="G488" t="s">
        <v>20</v>
      </c>
      <c r="H488" t="s">
        <v>71</v>
      </c>
      <c r="I488">
        <v>1</v>
      </c>
      <c r="J488" t="s">
        <v>234</v>
      </c>
      <c r="K488" s="1" t="s">
        <v>171</v>
      </c>
      <c r="L488" s="1" t="s">
        <v>178</v>
      </c>
      <c r="M488">
        <v>36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制服及川徹ICONIC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4</v>
      </c>
      <c r="C489" s="1" t="s">
        <v>149</v>
      </c>
      <c r="D489" t="s">
        <v>30</v>
      </c>
      <c r="E489" s="1" t="s">
        <v>73</v>
      </c>
      <c r="F489" t="s">
        <v>31</v>
      </c>
      <c r="G489" t="s">
        <v>20</v>
      </c>
      <c r="H489" t="s">
        <v>71</v>
      </c>
      <c r="I489">
        <v>1</v>
      </c>
      <c r="J489" t="s">
        <v>234</v>
      </c>
      <c r="K489" s="1" t="s">
        <v>172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制服及川徹ICONIC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5</v>
      </c>
      <c r="C490" s="1" t="s">
        <v>149</v>
      </c>
      <c r="D490" t="s">
        <v>30</v>
      </c>
      <c r="E490" s="1" t="s">
        <v>73</v>
      </c>
      <c r="F490" t="s">
        <v>31</v>
      </c>
      <c r="G490" t="s">
        <v>20</v>
      </c>
      <c r="H490" t="s">
        <v>71</v>
      </c>
      <c r="I490">
        <v>1</v>
      </c>
      <c r="J490" t="s">
        <v>234</v>
      </c>
      <c r="K490" s="1" t="s">
        <v>183</v>
      </c>
      <c r="L490" s="1" t="s">
        <v>224</v>
      </c>
      <c r="M490">
        <v>51</v>
      </c>
      <c r="N490">
        <v>0</v>
      </c>
      <c r="O490">
        <v>61</v>
      </c>
      <c r="P490">
        <v>0</v>
      </c>
      <c r="T490" t="str">
        <f>Attack[[#This Row],[服装]]&amp;Attack[[#This Row],[名前]]&amp;Attack[[#This Row],[レアリティ]]</f>
        <v>制服及川徹ICONIC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6</v>
      </c>
      <c r="C491" s="1" t="s">
        <v>149</v>
      </c>
      <c r="D491" t="s">
        <v>30</v>
      </c>
      <c r="E491" s="1" t="s">
        <v>73</v>
      </c>
      <c r="F491" t="s">
        <v>31</v>
      </c>
      <c r="G491" t="s">
        <v>20</v>
      </c>
      <c r="H491" t="s">
        <v>71</v>
      </c>
      <c r="I491">
        <v>1</v>
      </c>
      <c r="J491" t="s">
        <v>234</v>
      </c>
      <c r="K491" s="1" t="s">
        <v>171</v>
      </c>
      <c r="L491" s="1" t="s">
        <v>224</v>
      </c>
      <c r="M491">
        <v>51</v>
      </c>
      <c r="N491">
        <v>0</v>
      </c>
      <c r="O491">
        <v>61</v>
      </c>
      <c r="P491">
        <v>0</v>
      </c>
      <c r="T491" t="str">
        <f>Attack[[#This Row],[服装]]&amp;Attack[[#This Row],[名前]]&amp;Attack[[#This Row],[レアリティ]]</f>
        <v>制服及川徹ICONIC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1</v>
      </c>
      <c r="C492" s="1" t="s">
        <v>893</v>
      </c>
      <c r="D492" s="1" t="s">
        <v>30</v>
      </c>
      <c r="E492" s="1" t="s">
        <v>90</v>
      </c>
      <c r="F492" s="1" t="s">
        <v>31</v>
      </c>
      <c r="G492" s="1" t="s">
        <v>20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33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路地裏及川徹ICONIC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2</v>
      </c>
      <c r="C493" s="1" t="s">
        <v>893</v>
      </c>
      <c r="D493" s="1" t="s">
        <v>30</v>
      </c>
      <c r="E493" s="1" t="s">
        <v>90</v>
      </c>
      <c r="F493" s="1" t="s">
        <v>31</v>
      </c>
      <c r="G493" s="1" t="s">
        <v>20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33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路地裏及川徹ICONIC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3</v>
      </c>
      <c r="C494" s="1" t="s">
        <v>893</v>
      </c>
      <c r="D494" s="1" t="s">
        <v>30</v>
      </c>
      <c r="E494" s="1" t="s">
        <v>90</v>
      </c>
      <c r="F494" s="1" t="s">
        <v>31</v>
      </c>
      <c r="G494" s="1" t="s">
        <v>20</v>
      </c>
      <c r="H494" s="1" t="s">
        <v>71</v>
      </c>
      <c r="I494">
        <v>1</v>
      </c>
      <c r="J494" t="s">
        <v>234</v>
      </c>
      <c r="K494" s="1" t="s">
        <v>171</v>
      </c>
      <c r="L494" s="1" t="s">
        <v>162</v>
      </c>
      <c r="M494">
        <v>33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路地裏及川徹ICONIC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4</v>
      </c>
      <c r="C495" s="1" t="s">
        <v>893</v>
      </c>
      <c r="D495" s="1" t="s">
        <v>30</v>
      </c>
      <c r="E495" s="1" t="s">
        <v>90</v>
      </c>
      <c r="F495" s="1" t="s">
        <v>31</v>
      </c>
      <c r="G495" s="1" t="s">
        <v>20</v>
      </c>
      <c r="H495" s="1" t="s">
        <v>71</v>
      </c>
      <c r="I495">
        <v>1</v>
      </c>
      <c r="J495" t="s">
        <v>234</v>
      </c>
      <c r="K495" s="1" t="s">
        <v>172</v>
      </c>
      <c r="L495" s="1" t="s">
        <v>162</v>
      </c>
      <c r="M495">
        <v>33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路地裏及川徹ICONIC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s="1" t="s">
        <v>999</v>
      </c>
      <c r="D496" s="1" t="s">
        <v>30</v>
      </c>
      <c r="E496" s="1" t="s">
        <v>77</v>
      </c>
      <c r="F496" s="1" t="s">
        <v>31</v>
      </c>
      <c r="G496" s="1" t="s">
        <v>20</v>
      </c>
      <c r="H496" s="1" t="s">
        <v>71</v>
      </c>
      <c r="I496">
        <v>1</v>
      </c>
      <c r="J496" t="s">
        <v>234</v>
      </c>
      <c r="K496" s="1" t="s">
        <v>168</v>
      </c>
      <c r="L496" s="1" t="s">
        <v>162</v>
      </c>
      <c r="M496">
        <v>33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バカンス及川徹ICONIC</v>
      </c>
    </row>
    <row r="497" spans="1:20" x14ac:dyDescent="0.35">
      <c r="A497">
        <f>VLOOKUP(Attack[[#This Row],[No用]],SetNo[[No.用]:[vlookup 用]],2,FALSE)</f>
        <v>118</v>
      </c>
      <c r="B497">
        <f>IF(ROW()=2,1,IF(A496&lt;&gt;Attack[[#This Row],[No]],1,B496+1))</f>
        <v>2</v>
      </c>
      <c r="C497" s="1" t="s">
        <v>999</v>
      </c>
      <c r="D497" s="1" t="s">
        <v>30</v>
      </c>
      <c r="E497" s="1" t="s">
        <v>77</v>
      </c>
      <c r="F497" s="1" t="s">
        <v>31</v>
      </c>
      <c r="G497" s="1" t="s">
        <v>20</v>
      </c>
      <c r="H497" s="1" t="s">
        <v>71</v>
      </c>
      <c r="I497">
        <v>1</v>
      </c>
      <c r="J497" t="s">
        <v>234</v>
      </c>
      <c r="K497" s="1" t="s">
        <v>169</v>
      </c>
      <c r="L497" s="1" t="s">
        <v>162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バカンス及川徹ICONIC</v>
      </c>
    </row>
    <row r="498" spans="1:20" x14ac:dyDescent="0.35">
      <c r="A498">
        <f>VLOOKUP(Attack[[#This Row],[No用]],SetNo[[No.用]:[vlookup 用]],2,FALSE)</f>
        <v>118</v>
      </c>
      <c r="B498">
        <f>IF(ROW()=2,1,IF(A497&lt;&gt;Attack[[#This Row],[No]],1,B497+1))</f>
        <v>3</v>
      </c>
      <c r="C498" s="1" t="s">
        <v>999</v>
      </c>
      <c r="D498" s="1" t="s">
        <v>30</v>
      </c>
      <c r="E498" s="1" t="s">
        <v>77</v>
      </c>
      <c r="F498" s="1" t="s">
        <v>31</v>
      </c>
      <c r="G498" s="1" t="s">
        <v>20</v>
      </c>
      <c r="H498" s="1" t="s">
        <v>71</v>
      </c>
      <c r="I498">
        <v>1</v>
      </c>
      <c r="J498" t="s">
        <v>234</v>
      </c>
      <c r="K498" s="1" t="s">
        <v>171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バカンス及川徹ICONIC</v>
      </c>
    </row>
    <row r="499" spans="1:20" x14ac:dyDescent="0.35">
      <c r="A499">
        <f>VLOOKUP(Attack[[#This Row],[No用]],SetNo[[No.用]:[vlookup 用]],2,FALSE)</f>
        <v>118</v>
      </c>
      <c r="B499">
        <f>IF(ROW()=2,1,IF(A498&lt;&gt;Attack[[#This Row],[No]],1,B498+1))</f>
        <v>4</v>
      </c>
      <c r="C499" s="1" t="s">
        <v>999</v>
      </c>
      <c r="D499" s="1" t="s">
        <v>30</v>
      </c>
      <c r="E499" s="1" t="s">
        <v>77</v>
      </c>
      <c r="F499" s="1" t="s">
        <v>31</v>
      </c>
      <c r="G499" s="1" t="s">
        <v>20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バカンス及川徹ICONIC</v>
      </c>
    </row>
    <row r="500" spans="1:20" x14ac:dyDescent="0.35">
      <c r="A500">
        <f>VLOOKUP(Attack[[#This Row],[No用]],SetNo[[No.用]:[vlookup 用]],2,FALSE)</f>
        <v>119</v>
      </c>
      <c r="B500">
        <f>IF(ROW()=2,1,IF(A499&lt;&gt;Attack[[#This Row],[No]],1,B499+1))</f>
        <v>1</v>
      </c>
      <c r="C500" s="1" t="s">
        <v>1300</v>
      </c>
      <c r="D500" s="1" t="s">
        <v>30</v>
      </c>
      <c r="E500" s="1" t="s">
        <v>73</v>
      </c>
      <c r="F500" s="1" t="s">
        <v>31</v>
      </c>
      <c r="G500" s="1" t="s">
        <v>20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40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2周年及川徹ICONIC</v>
      </c>
    </row>
    <row r="501" spans="1:20" x14ac:dyDescent="0.35">
      <c r="A501">
        <f>VLOOKUP(Attack[[#This Row],[No用]],SetNo[[No.用]:[vlookup 用]],2,FALSE)</f>
        <v>119</v>
      </c>
      <c r="B501">
        <f>IF(ROW()=2,1,IF(A500&lt;&gt;Attack[[#This Row],[No]],1,B500+1))</f>
        <v>2</v>
      </c>
      <c r="C501" s="1" t="s">
        <v>1300</v>
      </c>
      <c r="D501" s="1" t="s">
        <v>30</v>
      </c>
      <c r="E501" s="1" t="s">
        <v>73</v>
      </c>
      <c r="F501" s="1" t="s">
        <v>31</v>
      </c>
      <c r="G501" s="1" t="s">
        <v>20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40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2周年及川徹ICONIC</v>
      </c>
    </row>
    <row r="502" spans="1:20" x14ac:dyDescent="0.35">
      <c r="A502">
        <f>VLOOKUP(Attack[[#This Row],[No用]],SetNo[[No.用]:[vlookup 用]],2,FALSE)</f>
        <v>119</v>
      </c>
      <c r="B502">
        <f>IF(ROW()=2,1,IF(A501&lt;&gt;Attack[[#This Row],[No]],1,B501+1))</f>
        <v>3</v>
      </c>
      <c r="C502" s="1" t="s">
        <v>1300</v>
      </c>
      <c r="D502" s="1" t="s">
        <v>30</v>
      </c>
      <c r="E502" s="1" t="s">
        <v>73</v>
      </c>
      <c r="F502" s="1" t="s">
        <v>31</v>
      </c>
      <c r="G502" s="1" t="s">
        <v>20</v>
      </c>
      <c r="H502" s="1" t="s">
        <v>71</v>
      </c>
      <c r="I502">
        <v>1</v>
      </c>
      <c r="J502" t="s">
        <v>234</v>
      </c>
      <c r="K502" s="1" t="s">
        <v>171</v>
      </c>
      <c r="L502" s="1" t="s">
        <v>178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2周年及川徹ICONIC</v>
      </c>
    </row>
    <row r="503" spans="1:20" x14ac:dyDescent="0.35">
      <c r="A503">
        <f>VLOOKUP(Attack[[#This Row],[No用]],SetNo[[No.用]:[vlookup 用]],2,FALSE)</f>
        <v>119</v>
      </c>
      <c r="B503">
        <f>IF(ROW()=2,1,IF(A502&lt;&gt;Attack[[#This Row],[No]],1,B502+1))</f>
        <v>4</v>
      </c>
      <c r="C503" s="1" t="s">
        <v>1300</v>
      </c>
      <c r="D503" s="1" t="s">
        <v>30</v>
      </c>
      <c r="E503" s="1" t="s">
        <v>73</v>
      </c>
      <c r="F503" s="1" t="s">
        <v>31</v>
      </c>
      <c r="G503" s="1" t="s">
        <v>20</v>
      </c>
      <c r="H503" s="1" t="s">
        <v>71</v>
      </c>
      <c r="I503">
        <v>1</v>
      </c>
      <c r="J503" t="s">
        <v>234</v>
      </c>
      <c r="K503" s="1" t="s">
        <v>172</v>
      </c>
      <c r="L503" s="1" t="s">
        <v>178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2周年及川徹ICONIC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5</v>
      </c>
      <c r="C504" s="1" t="s">
        <v>1300</v>
      </c>
      <c r="D504" s="1" t="s">
        <v>30</v>
      </c>
      <c r="E504" s="1" t="s">
        <v>73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224</v>
      </c>
      <c r="M504">
        <v>52</v>
      </c>
      <c r="N504">
        <v>0</v>
      </c>
      <c r="O504">
        <v>62</v>
      </c>
      <c r="P504">
        <v>0</v>
      </c>
      <c r="T504" t="str">
        <f>Attack[[#This Row],[服装]]&amp;Attack[[#This Row],[名前]]&amp;Attack[[#This Row],[レアリティ]]</f>
        <v>2周年及川徹ICONIC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6</v>
      </c>
      <c r="C505" s="1" t="s">
        <v>1300</v>
      </c>
      <c r="D505" s="1" t="s">
        <v>30</v>
      </c>
      <c r="E505" s="1" t="s">
        <v>73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183</v>
      </c>
      <c r="L505" s="1" t="s">
        <v>224</v>
      </c>
      <c r="M505">
        <v>52</v>
      </c>
      <c r="N505">
        <v>0</v>
      </c>
      <c r="O505">
        <v>62</v>
      </c>
      <c r="P505">
        <v>0</v>
      </c>
      <c r="T505" t="str">
        <f>Attack[[#This Row],[服装]]&amp;Attack[[#This Row],[名前]]&amp;Attack[[#This Row],[レアリティ]]</f>
        <v>2周年及川徹ICONIC</v>
      </c>
    </row>
    <row r="506" spans="1:20" x14ac:dyDescent="0.35">
      <c r="A506">
        <f>VLOOKUP(Attack[[#This Row],[No用]],SetNo[[No.用]:[vlookup 用]],2,FALSE)</f>
        <v>120</v>
      </c>
      <c r="B506">
        <f>IF(ROW()=2,1,IF(A505&lt;&gt;Attack[[#This Row],[No]],1,B505+1))</f>
        <v>1</v>
      </c>
      <c r="C506" t="s">
        <v>205</v>
      </c>
      <c r="D506" t="s">
        <v>32</v>
      </c>
      <c r="E506" t="s">
        <v>28</v>
      </c>
      <c r="F506" t="s">
        <v>25</v>
      </c>
      <c r="G506" t="s">
        <v>20</v>
      </c>
      <c r="H506" t="s">
        <v>71</v>
      </c>
      <c r="I506">
        <v>1</v>
      </c>
      <c r="J506" t="s">
        <v>234</v>
      </c>
      <c r="K506" s="1" t="s">
        <v>168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ユニフォーム岩泉一ICONIC</v>
      </c>
    </row>
    <row r="507" spans="1:20" x14ac:dyDescent="0.35">
      <c r="A507">
        <f>VLOOKUP(Attack[[#This Row],[No用]],SetNo[[No.用]:[vlookup 用]],2,FALSE)</f>
        <v>120</v>
      </c>
      <c r="B507">
        <f>IF(ROW()=2,1,IF(A506&lt;&gt;Attack[[#This Row],[No]],1,B506+1))</f>
        <v>2</v>
      </c>
      <c r="C507" t="s">
        <v>205</v>
      </c>
      <c r="D507" t="s">
        <v>32</v>
      </c>
      <c r="E507" t="s">
        <v>28</v>
      </c>
      <c r="F507" t="s">
        <v>25</v>
      </c>
      <c r="G507" t="s">
        <v>20</v>
      </c>
      <c r="H507" t="s">
        <v>71</v>
      </c>
      <c r="I507">
        <v>1</v>
      </c>
      <c r="J507" t="s">
        <v>234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3</v>
      </c>
      <c r="C508" t="s">
        <v>205</v>
      </c>
      <c r="D508" t="s">
        <v>32</v>
      </c>
      <c r="E508" t="s">
        <v>28</v>
      </c>
      <c r="F508" t="s">
        <v>25</v>
      </c>
      <c r="G508" t="s">
        <v>20</v>
      </c>
      <c r="H508" t="s">
        <v>71</v>
      </c>
      <c r="I508">
        <v>1</v>
      </c>
      <c r="J508" t="s">
        <v>234</v>
      </c>
      <c r="K508" s="1" t="s">
        <v>270</v>
      </c>
      <c r="L508" s="1" t="s">
        <v>173</v>
      </c>
      <c r="M508">
        <v>39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4</v>
      </c>
      <c r="C509" t="s">
        <v>205</v>
      </c>
      <c r="D509" t="s">
        <v>32</v>
      </c>
      <c r="E509" t="s">
        <v>28</v>
      </c>
      <c r="F509" t="s">
        <v>25</v>
      </c>
      <c r="G509" t="s">
        <v>20</v>
      </c>
      <c r="H509" t="s">
        <v>71</v>
      </c>
      <c r="I509">
        <v>1</v>
      </c>
      <c r="J509" t="s">
        <v>234</v>
      </c>
      <c r="K509" s="1" t="s">
        <v>171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5</v>
      </c>
      <c r="C510" t="s">
        <v>205</v>
      </c>
      <c r="D510" t="s">
        <v>32</v>
      </c>
      <c r="E510" t="s">
        <v>28</v>
      </c>
      <c r="F510" t="s">
        <v>25</v>
      </c>
      <c r="G510" t="s">
        <v>20</v>
      </c>
      <c r="H510" t="s">
        <v>71</v>
      </c>
      <c r="I510">
        <v>1</v>
      </c>
      <c r="J510" t="s">
        <v>234</v>
      </c>
      <c r="K510" s="1" t="s">
        <v>183</v>
      </c>
      <c r="L510" s="1" t="s">
        <v>224</v>
      </c>
      <c r="M510">
        <v>47</v>
      </c>
      <c r="N510">
        <v>0</v>
      </c>
      <c r="O510">
        <v>57</v>
      </c>
      <c r="P510">
        <v>0</v>
      </c>
      <c r="T510" t="str">
        <f>Attack[[#This Row],[服装]]&amp;Attack[[#This Row],[名前]]&amp;Attack[[#This Row],[レアリティ]]</f>
        <v>ユニフォーム岩泉一ICONIC</v>
      </c>
    </row>
    <row r="511" spans="1:20" x14ac:dyDescent="0.35">
      <c r="A511">
        <f>VLOOKUP(Attack[[#This Row],[No用]],SetNo[[No.用]:[vlookup 用]],2,FALSE)</f>
        <v>121</v>
      </c>
      <c r="B511">
        <f>IF(ROW()=2,1,IF(A510&lt;&gt;Attack[[#This Row],[No]],1,B510+1))</f>
        <v>1</v>
      </c>
      <c r="C511" t="s">
        <v>117</v>
      </c>
      <c r="D511" t="s">
        <v>32</v>
      </c>
      <c r="E511" t="s">
        <v>23</v>
      </c>
      <c r="F511" t="s">
        <v>25</v>
      </c>
      <c r="G511" t="s">
        <v>20</v>
      </c>
      <c r="H511" t="s">
        <v>71</v>
      </c>
      <c r="I511">
        <v>1</v>
      </c>
      <c r="J511" t="s">
        <v>234</v>
      </c>
      <c r="K511" s="1" t="s">
        <v>168</v>
      </c>
      <c r="L511" s="1" t="s">
        <v>173</v>
      </c>
      <c r="M511">
        <v>35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プール掃除岩泉一ICONIC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2</v>
      </c>
      <c r="C512" t="s">
        <v>117</v>
      </c>
      <c r="D512" t="s">
        <v>32</v>
      </c>
      <c r="E512" t="s">
        <v>23</v>
      </c>
      <c r="F512" t="s">
        <v>25</v>
      </c>
      <c r="G512" t="s">
        <v>20</v>
      </c>
      <c r="H512" t="s">
        <v>71</v>
      </c>
      <c r="I512">
        <v>1</v>
      </c>
      <c r="J512" t="s">
        <v>234</v>
      </c>
      <c r="K512" s="1" t="s">
        <v>169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プール掃除岩泉一ICONIC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3</v>
      </c>
      <c r="C513" t="s">
        <v>117</v>
      </c>
      <c r="D513" t="s">
        <v>32</v>
      </c>
      <c r="E513" t="s">
        <v>23</v>
      </c>
      <c r="F513" t="s">
        <v>25</v>
      </c>
      <c r="G513" t="s">
        <v>20</v>
      </c>
      <c r="H513" t="s">
        <v>71</v>
      </c>
      <c r="I513">
        <v>1</v>
      </c>
      <c r="J513" t="s">
        <v>234</v>
      </c>
      <c r="K513" s="1" t="s">
        <v>270</v>
      </c>
      <c r="L513" s="1" t="s">
        <v>173</v>
      </c>
      <c r="M513">
        <v>39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プール掃除岩泉一ICONIC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4</v>
      </c>
      <c r="C514" t="s">
        <v>117</v>
      </c>
      <c r="D514" t="s">
        <v>32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プール掃除岩泉一ICONIC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5</v>
      </c>
      <c r="C515" t="s">
        <v>117</v>
      </c>
      <c r="D515" t="s">
        <v>32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234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Attack[[#This Row],[服装]]&amp;Attack[[#This Row],[名前]]&amp;Attack[[#This Row],[レアリティ]]</f>
        <v>プール掃除岩泉一ICONIC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6</v>
      </c>
      <c r="C516" t="s">
        <v>117</v>
      </c>
      <c r="D516" t="s">
        <v>32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234</v>
      </c>
      <c r="K516" s="1" t="s">
        <v>183</v>
      </c>
      <c r="L516" s="1" t="s">
        <v>224</v>
      </c>
      <c r="M516">
        <v>47</v>
      </c>
      <c r="N516">
        <v>0</v>
      </c>
      <c r="O516">
        <v>57</v>
      </c>
      <c r="P516">
        <v>0</v>
      </c>
      <c r="Q516" s="1" t="s">
        <v>1009</v>
      </c>
      <c r="T516" t="str">
        <f>Attack[[#This Row],[服装]]&amp;Attack[[#This Row],[名前]]&amp;Attack[[#This Row],[レアリティ]]</f>
        <v>プール掃除岩泉一ICONIC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1</v>
      </c>
      <c r="C517" s="1" t="s">
        <v>149</v>
      </c>
      <c r="D517" t="s">
        <v>32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234</v>
      </c>
      <c r="K517" s="1" t="s">
        <v>168</v>
      </c>
      <c r="L517" s="1" t="s">
        <v>173</v>
      </c>
      <c r="M517">
        <v>35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制服岩泉一ICONIC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2</v>
      </c>
      <c r="C518" s="1" t="s">
        <v>149</v>
      </c>
      <c r="D518" t="s">
        <v>32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234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Q518" s="1"/>
      <c r="T518" t="str">
        <f>Attack[[#This Row],[服装]]&amp;Attack[[#This Row],[名前]]&amp;Attack[[#This Row],[レアリティ]]</f>
        <v>制服岩泉一ICONIC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3</v>
      </c>
      <c r="C519" s="1" t="s">
        <v>149</v>
      </c>
      <c r="D519" t="s">
        <v>32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234</v>
      </c>
      <c r="K519" s="1" t="s">
        <v>270</v>
      </c>
      <c r="L519" s="1" t="s">
        <v>173</v>
      </c>
      <c r="M519">
        <v>39</v>
      </c>
      <c r="N519">
        <v>0</v>
      </c>
      <c r="O519">
        <v>0</v>
      </c>
      <c r="P519">
        <v>0</v>
      </c>
      <c r="Q519" s="1"/>
      <c r="T519" t="str">
        <f>Attack[[#This Row],[服装]]&amp;Attack[[#This Row],[名前]]&amp;Attack[[#This Row],[レアリティ]]</f>
        <v>制服岩泉一ICONIC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4</v>
      </c>
      <c r="C520" s="1" t="s">
        <v>149</v>
      </c>
      <c r="D520" t="s">
        <v>32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234</v>
      </c>
      <c r="K520" s="1" t="s">
        <v>171</v>
      </c>
      <c r="L520" s="1" t="s">
        <v>173</v>
      </c>
      <c r="M520">
        <v>42</v>
      </c>
      <c r="N520">
        <v>0</v>
      </c>
      <c r="O520">
        <v>0</v>
      </c>
      <c r="P520">
        <v>0</v>
      </c>
      <c r="Q520" s="1"/>
      <c r="T520" t="str">
        <f>Attack[[#This Row],[服装]]&amp;Attack[[#This Row],[名前]]&amp;Attack[[#This Row],[レアリティ]]</f>
        <v>制服岩泉一ICONIC</v>
      </c>
    </row>
    <row r="521" spans="1:20" x14ac:dyDescent="0.35">
      <c r="A521">
        <f>VLOOKUP(Attack[[#This Row],[No用]],SetNo[[No.用]:[vlookup 用]],2,FALSE)</f>
        <v>123</v>
      </c>
      <c r="B521">
        <f>IF(ROW()=2,1,IF(A520&lt;&gt;Attack[[#This Row],[No]],1,B520+1))</f>
        <v>1</v>
      </c>
      <c r="C521" s="1" t="s">
        <v>860</v>
      </c>
      <c r="D521" s="1" t="s">
        <v>32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234</v>
      </c>
      <c r="K521" s="1" t="s">
        <v>168</v>
      </c>
      <c r="L521" s="1" t="s">
        <v>178</v>
      </c>
      <c r="M521">
        <v>32</v>
      </c>
      <c r="N521">
        <v>0</v>
      </c>
      <c r="O521">
        <v>0</v>
      </c>
      <c r="P521">
        <v>0</v>
      </c>
      <c r="Q521" s="1"/>
      <c r="T521" t="str">
        <f>Attack[[#This Row],[服装]]&amp;Attack[[#This Row],[名前]]&amp;Attack[[#This Row],[レアリティ]]</f>
        <v>サバゲ岩泉一ICONIC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2</v>
      </c>
      <c r="C522" s="1" t="s">
        <v>860</v>
      </c>
      <c r="D522" s="1" t="s">
        <v>32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169</v>
      </c>
      <c r="L522" s="1" t="s">
        <v>162</v>
      </c>
      <c r="M522">
        <v>28</v>
      </c>
      <c r="N522">
        <v>0</v>
      </c>
      <c r="O522">
        <v>0</v>
      </c>
      <c r="P522">
        <v>0</v>
      </c>
      <c r="Q522" s="1"/>
      <c r="T522" t="str">
        <f>Attack[[#This Row],[服装]]&amp;Attack[[#This Row],[名前]]&amp;Attack[[#This Row],[レアリティ]]</f>
        <v>サバゲ岩泉一ICONIC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3</v>
      </c>
      <c r="C523" s="1" t="s">
        <v>860</v>
      </c>
      <c r="D523" s="1" t="s">
        <v>32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270</v>
      </c>
      <c r="L523" s="1" t="s">
        <v>178</v>
      </c>
      <c r="M523">
        <v>35</v>
      </c>
      <c r="N523">
        <v>0</v>
      </c>
      <c r="O523">
        <v>0</v>
      </c>
      <c r="P523">
        <v>0</v>
      </c>
      <c r="Q523" s="1"/>
      <c r="T523" t="str">
        <f>Attack[[#This Row],[服装]]&amp;Attack[[#This Row],[名前]]&amp;Attack[[#This Row],[レアリティ]]</f>
        <v>サバゲ岩泉一ICONIC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4</v>
      </c>
      <c r="C524" s="1" t="s">
        <v>860</v>
      </c>
      <c r="D524" s="1" t="s">
        <v>32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162</v>
      </c>
      <c r="M524">
        <v>28</v>
      </c>
      <c r="N524">
        <v>0</v>
      </c>
      <c r="O524">
        <v>0</v>
      </c>
      <c r="P524">
        <v>0</v>
      </c>
      <c r="Q524" s="1"/>
      <c r="T524" t="str">
        <f>Attack[[#This Row],[服装]]&amp;Attack[[#This Row],[名前]]&amp;Attack[[#This Row],[レアリティ]]</f>
        <v>サバゲ岩泉一ICONIC</v>
      </c>
    </row>
    <row r="525" spans="1:20" x14ac:dyDescent="0.35">
      <c r="A525">
        <f>VLOOKUP(Attack[[#This Row],[No用]],SetNo[[No.用]:[vlookup 用]],2,FALSE)</f>
        <v>124</v>
      </c>
      <c r="B525">
        <f>IF(ROW()=2,1,IF(A524&lt;&gt;Attack[[#This Row],[No]],1,B524+1))</f>
        <v>1</v>
      </c>
      <c r="C525" s="1" t="s">
        <v>999</v>
      </c>
      <c r="D525" s="1" t="s">
        <v>32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168</v>
      </c>
      <c r="L525" s="1" t="s">
        <v>173</v>
      </c>
      <c r="M525">
        <v>35</v>
      </c>
      <c r="N525">
        <v>0</v>
      </c>
      <c r="O525">
        <v>0</v>
      </c>
      <c r="P525">
        <v>0</v>
      </c>
      <c r="Q525" s="1"/>
      <c r="T525" t="str">
        <f>Attack[[#This Row],[服装]]&amp;Attack[[#This Row],[名前]]&amp;Attack[[#This Row],[レアリティ]]</f>
        <v>バカンス岩泉一ICONIC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2</v>
      </c>
      <c r="C526" s="1" t="s">
        <v>999</v>
      </c>
      <c r="D526" s="1" t="s">
        <v>32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169</v>
      </c>
      <c r="L526" s="1" t="s">
        <v>173</v>
      </c>
      <c r="M526">
        <v>35</v>
      </c>
      <c r="N526">
        <v>0</v>
      </c>
      <c r="O526">
        <v>0</v>
      </c>
      <c r="P526">
        <v>0</v>
      </c>
      <c r="Q526" s="1"/>
      <c r="T526" t="str">
        <f>Attack[[#This Row],[服装]]&amp;Attack[[#This Row],[名前]]&amp;Attack[[#This Row],[レアリティ]]</f>
        <v>バカンス岩泉一ICONIC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3</v>
      </c>
      <c r="C527" s="1" t="s">
        <v>999</v>
      </c>
      <c r="D527" s="1" t="s">
        <v>32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270</v>
      </c>
      <c r="L527" s="1" t="s">
        <v>178</v>
      </c>
      <c r="M527">
        <v>36</v>
      </c>
      <c r="N527">
        <v>0</v>
      </c>
      <c r="O527">
        <v>0</v>
      </c>
      <c r="P527">
        <v>0</v>
      </c>
      <c r="Q527" s="1"/>
      <c r="T527" t="str">
        <f>Attack[[#This Row],[服装]]&amp;Attack[[#This Row],[名前]]&amp;Attack[[#This Row],[レアリティ]]</f>
        <v>バカンス岩泉一ICONIC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4</v>
      </c>
      <c r="C528" s="1" t="s">
        <v>999</v>
      </c>
      <c r="D528" s="1" t="s">
        <v>32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173</v>
      </c>
      <c r="M528">
        <v>42</v>
      </c>
      <c r="N528">
        <v>0</v>
      </c>
      <c r="O528">
        <v>0</v>
      </c>
      <c r="P528">
        <v>0</v>
      </c>
      <c r="Q528" s="1"/>
      <c r="T528" t="str">
        <f>Attack[[#This Row],[服装]]&amp;Attack[[#This Row],[名前]]&amp;Attack[[#This Row],[レアリティ]]</f>
        <v>バカンス岩泉一ICONIC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5</v>
      </c>
      <c r="C529" s="1" t="s">
        <v>999</v>
      </c>
      <c r="D529" s="1" t="s">
        <v>32</v>
      </c>
      <c r="E529" s="1" t="s">
        <v>73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47</v>
      </c>
      <c r="N529">
        <v>0</v>
      </c>
      <c r="O529">
        <v>57</v>
      </c>
      <c r="P529">
        <v>0</v>
      </c>
      <c r="T529" t="str">
        <f>Attack[[#This Row],[服装]]&amp;Attack[[#This Row],[名前]]&amp;Attack[[#This Row],[レアリティ]]</f>
        <v>バカンス岩泉一ICONIC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6</v>
      </c>
      <c r="C530" s="1" t="s">
        <v>999</v>
      </c>
      <c r="D530" s="1" t="s">
        <v>32</v>
      </c>
      <c r="E530" s="1" t="s">
        <v>73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183</v>
      </c>
      <c r="L530" s="1" t="s">
        <v>224</v>
      </c>
      <c r="M530">
        <v>47</v>
      </c>
      <c r="N530">
        <v>0</v>
      </c>
      <c r="O530">
        <v>57</v>
      </c>
      <c r="P530">
        <v>0</v>
      </c>
      <c r="Q530" s="1" t="s">
        <v>1009</v>
      </c>
      <c r="T530" t="str">
        <f>Attack[[#This Row],[服装]]&amp;Attack[[#This Row],[名前]]&amp;Attack[[#This Row],[レアリティ]]</f>
        <v>バカンス岩泉一ICONIC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1</v>
      </c>
      <c r="C531" s="1" t="s">
        <v>1227</v>
      </c>
      <c r="D531" s="1" t="s">
        <v>32</v>
      </c>
      <c r="E531" s="1" t="s">
        <v>24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168</v>
      </c>
      <c r="L531" s="1" t="s">
        <v>173</v>
      </c>
      <c r="M531">
        <v>36</v>
      </c>
      <c r="N531">
        <v>0</v>
      </c>
      <c r="O531">
        <v>0</v>
      </c>
      <c r="P531">
        <v>0</v>
      </c>
      <c r="Q531" s="1"/>
      <c r="T531" t="str">
        <f>Attack[[#This Row],[服装]]&amp;Attack[[#This Row],[名前]]&amp;Attack[[#This Row],[レアリティ]]</f>
        <v>路地裏2岩泉一ICONIC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2</v>
      </c>
      <c r="C532" s="1" t="s">
        <v>1227</v>
      </c>
      <c r="D532" s="1" t="s">
        <v>32</v>
      </c>
      <c r="E532" s="1" t="s">
        <v>24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169</v>
      </c>
      <c r="L532" s="1" t="s">
        <v>173</v>
      </c>
      <c r="M532">
        <v>36</v>
      </c>
      <c r="N532">
        <v>0</v>
      </c>
      <c r="O532">
        <v>0</v>
      </c>
      <c r="P532">
        <v>0</v>
      </c>
      <c r="Q532" s="1"/>
      <c r="T532" t="str">
        <f>Attack[[#This Row],[服装]]&amp;Attack[[#This Row],[名前]]&amp;Attack[[#This Row],[レアリティ]]</f>
        <v>路地裏2岩泉一ICONIC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3</v>
      </c>
      <c r="C533" s="1" t="s">
        <v>1227</v>
      </c>
      <c r="D533" s="1" t="s">
        <v>32</v>
      </c>
      <c r="E533" s="1" t="s">
        <v>24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270</v>
      </c>
      <c r="L533" s="1" t="s">
        <v>173</v>
      </c>
      <c r="M533">
        <v>40</v>
      </c>
      <c r="N533">
        <v>0</v>
      </c>
      <c r="O533">
        <v>0</v>
      </c>
      <c r="P533">
        <v>0</v>
      </c>
      <c r="Q533" s="1"/>
      <c r="T533" t="str">
        <f>Attack[[#This Row],[服装]]&amp;Attack[[#This Row],[名前]]&amp;Attack[[#This Row],[レアリティ]]</f>
        <v>路地裏2岩泉一ICONIC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4</v>
      </c>
      <c r="C534" s="1" t="s">
        <v>1227</v>
      </c>
      <c r="D534" s="1" t="s">
        <v>32</v>
      </c>
      <c r="E534" s="1" t="s">
        <v>24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171</v>
      </c>
      <c r="L534" s="1" t="s">
        <v>173</v>
      </c>
      <c r="M534">
        <v>43</v>
      </c>
      <c r="N534">
        <v>0</v>
      </c>
      <c r="O534">
        <v>0</v>
      </c>
      <c r="P534">
        <v>0</v>
      </c>
      <c r="Q534" s="1"/>
      <c r="T534" t="str">
        <f>Attack[[#This Row],[服装]]&amp;Attack[[#This Row],[名前]]&amp;Attack[[#This Row],[レアリティ]]</f>
        <v>路地裏2岩泉一ICONIC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5</v>
      </c>
      <c r="C535" s="1" t="s">
        <v>1227</v>
      </c>
      <c r="D535" s="1" t="s">
        <v>32</v>
      </c>
      <c r="E535" s="1" t="s">
        <v>24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183</v>
      </c>
      <c r="L535" s="1" t="s">
        <v>224</v>
      </c>
      <c r="M535">
        <v>48</v>
      </c>
      <c r="N535">
        <v>0</v>
      </c>
      <c r="O535">
        <v>58</v>
      </c>
      <c r="P535">
        <v>0</v>
      </c>
      <c r="Q535" s="1"/>
      <c r="T535" t="str">
        <f>Attack[[#This Row],[服装]]&amp;Attack[[#This Row],[名前]]&amp;Attack[[#This Row],[レアリティ]]</f>
        <v>路地裏2岩泉一ICONIC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6</v>
      </c>
      <c r="C536" s="1" t="s">
        <v>1227</v>
      </c>
      <c r="D536" s="1" t="s">
        <v>32</v>
      </c>
      <c r="E536" s="1" t="s">
        <v>24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234</v>
      </c>
      <c r="K536" s="1" t="s">
        <v>280</v>
      </c>
      <c r="L536" s="1" t="s">
        <v>224</v>
      </c>
      <c r="M536">
        <v>48</v>
      </c>
      <c r="N536">
        <v>0</v>
      </c>
      <c r="O536">
        <v>58</v>
      </c>
      <c r="P536">
        <v>0</v>
      </c>
      <c r="Q536" s="1"/>
      <c r="T536" t="str">
        <f>Attack[[#This Row],[服装]]&amp;Attack[[#This Row],[名前]]&amp;Attack[[#This Row],[レアリティ]]</f>
        <v>路地裏2岩泉一ICONIC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1</v>
      </c>
      <c r="C537" t="s">
        <v>205</v>
      </c>
      <c r="D537" t="s">
        <v>33</v>
      </c>
      <c r="E537" t="s">
        <v>24</v>
      </c>
      <c r="F537" t="s">
        <v>26</v>
      </c>
      <c r="G537" t="s">
        <v>20</v>
      </c>
      <c r="H537" t="s">
        <v>71</v>
      </c>
      <c r="I537">
        <v>1</v>
      </c>
      <c r="J537" t="s">
        <v>234</v>
      </c>
      <c r="K537" s="1" t="s">
        <v>168</v>
      </c>
      <c r="L537" s="1" t="s">
        <v>162</v>
      </c>
      <c r="M537">
        <v>28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ユニフォーム金田一勇太郎ICONIC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2</v>
      </c>
      <c r="C538" t="s">
        <v>205</v>
      </c>
      <c r="D538" t="s">
        <v>33</v>
      </c>
      <c r="E538" t="s">
        <v>24</v>
      </c>
      <c r="F538" t="s">
        <v>26</v>
      </c>
      <c r="G538" t="s">
        <v>20</v>
      </c>
      <c r="H538" t="s">
        <v>71</v>
      </c>
      <c r="I538">
        <v>1</v>
      </c>
      <c r="J538" t="s">
        <v>234</v>
      </c>
      <c r="K538" s="1" t="s">
        <v>169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ユニフォーム金田一勇太郎ICONIC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3</v>
      </c>
      <c r="C539" t="s">
        <v>205</v>
      </c>
      <c r="D539" t="s">
        <v>33</v>
      </c>
      <c r="E539" t="s">
        <v>24</v>
      </c>
      <c r="F539" t="s">
        <v>26</v>
      </c>
      <c r="G539" t="s">
        <v>20</v>
      </c>
      <c r="H539" t="s">
        <v>71</v>
      </c>
      <c r="I539">
        <v>1</v>
      </c>
      <c r="J539" t="s">
        <v>234</v>
      </c>
      <c r="K539" s="1" t="s">
        <v>172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ユニフォーム金田一勇太郎ICONIC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4</v>
      </c>
      <c r="C540" t="s">
        <v>205</v>
      </c>
      <c r="D540" t="s">
        <v>33</v>
      </c>
      <c r="E540" t="s">
        <v>24</v>
      </c>
      <c r="F540" t="s">
        <v>26</v>
      </c>
      <c r="G540" t="s">
        <v>20</v>
      </c>
      <c r="H540" t="s">
        <v>71</v>
      </c>
      <c r="I540">
        <v>1</v>
      </c>
      <c r="J540" t="s">
        <v>234</v>
      </c>
      <c r="K540" s="1" t="s">
        <v>183</v>
      </c>
      <c r="L540" s="1" t="s">
        <v>224</v>
      </c>
      <c r="M540">
        <v>43</v>
      </c>
      <c r="N540">
        <v>0</v>
      </c>
      <c r="O540">
        <v>53</v>
      </c>
      <c r="P540">
        <v>0</v>
      </c>
      <c r="T540" t="str">
        <f>Attack[[#This Row],[服装]]&amp;Attack[[#This Row],[名前]]&amp;Attack[[#This Row],[レアリティ]]</f>
        <v>ユニフォーム金田一勇太郎ICONIC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s="1" t="s">
        <v>798</v>
      </c>
      <c r="D541" t="s">
        <v>33</v>
      </c>
      <c r="E541" s="1" t="s">
        <v>77</v>
      </c>
      <c r="F541" t="s">
        <v>26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178</v>
      </c>
      <c r="M541">
        <v>31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雪遊び金田一勇太郎ICONIC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s="1" t="s">
        <v>798</v>
      </c>
      <c r="D542" t="s">
        <v>33</v>
      </c>
      <c r="E542" s="1" t="s">
        <v>77</v>
      </c>
      <c r="F542" t="s">
        <v>26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雪遊び金田一勇太郎ICONIC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s="1" t="s">
        <v>798</v>
      </c>
      <c r="D543" t="s">
        <v>33</v>
      </c>
      <c r="E543" s="1" t="s">
        <v>77</v>
      </c>
      <c r="F543" t="s">
        <v>26</v>
      </c>
      <c r="G543" t="s">
        <v>20</v>
      </c>
      <c r="H543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雪遊び金田一勇太郎ICONIC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s="1" t="s">
        <v>798</v>
      </c>
      <c r="D544" t="s">
        <v>33</v>
      </c>
      <c r="E544" s="1" t="s">
        <v>77</v>
      </c>
      <c r="F544" t="s">
        <v>26</v>
      </c>
      <c r="G544" t="s">
        <v>20</v>
      </c>
      <c r="H544" t="s">
        <v>71</v>
      </c>
      <c r="I544">
        <v>1</v>
      </c>
      <c r="J544" t="s">
        <v>234</v>
      </c>
      <c r="K544" s="1" t="s">
        <v>183</v>
      </c>
      <c r="L544" s="1" t="s">
        <v>224</v>
      </c>
      <c r="M544">
        <v>43</v>
      </c>
      <c r="N544">
        <v>0</v>
      </c>
      <c r="O544">
        <v>53</v>
      </c>
      <c r="P544">
        <v>0</v>
      </c>
      <c r="T544" t="str">
        <f>Attack[[#This Row],[服装]]&amp;Attack[[#This Row],[名前]]&amp;Attack[[#This Row],[レアリティ]]</f>
        <v>雪遊び金田一勇太郎ICONIC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1056</v>
      </c>
      <c r="D545" s="1" t="s">
        <v>33</v>
      </c>
      <c r="E545" s="1" t="s">
        <v>77</v>
      </c>
      <c r="F545" s="1" t="s">
        <v>26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カンフー金田一勇太郎ICONIC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1056</v>
      </c>
      <c r="D546" s="1" t="s">
        <v>33</v>
      </c>
      <c r="E546" s="1" t="s">
        <v>77</v>
      </c>
      <c r="F546" s="1" t="s">
        <v>26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カンフー金田一勇太郎ICONIC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1056</v>
      </c>
      <c r="D547" s="1" t="s">
        <v>33</v>
      </c>
      <c r="E547" s="1" t="s">
        <v>77</v>
      </c>
      <c r="F547" s="1" t="s">
        <v>26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26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カンフー金田一勇太郎ICONIC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4</v>
      </c>
      <c r="C548" s="1" t="s">
        <v>1056</v>
      </c>
      <c r="D548" s="1" t="s">
        <v>33</v>
      </c>
      <c r="E548" s="1" t="s">
        <v>77</v>
      </c>
      <c r="F548" s="1" t="s">
        <v>26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43</v>
      </c>
      <c r="N548">
        <v>0</v>
      </c>
      <c r="O548">
        <v>53</v>
      </c>
      <c r="P548">
        <v>0</v>
      </c>
      <c r="T548" t="str">
        <f>Attack[[#This Row],[服装]]&amp;Attack[[#This Row],[名前]]&amp;Attack[[#This Row],[レアリティ]]</f>
        <v>カンフー金田一勇太郎ICONIC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1</v>
      </c>
      <c r="C549" t="s">
        <v>205</v>
      </c>
      <c r="D549" t="s">
        <v>34</v>
      </c>
      <c r="E549" t="s">
        <v>28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37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ユニフォーム京谷賢太郎ICONIC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2</v>
      </c>
      <c r="C550" t="s">
        <v>205</v>
      </c>
      <c r="D550" t="s">
        <v>34</v>
      </c>
      <c r="E550" t="s">
        <v>28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ユニフォーム京谷賢太郎ICONIC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3</v>
      </c>
      <c r="C551" t="s">
        <v>205</v>
      </c>
      <c r="D551" t="s">
        <v>34</v>
      </c>
      <c r="E551" t="s">
        <v>28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270</v>
      </c>
      <c r="L551" s="1" t="s">
        <v>173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ユニフォーム京谷賢太郎ICONIC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4</v>
      </c>
      <c r="C552" t="s">
        <v>205</v>
      </c>
      <c r="D552" t="s">
        <v>34</v>
      </c>
      <c r="E552" t="s">
        <v>28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172</v>
      </c>
      <c r="L552" s="1" t="s">
        <v>162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ユニフォーム京谷賢太郎ICONIC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5</v>
      </c>
      <c r="C553" t="s">
        <v>205</v>
      </c>
      <c r="D553" t="s">
        <v>34</v>
      </c>
      <c r="E553" t="s">
        <v>28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183</v>
      </c>
      <c r="L553" s="1" t="s">
        <v>224</v>
      </c>
      <c r="M553">
        <v>49</v>
      </c>
      <c r="N553">
        <v>0</v>
      </c>
      <c r="O553">
        <v>59</v>
      </c>
      <c r="P553">
        <v>0</v>
      </c>
      <c r="Q553" s="1" t="s">
        <v>1301</v>
      </c>
      <c r="T553" t="str">
        <f>Attack[[#This Row],[服装]]&amp;Attack[[#This Row],[名前]]&amp;Attack[[#This Row],[レアリティ]]</f>
        <v>ユニフォーム京谷賢太郎ICONIC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6</v>
      </c>
      <c r="C554" t="s">
        <v>205</v>
      </c>
      <c r="D554" t="s">
        <v>34</v>
      </c>
      <c r="E554" t="s">
        <v>28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49</v>
      </c>
      <c r="N554">
        <v>0</v>
      </c>
      <c r="O554">
        <v>59</v>
      </c>
      <c r="P554">
        <v>0</v>
      </c>
      <c r="T554" t="str">
        <f>Attack[[#This Row],[服装]]&amp;Attack[[#This Row],[名前]]&amp;Attack[[#This Row],[レアリティ]]</f>
        <v>ユニフォーム京谷賢太郎ICONIC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1</v>
      </c>
      <c r="C555" s="1" t="s">
        <v>938</v>
      </c>
      <c r="D555" s="1" t="s">
        <v>34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38</v>
      </c>
      <c r="N555" s="6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梅雨京谷賢太郎ICONIC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2</v>
      </c>
      <c r="C556" s="1" t="s">
        <v>938</v>
      </c>
      <c r="D556" s="1" t="s">
        <v>34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38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梅雨京谷賢太郎ICONIC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3</v>
      </c>
      <c r="C557" s="1" t="s">
        <v>938</v>
      </c>
      <c r="D557" s="1" t="s">
        <v>34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270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梅雨京谷賢太郎ICONIC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4</v>
      </c>
      <c r="C558" s="1" t="s">
        <v>938</v>
      </c>
      <c r="D558" s="1" t="s">
        <v>34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172</v>
      </c>
      <c r="L558" s="1" t="s">
        <v>178</v>
      </c>
      <c r="M558">
        <v>36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梅雨京谷賢太郎ICONIC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5</v>
      </c>
      <c r="C559" s="1" t="s">
        <v>938</v>
      </c>
      <c r="D559" s="1" t="s">
        <v>34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270</v>
      </c>
      <c r="L559" s="1" t="s">
        <v>224</v>
      </c>
      <c r="M559">
        <v>49</v>
      </c>
      <c r="N559">
        <v>0</v>
      </c>
      <c r="O559">
        <v>59</v>
      </c>
      <c r="P559">
        <v>0</v>
      </c>
      <c r="T559" t="str">
        <f>Attack[[#This Row],[服装]]&amp;Attack[[#This Row],[名前]]&amp;Attack[[#This Row],[レアリティ]]</f>
        <v>梅雨京谷賢太郎ICONIC</v>
      </c>
    </row>
    <row r="560" spans="1:20" x14ac:dyDescent="0.35">
      <c r="A560">
        <f>VLOOKUP(Attack[[#This Row],[No用]],SetNo[[No.用]:[vlookup 用]],2,FALSE)</f>
        <v>131</v>
      </c>
      <c r="B560">
        <f>IF(ROW()=2,1,IF(A559&lt;&gt;Attack[[#This Row],[No]],1,B559+1))</f>
        <v>1</v>
      </c>
      <c r="C560" t="s">
        <v>205</v>
      </c>
      <c r="D560" t="s">
        <v>35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178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ユニフォーム国見英ICONIC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2</v>
      </c>
      <c r="C561" t="s">
        <v>205</v>
      </c>
      <c r="D561" t="s">
        <v>35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ユニフォーム国見英ICONIC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3</v>
      </c>
      <c r="C562" t="s">
        <v>205</v>
      </c>
      <c r="D562" t="s">
        <v>35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170</v>
      </c>
      <c r="L562" s="1" t="s">
        <v>173</v>
      </c>
      <c r="M562">
        <v>32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ユニフォーム国見英ICONIC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4</v>
      </c>
      <c r="C563" t="s">
        <v>205</v>
      </c>
      <c r="D563" t="s">
        <v>35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ユニフォーム国見英ICONIC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5</v>
      </c>
      <c r="C564" t="s">
        <v>205</v>
      </c>
      <c r="D564" t="s">
        <v>35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172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ユニフォーム国見英ICONIC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6</v>
      </c>
      <c r="C565" t="s">
        <v>205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44</v>
      </c>
      <c r="N565">
        <v>0</v>
      </c>
      <c r="O565">
        <v>54</v>
      </c>
      <c r="P565">
        <v>0</v>
      </c>
      <c r="T565" t="str">
        <f>Attack[[#This Row],[服装]]&amp;Attack[[#This Row],[名前]]&amp;Attack[[#This Row],[レアリティ]]</f>
        <v>ユニフォーム国見英ICONIC</v>
      </c>
    </row>
    <row r="566" spans="1:20" x14ac:dyDescent="0.35">
      <c r="A566">
        <f>VLOOKUP(Attack[[#This Row],[No用]],SetNo[[No.用]:[vlookup 用]],2,FALSE)</f>
        <v>132</v>
      </c>
      <c r="B566">
        <f>IF(ROW()=2,1,IF(A565&lt;&gt;Attack[[#This Row],[No]],1,B565+1))</f>
        <v>1</v>
      </c>
      <c r="C566" s="1" t="s">
        <v>692</v>
      </c>
      <c r="D566" t="s">
        <v>35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178</v>
      </c>
      <c r="M566">
        <v>32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職業体験国見英ICONIC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2</v>
      </c>
      <c r="C567" s="1" t="s">
        <v>692</v>
      </c>
      <c r="D567" t="s">
        <v>35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職業体験国見英ICONIC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3</v>
      </c>
      <c r="C568" s="1" t="s">
        <v>692</v>
      </c>
      <c r="D568" t="s">
        <v>35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170</v>
      </c>
      <c r="L568" s="1" t="s">
        <v>173</v>
      </c>
      <c r="M568">
        <v>32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職業体験国見英ICONIC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4</v>
      </c>
      <c r="C569" s="1" t="s">
        <v>692</v>
      </c>
      <c r="D569" t="s">
        <v>35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270</v>
      </c>
      <c r="L569" s="1" t="s">
        <v>178</v>
      </c>
      <c r="M569">
        <v>29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職業体験国見英ICONIC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5</v>
      </c>
      <c r="C570" s="1" t="s">
        <v>692</v>
      </c>
      <c r="D570" t="s">
        <v>35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234</v>
      </c>
      <c r="K570" s="1" t="s">
        <v>171</v>
      </c>
      <c r="L570" s="1" t="s">
        <v>173</v>
      </c>
      <c r="M570">
        <v>42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職業体験国見英ICONIC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6</v>
      </c>
      <c r="C571" s="1" t="s">
        <v>692</v>
      </c>
      <c r="D571" t="s">
        <v>35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234</v>
      </c>
      <c r="K571" s="1" t="s">
        <v>281</v>
      </c>
      <c r="L571" s="1" t="s">
        <v>178</v>
      </c>
      <c r="M571">
        <v>29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職業体験国見英ICONIC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7</v>
      </c>
      <c r="C572" s="1" t="s">
        <v>692</v>
      </c>
      <c r="D572" t="s">
        <v>35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234</v>
      </c>
      <c r="K572" s="1" t="s">
        <v>172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職業体験国見英ICONIC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8</v>
      </c>
      <c r="C573" s="1" t="s">
        <v>692</v>
      </c>
      <c r="D573" t="s">
        <v>35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234</v>
      </c>
      <c r="K573" s="1" t="s">
        <v>171</v>
      </c>
      <c r="L573" s="1" t="s">
        <v>224</v>
      </c>
      <c r="M573">
        <v>44</v>
      </c>
      <c r="N573">
        <v>0</v>
      </c>
      <c r="O573">
        <v>54</v>
      </c>
      <c r="P573">
        <v>0</v>
      </c>
      <c r="T573" t="str">
        <f>Attack[[#This Row],[服装]]&amp;Attack[[#This Row],[名前]]&amp;Attack[[#This Row],[レアリティ]]</f>
        <v>職業体験国見英ICONIC</v>
      </c>
    </row>
    <row r="574" spans="1:20" x14ac:dyDescent="0.35">
      <c r="A574">
        <f>VLOOKUP(Attack[[#This Row],[No用]],SetNo[[No.用]:[vlookup 用]],2,FALSE)</f>
        <v>132</v>
      </c>
      <c r="B574">
        <f>IF(ROW()=2,1,IF(A573&lt;&gt;Attack[[#This Row],[No]],1,B573+1))</f>
        <v>9</v>
      </c>
      <c r="C574" s="1" t="s">
        <v>692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44</v>
      </c>
      <c r="N574">
        <v>0</v>
      </c>
      <c r="O574">
        <v>54</v>
      </c>
      <c r="P574">
        <v>0</v>
      </c>
      <c r="T574" t="str">
        <f>Attack[[#This Row],[服装]]&amp;Attack[[#This Row],[名前]]&amp;Attack[[#This Row],[レアリティ]]</f>
        <v>職業体験国見英ICONIC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1</v>
      </c>
      <c r="C575" s="1" t="s">
        <v>893</v>
      </c>
      <c r="D575" s="1" t="s">
        <v>35</v>
      </c>
      <c r="E575" s="1" t="s">
        <v>77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178</v>
      </c>
      <c r="M575">
        <v>32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路地裏国見英ICONIC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2</v>
      </c>
      <c r="C576" s="1" t="s">
        <v>893</v>
      </c>
      <c r="D576" s="1" t="s">
        <v>35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173</v>
      </c>
      <c r="M576">
        <v>32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路地裏国見英ICONIC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3</v>
      </c>
      <c r="C577" s="1" t="s">
        <v>893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170</v>
      </c>
      <c r="L577" s="1" t="s">
        <v>173</v>
      </c>
      <c r="M577">
        <v>32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路地裏国見英ICONIC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4</v>
      </c>
      <c r="C578" s="1" t="s">
        <v>893</v>
      </c>
      <c r="D578" s="1" t="s">
        <v>35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171</v>
      </c>
      <c r="L578" s="1" t="s">
        <v>173</v>
      </c>
      <c r="M578">
        <v>42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路地裏国見英ICONIC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5</v>
      </c>
      <c r="C579" s="1" t="s">
        <v>893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路地裏国見英ICONIC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1056</v>
      </c>
      <c r="D580" s="1" t="s">
        <v>35</v>
      </c>
      <c r="E580" s="1" t="s">
        <v>73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カンフー国見英ICONIC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1056</v>
      </c>
      <c r="D581" s="1" t="s">
        <v>35</v>
      </c>
      <c r="E581" s="1" t="s">
        <v>73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カンフー国見英ICONIC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1056</v>
      </c>
      <c r="D582" s="1" t="s">
        <v>35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170</v>
      </c>
      <c r="L582" s="1" t="s">
        <v>178</v>
      </c>
      <c r="M582">
        <v>30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カンフー国見英ICONIC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1056</v>
      </c>
      <c r="D583" s="1" t="s">
        <v>35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270</v>
      </c>
      <c r="L583" s="1" t="s">
        <v>173</v>
      </c>
      <c r="M583">
        <v>43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カンフー国見英ICONIC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1056</v>
      </c>
      <c r="D584" s="1" t="s">
        <v>35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カンフー国見英ICONIC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1056</v>
      </c>
      <c r="D585" s="1" t="s">
        <v>35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171</v>
      </c>
      <c r="L585" s="1" t="s">
        <v>224</v>
      </c>
      <c r="M585">
        <v>44</v>
      </c>
      <c r="N585">
        <v>0</v>
      </c>
      <c r="O585">
        <v>54</v>
      </c>
      <c r="P585">
        <v>0</v>
      </c>
      <c r="T585" t="str">
        <f>Attack[[#This Row],[服装]]&amp;Attack[[#This Row],[名前]]&amp;Attack[[#This Row],[レアリティ]]</f>
        <v>カンフー国見英ICONIC</v>
      </c>
    </row>
    <row r="586" spans="1:20" x14ac:dyDescent="0.35">
      <c r="A586">
        <f>VLOOKUP(Attack[[#This Row],[No用]],SetNo[[No.用]:[vlookup 用]],2,FALSE)</f>
        <v>134</v>
      </c>
      <c r="B586">
        <f>IF(ROW()=2,1,IF(A585&lt;&gt;Attack[[#This Row],[No]],1,B585+1))</f>
        <v>7</v>
      </c>
      <c r="C586" s="1" t="s">
        <v>1056</v>
      </c>
      <c r="D586" s="1" t="s">
        <v>35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44</v>
      </c>
      <c r="N586">
        <v>0</v>
      </c>
      <c r="O586">
        <v>54</v>
      </c>
      <c r="P586">
        <v>0</v>
      </c>
      <c r="T586" t="str">
        <f>Attack[[#This Row],[服装]]&amp;Attack[[#This Row],[名前]]&amp;Attack[[#This Row],[レアリティ]]</f>
        <v>カンフー国見英ICONIC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1</v>
      </c>
      <c r="C587" t="s">
        <v>205</v>
      </c>
      <c r="D587" t="s">
        <v>36</v>
      </c>
      <c r="E587" t="s">
        <v>23</v>
      </c>
      <c r="F587" t="s">
        <v>21</v>
      </c>
      <c r="G587" t="s">
        <v>20</v>
      </c>
      <c r="H587" t="s">
        <v>71</v>
      </c>
      <c r="I587">
        <v>1</v>
      </c>
      <c r="J587" t="s">
        <v>234</v>
      </c>
      <c r="K587" s="1"/>
      <c r="L587" s="1"/>
      <c r="M587">
        <v>0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ユニフォーム渡親治ICONIC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1</v>
      </c>
      <c r="C588" t="s">
        <v>205</v>
      </c>
      <c r="D588" t="s">
        <v>37</v>
      </c>
      <c r="E588" t="s">
        <v>23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168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ユニフォーム松川一静ICONIC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2</v>
      </c>
      <c r="C589" t="s">
        <v>205</v>
      </c>
      <c r="D589" t="s">
        <v>37</v>
      </c>
      <c r="E589" t="s">
        <v>23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169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ユニフォーム松川一静ICONIC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3</v>
      </c>
      <c r="C590" t="s">
        <v>205</v>
      </c>
      <c r="D590" t="s">
        <v>37</v>
      </c>
      <c r="E590" t="s">
        <v>23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25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ユニフォーム松川一静ICONIC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1</v>
      </c>
      <c r="C591" s="1" t="s">
        <v>768</v>
      </c>
      <c r="D591" t="s">
        <v>37</v>
      </c>
      <c r="E591" s="1" t="s">
        <v>90</v>
      </c>
      <c r="F591" t="s">
        <v>82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アート松川一静ICONIC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2</v>
      </c>
      <c r="C592" s="1" t="s">
        <v>768</v>
      </c>
      <c r="D592" t="s">
        <v>37</v>
      </c>
      <c r="E592" s="1" t="s">
        <v>90</v>
      </c>
      <c r="F592" t="s">
        <v>82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アート松川一静ICONIC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3</v>
      </c>
      <c r="C593" s="1" t="s">
        <v>768</v>
      </c>
      <c r="D593" t="s">
        <v>37</v>
      </c>
      <c r="E593" s="1" t="s">
        <v>90</v>
      </c>
      <c r="F593" t="s">
        <v>82</v>
      </c>
      <c r="G593" t="s">
        <v>20</v>
      </c>
      <c r="H593" t="s">
        <v>71</v>
      </c>
      <c r="I593">
        <v>1</v>
      </c>
      <c r="J593" t="s">
        <v>234</v>
      </c>
      <c r="K593" s="1" t="s">
        <v>172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アート松川一静ICONIC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1</v>
      </c>
      <c r="C594" s="1" t="s">
        <v>999</v>
      </c>
      <c r="D594" s="1" t="s">
        <v>37</v>
      </c>
      <c r="E594" s="1" t="s">
        <v>77</v>
      </c>
      <c r="F594" s="1" t="s">
        <v>82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バカンス松川一静ICONIC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2</v>
      </c>
      <c r="C595" s="1" t="s">
        <v>999</v>
      </c>
      <c r="D595" s="1" t="s">
        <v>37</v>
      </c>
      <c r="E595" s="1" t="s">
        <v>77</v>
      </c>
      <c r="F595" s="1" t="s">
        <v>82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バカンス松川一静ICONIC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3</v>
      </c>
      <c r="C596" s="1" t="s">
        <v>999</v>
      </c>
      <c r="D596" s="1" t="s">
        <v>37</v>
      </c>
      <c r="E596" s="1" t="s">
        <v>77</v>
      </c>
      <c r="F596" s="1" t="s">
        <v>82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バカンス松川一静ICONIC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1</v>
      </c>
      <c r="C597" t="s">
        <v>205</v>
      </c>
      <c r="D597" t="s">
        <v>38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168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ユニフォーム花巻貴大ICONIC</v>
      </c>
    </row>
    <row r="598" spans="1:20" x14ac:dyDescent="0.35">
      <c r="A598">
        <f>VLOOKUP(Attack[[#This Row],[No用]],SetNo[[No.用]:[vlookup 用]],2,FALSE)</f>
        <v>139</v>
      </c>
      <c r="B598">
        <f>IF(ROW()=2,1,IF(A597&lt;&gt;Attack[[#This Row],[No]],1,B597+1))</f>
        <v>2</v>
      </c>
      <c r="C598" t="s">
        <v>205</v>
      </c>
      <c r="D598" t="s">
        <v>38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ユニフォーム花巻貴大ICONIC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3</v>
      </c>
      <c r="C599" t="s">
        <v>205</v>
      </c>
      <c r="D599" t="s">
        <v>38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170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ユニフォーム花巻貴大ICONIC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4</v>
      </c>
      <c r="C600" t="s">
        <v>205</v>
      </c>
      <c r="D600" t="s">
        <v>38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171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ユニフォーム花巻貴大ICONIC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5</v>
      </c>
      <c r="C601" t="s">
        <v>205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172</v>
      </c>
      <c r="L601" s="1" t="s">
        <v>162</v>
      </c>
      <c r="M601">
        <v>30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ユニフォーム花巻貴大ICONIC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1</v>
      </c>
      <c r="C602" s="1" t="s">
        <v>768</v>
      </c>
      <c r="D602" t="s">
        <v>38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アート花巻貴大ICONIC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2</v>
      </c>
      <c r="C603" s="1" t="s">
        <v>768</v>
      </c>
      <c r="D603" t="s">
        <v>38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アート花巻貴大ICONIC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3</v>
      </c>
      <c r="C604" s="1" t="s">
        <v>768</v>
      </c>
      <c r="D604" t="s">
        <v>38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170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アート花巻貴大ICONIC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4</v>
      </c>
      <c r="C605" s="1" t="s">
        <v>768</v>
      </c>
      <c r="D605" t="s">
        <v>38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アート花巻貴大ICONIC</v>
      </c>
    </row>
    <row r="606" spans="1:20" x14ac:dyDescent="0.35">
      <c r="A606">
        <f>VLOOKUP(Attack[[#This Row],[No用]],SetNo[[No.用]:[vlookup 用]],2,FALSE)</f>
        <v>140</v>
      </c>
      <c r="B606">
        <f>IF(ROW()=2,1,IF(A605&lt;&gt;Attack[[#This Row],[No]],1,B605+1))</f>
        <v>5</v>
      </c>
      <c r="C606" s="1" t="s">
        <v>768</v>
      </c>
      <c r="D606" t="s">
        <v>38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アート花巻貴大ICONIC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1</v>
      </c>
      <c r="C607" s="1" t="s">
        <v>926</v>
      </c>
      <c r="D607" s="1" t="s">
        <v>38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168</v>
      </c>
      <c r="L607" s="1" t="s">
        <v>173</v>
      </c>
      <c r="M607">
        <v>36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バーガー花巻貴大ICONIC</v>
      </c>
    </row>
    <row r="608" spans="1:20" x14ac:dyDescent="0.35">
      <c r="A608">
        <f>VLOOKUP(Attack[[#This Row],[No用]],SetNo[[No.用]:[vlookup 用]],2,FALSE)</f>
        <v>141</v>
      </c>
      <c r="B608">
        <f>IF(ROW()=2,1,IF(A607&lt;&gt;Attack[[#This Row],[No]],1,B607+1))</f>
        <v>2</v>
      </c>
      <c r="C608" s="1" t="s">
        <v>926</v>
      </c>
      <c r="D608" s="1" t="s">
        <v>38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169</v>
      </c>
      <c r="L608" s="1" t="s">
        <v>173</v>
      </c>
      <c r="M608">
        <v>36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バーガー花巻貴大ICONIC</v>
      </c>
    </row>
    <row r="609" spans="1:20" x14ac:dyDescent="0.35">
      <c r="A609">
        <f>VLOOKUP(Attack[[#This Row],[No用]],SetNo[[No.用]:[vlookup 用]],2,FALSE)</f>
        <v>141</v>
      </c>
      <c r="B609">
        <f>IF(ROW()=2,1,IF(A608&lt;&gt;Attack[[#This Row],[No]],1,B608+1))</f>
        <v>3</v>
      </c>
      <c r="C609" s="1" t="s">
        <v>926</v>
      </c>
      <c r="D609" s="1" t="s">
        <v>38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170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バーガー花巻貴大ICONIC</v>
      </c>
    </row>
    <row r="610" spans="1:20" x14ac:dyDescent="0.35">
      <c r="A610">
        <f>VLOOKUP(Attack[[#This Row],[No用]],SetNo[[No.用]:[vlookup 用]],2,FALSE)</f>
        <v>141</v>
      </c>
      <c r="B610">
        <f>IF(ROW()=2,1,IF(A609&lt;&gt;Attack[[#This Row],[No]],1,B609+1))</f>
        <v>4</v>
      </c>
      <c r="C610" s="1" t="s">
        <v>926</v>
      </c>
      <c r="D610" s="1" t="s">
        <v>38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270</v>
      </c>
      <c r="L610" s="1" t="s">
        <v>178</v>
      </c>
      <c r="M610">
        <v>36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バーガー花巻貴大ICONIC</v>
      </c>
    </row>
    <row r="611" spans="1:20" x14ac:dyDescent="0.35">
      <c r="A611">
        <f>VLOOKUP(Attack[[#This Row],[No用]],SetNo[[No.用]:[vlookup 用]],2,FALSE)</f>
        <v>141</v>
      </c>
      <c r="B611">
        <f>IF(ROW()=2,1,IF(A610&lt;&gt;Attack[[#This Row],[No]],1,B610+1))</f>
        <v>5</v>
      </c>
      <c r="C611" s="1" t="s">
        <v>926</v>
      </c>
      <c r="D611" s="1" t="s">
        <v>38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171</v>
      </c>
      <c r="L611" s="1" t="s">
        <v>173</v>
      </c>
      <c r="M611">
        <v>42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バーガー花巻貴大ICONIC</v>
      </c>
    </row>
    <row r="612" spans="1:20" x14ac:dyDescent="0.35">
      <c r="A612">
        <f>VLOOKUP(Attack[[#This Row],[No用]],SetNo[[No.用]:[vlookup 用]],2,FALSE)</f>
        <v>141</v>
      </c>
      <c r="B612">
        <f>IF(ROW()=2,1,IF(A611&lt;&gt;Attack[[#This Row],[No]],1,B611+1))</f>
        <v>6</v>
      </c>
      <c r="C612" s="1" t="s">
        <v>926</v>
      </c>
      <c r="D612" s="1" t="s">
        <v>38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172</v>
      </c>
      <c r="L612" s="1" t="s">
        <v>162</v>
      </c>
      <c r="M612">
        <v>30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バーガー花巻貴大ICONIC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7</v>
      </c>
      <c r="C613" s="1" t="s">
        <v>926</v>
      </c>
      <c r="D613" s="1" t="s">
        <v>38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224</v>
      </c>
      <c r="M613">
        <v>49</v>
      </c>
      <c r="N613">
        <v>0</v>
      </c>
      <c r="O613">
        <v>59</v>
      </c>
      <c r="P613">
        <v>0</v>
      </c>
      <c r="T613" t="str">
        <f>Attack[[#This Row],[服装]]&amp;Attack[[#This Row],[名前]]&amp;Attack[[#This Row],[レアリティ]]</f>
        <v>バーガー花巻貴大ICONIC</v>
      </c>
    </row>
    <row r="614" spans="1:20" x14ac:dyDescent="0.35">
      <c r="A614">
        <f>VLOOKUP(Attack[[#This Row],[No用]],SetNo[[No.用]:[vlookup 用]],2,FALSE)</f>
        <v>142</v>
      </c>
      <c r="B614">
        <f>IF(ROW()=2,1,IF(A613&lt;&gt;Attack[[#This Row],[No]],1,B613+1))</f>
        <v>1</v>
      </c>
      <c r="C614" s="1" t="s">
        <v>108</v>
      </c>
      <c r="D614" s="1" t="s">
        <v>854</v>
      </c>
      <c r="E614" s="1" t="s">
        <v>73</v>
      </c>
      <c r="F614" s="1" t="s">
        <v>74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ユニフォーム矢巾秀ICONIC</v>
      </c>
    </row>
    <row r="615" spans="1:20" x14ac:dyDescent="0.35">
      <c r="A615">
        <f>VLOOKUP(Attack[[#This Row],[No用]],SetNo[[No.用]:[vlookup 用]],2,FALSE)</f>
        <v>142</v>
      </c>
      <c r="B615">
        <f>IF(ROW()=2,1,IF(A614&lt;&gt;Attack[[#This Row],[No]],1,B614+1))</f>
        <v>2</v>
      </c>
      <c r="C615" s="1" t="s">
        <v>108</v>
      </c>
      <c r="D615" s="1" t="s">
        <v>854</v>
      </c>
      <c r="E615" s="1" t="s">
        <v>73</v>
      </c>
      <c r="F615" s="1" t="s">
        <v>74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ユニフォーム矢巾秀ICONIC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1</v>
      </c>
      <c r="C616" s="1" t="s">
        <v>950</v>
      </c>
      <c r="D616" s="1" t="s">
        <v>854</v>
      </c>
      <c r="E616" s="1" t="s">
        <v>90</v>
      </c>
      <c r="F616" s="1" t="s">
        <v>74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キャンプ矢巾秀ICONIC</v>
      </c>
    </row>
    <row r="617" spans="1:20" x14ac:dyDescent="0.35">
      <c r="A617">
        <f>VLOOKUP(Attack[[#This Row],[No用]],SetNo[[No.用]:[vlookup 用]],2,FALSE)</f>
        <v>143</v>
      </c>
      <c r="B617">
        <f>IF(ROW()=2,1,IF(A616&lt;&gt;Attack[[#This Row],[No]],1,B616+1))</f>
        <v>2</v>
      </c>
      <c r="C617" s="1" t="s">
        <v>950</v>
      </c>
      <c r="D617" s="1" t="s">
        <v>854</v>
      </c>
      <c r="E617" s="1" t="s">
        <v>90</v>
      </c>
      <c r="F617" s="1" t="s">
        <v>74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キャンプ矢巾秀ICONIC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1</v>
      </c>
      <c r="C618" t="s">
        <v>205</v>
      </c>
      <c r="D618" t="s">
        <v>55</v>
      </c>
      <c r="E618" t="s">
        <v>23</v>
      </c>
      <c r="F618" t="s">
        <v>25</v>
      </c>
      <c r="G618" t="s">
        <v>56</v>
      </c>
      <c r="H618" t="s">
        <v>71</v>
      </c>
      <c r="I618">
        <v>1</v>
      </c>
      <c r="J618" t="s">
        <v>234</v>
      </c>
      <c r="K618" s="1" t="s">
        <v>168</v>
      </c>
      <c r="L618" s="1" t="s">
        <v>173</v>
      </c>
      <c r="M618">
        <v>29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ユニフォーム駒木輝ICONIC</v>
      </c>
    </row>
    <row r="619" spans="1:20" x14ac:dyDescent="0.35">
      <c r="A619">
        <f>VLOOKUP(Attack[[#This Row],[No用]],SetNo[[No.用]:[vlookup 用]],2,FALSE)</f>
        <v>144</v>
      </c>
      <c r="B619">
        <f>IF(ROW()=2,1,IF(A618&lt;&gt;Attack[[#This Row],[No]],1,B618+1))</f>
        <v>2</v>
      </c>
      <c r="C619" t="s">
        <v>205</v>
      </c>
      <c r="D619" t="s">
        <v>55</v>
      </c>
      <c r="E619" t="s">
        <v>23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169</v>
      </c>
      <c r="L619" s="1" t="s">
        <v>173</v>
      </c>
      <c r="M619">
        <v>29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ユニフォーム駒木輝ICONIC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3</v>
      </c>
      <c r="C620" t="s">
        <v>205</v>
      </c>
      <c r="D620" t="s">
        <v>55</v>
      </c>
      <c r="E620" t="s">
        <v>23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281</v>
      </c>
      <c r="L620" s="1" t="s">
        <v>173</v>
      </c>
      <c r="M620">
        <v>41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ユニフォーム駒木輝ICONIC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4</v>
      </c>
      <c r="C621" t="s">
        <v>205</v>
      </c>
      <c r="D621" t="s">
        <v>55</v>
      </c>
      <c r="E621" t="s">
        <v>23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172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ユニフォーム駒木輝ICONIC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5</v>
      </c>
      <c r="C622" t="s">
        <v>205</v>
      </c>
      <c r="D622" t="s">
        <v>55</v>
      </c>
      <c r="E622" t="s">
        <v>23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171</v>
      </c>
      <c r="L622" s="1" t="s">
        <v>224</v>
      </c>
      <c r="M622">
        <v>44</v>
      </c>
      <c r="N622">
        <v>0</v>
      </c>
      <c r="O622">
        <v>54</v>
      </c>
      <c r="P622">
        <v>0</v>
      </c>
      <c r="T622" t="str">
        <f>Attack[[#This Row],[服装]]&amp;Attack[[#This Row],[名前]]&amp;Attack[[#This Row],[レアリティ]]</f>
        <v>ユニフォーム駒木輝ICONIC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1</v>
      </c>
      <c r="C623" t="s">
        <v>205</v>
      </c>
      <c r="D623" t="s">
        <v>57</v>
      </c>
      <c r="E623" t="s">
        <v>24</v>
      </c>
      <c r="F623" t="s">
        <v>26</v>
      </c>
      <c r="G623" t="s">
        <v>56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ユニフォーム茶屋和馬ICONIC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2</v>
      </c>
      <c r="C624" t="s">
        <v>205</v>
      </c>
      <c r="D624" t="s">
        <v>57</v>
      </c>
      <c r="E624" t="s">
        <v>24</v>
      </c>
      <c r="F624" t="s">
        <v>26</v>
      </c>
      <c r="G624" t="s">
        <v>56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23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ユニフォーム茶屋和馬ICONIC</v>
      </c>
    </row>
    <row r="625" spans="1:20" x14ac:dyDescent="0.35">
      <c r="A625">
        <f>VLOOKUP(Attack[[#This Row],[No用]],SetNo[[No.用]:[vlookup 用]],2,FALSE)</f>
        <v>146</v>
      </c>
      <c r="B625">
        <f>IF(ROW()=2,1,IF(A624&lt;&gt;Attack[[#This Row],[No]],1,B624+1))</f>
        <v>1</v>
      </c>
      <c r="C625" t="s">
        <v>205</v>
      </c>
      <c r="D625" t="s">
        <v>58</v>
      </c>
      <c r="E625" t="s">
        <v>24</v>
      </c>
      <c r="F625" t="s">
        <v>25</v>
      </c>
      <c r="G625" t="s">
        <v>56</v>
      </c>
      <c r="H625" t="s">
        <v>71</v>
      </c>
      <c r="I625">
        <v>1</v>
      </c>
      <c r="J625" t="s">
        <v>234</v>
      </c>
      <c r="K625" s="1" t="s">
        <v>168</v>
      </c>
      <c r="L625" s="1" t="s">
        <v>173</v>
      </c>
      <c r="M625">
        <v>31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ユニフォーム玉川弘樹ICONIC</v>
      </c>
    </row>
    <row r="626" spans="1:20" x14ac:dyDescent="0.35">
      <c r="A626">
        <f>VLOOKUP(Attack[[#This Row],[No用]],SetNo[[No.用]:[vlookup 用]],2,FALSE)</f>
        <v>146</v>
      </c>
      <c r="B626">
        <f>IF(ROW()=2,1,IF(A625&lt;&gt;Attack[[#This Row],[No]],1,B625+1))</f>
        <v>2</v>
      </c>
      <c r="C626" t="s">
        <v>205</v>
      </c>
      <c r="D626" t="s">
        <v>58</v>
      </c>
      <c r="E626" t="s">
        <v>24</v>
      </c>
      <c r="F626" t="s">
        <v>25</v>
      </c>
      <c r="G626" t="s">
        <v>56</v>
      </c>
      <c r="H626" t="s">
        <v>71</v>
      </c>
      <c r="I626">
        <v>1</v>
      </c>
      <c r="J626" t="s">
        <v>234</v>
      </c>
      <c r="K626" s="1" t="s">
        <v>169</v>
      </c>
      <c r="L626" s="1" t="s">
        <v>173</v>
      </c>
      <c r="M626">
        <v>31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ユニフォーム玉川弘樹ICONIC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3</v>
      </c>
      <c r="C627" t="s">
        <v>205</v>
      </c>
      <c r="D627" t="s">
        <v>58</v>
      </c>
      <c r="E627" t="s">
        <v>24</v>
      </c>
      <c r="F627" t="s">
        <v>25</v>
      </c>
      <c r="G627" t="s">
        <v>56</v>
      </c>
      <c r="H627" t="s">
        <v>71</v>
      </c>
      <c r="I627">
        <v>1</v>
      </c>
      <c r="J627" t="s">
        <v>234</v>
      </c>
      <c r="K627" s="1" t="s">
        <v>280</v>
      </c>
      <c r="L627" s="1" t="s">
        <v>173</v>
      </c>
      <c r="M627">
        <v>36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ユニフォーム玉川弘樹ICONIC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4</v>
      </c>
      <c r="C628" t="s">
        <v>205</v>
      </c>
      <c r="D628" t="s">
        <v>58</v>
      </c>
      <c r="E628" t="s">
        <v>24</v>
      </c>
      <c r="F628" t="s">
        <v>25</v>
      </c>
      <c r="G628" t="s">
        <v>56</v>
      </c>
      <c r="H628" t="s">
        <v>71</v>
      </c>
      <c r="I628">
        <v>1</v>
      </c>
      <c r="J628" t="s">
        <v>234</v>
      </c>
      <c r="K628" s="1" t="s">
        <v>172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ユニフォーム玉川弘樹ICONIC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5</v>
      </c>
      <c r="C629" t="s">
        <v>205</v>
      </c>
      <c r="D629" t="s">
        <v>58</v>
      </c>
      <c r="E629" t="s">
        <v>24</v>
      </c>
      <c r="F629" t="s">
        <v>25</v>
      </c>
      <c r="G629" t="s">
        <v>56</v>
      </c>
      <c r="H629" t="s">
        <v>71</v>
      </c>
      <c r="I629">
        <v>1</v>
      </c>
      <c r="J629" t="s">
        <v>234</v>
      </c>
      <c r="K629" s="1" t="s">
        <v>171</v>
      </c>
      <c r="L629" s="1" t="s">
        <v>224</v>
      </c>
      <c r="M629">
        <v>43</v>
      </c>
      <c r="N629">
        <v>0</v>
      </c>
      <c r="O629">
        <v>53</v>
      </c>
      <c r="P629">
        <v>0</v>
      </c>
      <c r="T629" t="str">
        <f>Attack[[#This Row],[服装]]&amp;Attack[[#This Row],[名前]]&amp;Attack[[#This Row],[レアリティ]]</f>
        <v>ユニフォーム玉川弘樹ICONIC</v>
      </c>
    </row>
    <row r="630" spans="1:20" x14ac:dyDescent="0.35">
      <c r="A630">
        <f>VLOOKUP(Attack[[#This Row],[No用]],SetNo[[No.用]:[vlookup 用]],2,FALSE)</f>
        <v>147</v>
      </c>
      <c r="B630">
        <f>IF(ROW()=2,1,IF(A629&lt;&gt;Attack[[#This Row],[No]],1,B629+1))</f>
        <v>1</v>
      </c>
      <c r="C630" t="s">
        <v>205</v>
      </c>
      <c r="D630" t="s">
        <v>59</v>
      </c>
      <c r="E630" t="s">
        <v>24</v>
      </c>
      <c r="F630" t="s">
        <v>21</v>
      </c>
      <c r="G630" t="s">
        <v>56</v>
      </c>
      <c r="H630" t="s">
        <v>71</v>
      </c>
      <c r="I630">
        <v>1</v>
      </c>
      <c r="J630" t="s">
        <v>234</v>
      </c>
      <c r="M630">
        <v>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ユニフォーム桜井大河ICONIC</v>
      </c>
    </row>
    <row r="631" spans="1:20" x14ac:dyDescent="0.35">
      <c r="A631">
        <f>VLOOKUP(Attack[[#This Row],[No用]],SetNo[[No.用]:[vlookup 用]],2,FALSE)</f>
        <v>148</v>
      </c>
      <c r="B631">
        <f>IF(ROW()=2,1,IF(A630&lt;&gt;Attack[[#This Row],[No]],1,B630+1))</f>
        <v>1</v>
      </c>
      <c r="C631" t="s">
        <v>205</v>
      </c>
      <c r="D631" t="s">
        <v>60</v>
      </c>
      <c r="E631" t="s">
        <v>24</v>
      </c>
      <c r="F631" t="s">
        <v>31</v>
      </c>
      <c r="G631" t="s">
        <v>56</v>
      </c>
      <c r="H631" t="s">
        <v>71</v>
      </c>
      <c r="I631">
        <v>1</v>
      </c>
      <c r="J631" t="s">
        <v>234</v>
      </c>
      <c r="K631" s="1" t="s">
        <v>168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ユニフォーム芳賀良治ICONIC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2</v>
      </c>
      <c r="C632" t="s">
        <v>205</v>
      </c>
      <c r="D632" t="s">
        <v>60</v>
      </c>
      <c r="E632" t="s">
        <v>24</v>
      </c>
      <c r="F632" t="s">
        <v>31</v>
      </c>
      <c r="G632" t="s">
        <v>56</v>
      </c>
      <c r="H632" t="s">
        <v>71</v>
      </c>
      <c r="I632">
        <v>1</v>
      </c>
      <c r="J632" t="s">
        <v>234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ユニフォーム芳賀良治ICONIC</v>
      </c>
    </row>
    <row r="633" spans="1:20" x14ac:dyDescent="0.35">
      <c r="A633">
        <f>VLOOKUP(Attack[[#This Row],[No用]],SetNo[[No.用]:[vlookup 用]],2,FALSE)</f>
        <v>149</v>
      </c>
      <c r="B633">
        <f>IF(ROW()=2,1,IF(A632&lt;&gt;Attack[[#This Row],[No]],1,B632+1))</f>
        <v>1</v>
      </c>
      <c r="C633" t="s">
        <v>205</v>
      </c>
      <c r="D633" t="s">
        <v>61</v>
      </c>
      <c r="E633" t="s">
        <v>24</v>
      </c>
      <c r="F633" t="s">
        <v>26</v>
      </c>
      <c r="G633" t="s">
        <v>56</v>
      </c>
      <c r="H633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ユニフォーム渋谷陸斗ICONIC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2</v>
      </c>
      <c r="C634" t="s">
        <v>205</v>
      </c>
      <c r="D634" t="s">
        <v>61</v>
      </c>
      <c r="E634" t="s">
        <v>24</v>
      </c>
      <c r="F634" t="s">
        <v>26</v>
      </c>
      <c r="G634" t="s">
        <v>56</v>
      </c>
      <c r="H634" t="s">
        <v>71</v>
      </c>
      <c r="I634">
        <v>1</v>
      </c>
      <c r="J634" t="s">
        <v>234</v>
      </c>
      <c r="K634" s="1" t="s">
        <v>169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ユニフォーム渋谷陸斗ICONIC</v>
      </c>
    </row>
    <row r="635" spans="1:20" x14ac:dyDescent="0.35">
      <c r="A635">
        <f>VLOOKUP(Attack[[#This Row],[No用]],SetNo[[No.用]:[vlookup 用]],2,FALSE)</f>
        <v>149</v>
      </c>
      <c r="B635">
        <f>IF(ROW()=2,1,IF(A634&lt;&gt;Attack[[#This Row],[No]],1,B634+1))</f>
        <v>3</v>
      </c>
      <c r="C635" t="s">
        <v>205</v>
      </c>
      <c r="D635" t="s">
        <v>61</v>
      </c>
      <c r="E635" t="s">
        <v>24</v>
      </c>
      <c r="F635" t="s">
        <v>26</v>
      </c>
      <c r="G635" t="s">
        <v>56</v>
      </c>
      <c r="H635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ユニフォーム渋谷陸斗ICONIC</v>
      </c>
    </row>
    <row r="636" spans="1:20" x14ac:dyDescent="0.35">
      <c r="A636">
        <f>VLOOKUP(Attack[[#This Row],[No用]],SetNo[[No.用]:[vlookup 用]],2,FALSE)</f>
        <v>150</v>
      </c>
      <c r="B636">
        <f>IF(ROW()=2,1,IF(A635&lt;&gt;Attack[[#This Row],[No]],1,B635+1))</f>
        <v>1</v>
      </c>
      <c r="C636" t="s">
        <v>205</v>
      </c>
      <c r="D636" t="s">
        <v>62</v>
      </c>
      <c r="E636" t="s">
        <v>24</v>
      </c>
      <c r="F636" t="s">
        <v>25</v>
      </c>
      <c r="G636" t="s">
        <v>56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ユニフォーム池尻隼人ICONIC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2</v>
      </c>
      <c r="C637" t="s">
        <v>205</v>
      </c>
      <c r="D637" t="s">
        <v>62</v>
      </c>
      <c r="E637" t="s">
        <v>24</v>
      </c>
      <c r="F637" t="s">
        <v>25</v>
      </c>
      <c r="G637" t="s">
        <v>56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ユニフォーム池尻隼人ICONIC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3</v>
      </c>
      <c r="C638" t="s">
        <v>205</v>
      </c>
      <c r="D638" t="s">
        <v>62</v>
      </c>
      <c r="E638" t="s">
        <v>24</v>
      </c>
      <c r="F638" t="s">
        <v>25</v>
      </c>
      <c r="G638" t="s">
        <v>56</v>
      </c>
      <c r="H638" t="s">
        <v>71</v>
      </c>
      <c r="I638">
        <v>1</v>
      </c>
      <c r="J638" t="s">
        <v>234</v>
      </c>
      <c r="K638" s="1" t="s">
        <v>281</v>
      </c>
      <c r="L638" s="1" t="s">
        <v>173</v>
      </c>
      <c r="M638">
        <v>42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ユニフォーム池尻隼人ICONIC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4</v>
      </c>
      <c r="C639" t="s">
        <v>205</v>
      </c>
      <c r="D639" t="s">
        <v>62</v>
      </c>
      <c r="E639" t="s">
        <v>24</v>
      </c>
      <c r="F639" t="s">
        <v>25</v>
      </c>
      <c r="G639" t="s">
        <v>56</v>
      </c>
      <c r="H639" t="s">
        <v>71</v>
      </c>
      <c r="I639">
        <v>1</v>
      </c>
      <c r="J639" t="s">
        <v>234</v>
      </c>
      <c r="K639" s="1" t="s">
        <v>172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ユニフォーム池尻隼人ICONIC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5</v>
      </c>
      <c r="C640" t="s">
        <v>205</v>
      </c>
      <c r="D640" t="s">
        <v>62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234</v>
      </c>
      <c r="K640" s="1" t="s">
        <v>183</v>
      </c>
      <c r="L640" s="1" t="s">
        <v>224</v>
      </c>
      <c r="M640">
        <v>45</v>
      </c>
      <c r="N640">
        <v>0</v>
      </c>
      <c r="O640">
        <v>55</v>
      </c>
      <c r="P640">
        <v>0</v>
      </c>
      <c r="T640" t="str">
        <f>Attack[[#This Row],[服装]]&amp;Attack[[#This Row],[名前]]&amp;Attack[[#This Row],[レアリティ]]</f>
        <v>ユニフォーム池尻隼人ICONIC</v>
      </c>
    </row>
    <row r="641" spans="1:20" x14ac:dyDescent="0.35">
      <c r="A641">
        <f>VLOOKUP(Attack[[#This Row],[No用]],SetNo[[No.用]:[vlookup 用]],2,FALSE)</f>
        <v>151</v>
      </c>
      <c r="B641">
        <f>IF(ROW()=2,1,IF(A640&lt;&gt;Attack[[#This Row],[No]],1,B640+1))</f>
        <v>1</v>
      </c>
      <c r="C641" s="1" t="s">
        <v>1118</v>
      </c>
      <c r="D641" s="1" t="s">
        <v>62</v>
      </c>
      <c r="E641" s="1" t="s">
        <v>77</v>
      </c>
      <c r="F641" s="1" t="s">
        <v>25</v>
      </c>
      <c r="G641" s="1" t="s">
        <v>56</v>
      </c>
      <c r="H641" s="1" t="s">
        <v>71</v>
      </c>
      <c r="I641">
        <v>1</v>
      </c>
      <c r="J641" t="s">
        <v>234</v>
      </c>
      <c r="K641" s="1" t="s">
        <v>168</v>
      </c>
      <c r="L641" s="1" t="s">
        <v>173</v>
      </c>
      <c r="M641">
        <v>34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文化祭2池尻隼人ICONIC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2</v>
      </c>
      <c r="C642" s="1" t="s">
        <v>1118</v>
      </c>
      <c r="D642" s="1" t="s">
        <v>62</v>
      </c>
      <c r="E642" s="1" t="s">
        <v>77</v>
      </c>
      <c r="F642" s="1" t="s">
        <v>25</v>
      </c>
      <c r="G642" s="1" t="s">
        <v>56</v>
      </c>
      <c r="H642" s="1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34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文化祭2池尻隼人ICONIC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3</v>
      </c>
      <c r="C643" s="1" t="s">
        <v>1118</v>
      </c>
      <c r="D643" s="1" t="s">
        <v>62</v>
      </c>
      <c r="E643" s="1" t="s">
        <v>77</v>
      </c>
      <c r="F643" s="1" t="s">
        <v>25</v>
      </c>
      <c r="G643" s="1" t="s">
        <v>56</v>
      </c>
      <c r="H643" s="1" t="s">
        <v>71</v>
      </c>
      <c r="I643">
        <v>1</v>
      </c>
      <c r="J643" t="s">
        <v>234</v>
      </c>
      <c r="K643" s="1" t="s">
        <v>281</v>
      </c>
      <c r="L643" s="1" t="s">
        <v>173</v>
      </c>
      <c r="M643">
        <v>42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文化祭2池尻隼人ICONIC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4</v>
      </c>
      <c r="C644" s="1" t="s">
        <v>1118</v>
      </c>
      <c r="D644" s="1" t="s">
        <v>62</v>
      </c>
      <c r="E644" s="1" t="s">
        <v>77</v>
      </c>
      <c r="F644" s="1" t="s">
        <v>25</v>
      </c>
      <c r="G644" s="1" t="s">
        <v>56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文化祭2池尻隼人ICONIC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5</v>
      </c>
      <c r="C645" s="1" t="s">
        <v>1118</v>
      </c>
      <c r="D645" s="1" t="s">
        <v>62</v>
      </c>
      <c r="E645" s="1" t="s">
        <v>77</v>
      </c>
      <c r="F645" s="1" t="s">
        <v>25</v>
      </c>
      <c r="G645" s="1" t="s">
        <v>56</v>
      </c>
      <c r="H645" s="1" t="s">
        <v>71</v>
      </c>
      <c r="I645">
        <v>1</v>
      </c>
      <c r="J645" t="s">
        <v>234</v>
      </c>
      <c r="K645" s="1" t="s">
        <v>183</v>
      </c>
      <c r="L645" s="1" t="s">
        <v>224</v>
      </c>
      <c r="M645">
        <v>45</v>
      </c>
      <c r="N645">
        <v>0</v>
      </c>
      <c r="O645">
        <v>55</v>
      </c>
      <c r="P645">
        <v>0</v>
      </c>
      <c r="T645" t="str">
        <f>Attack[[#This Row],[服装]]&amp;Attack[[#This Row],[名前]]&amp;Attack[[#This Row],[レアリティ]]</f>
        <v>文化祭2池尻隼人ICONIC</v>
      </c>
    </row>
    <row r="646" spans="1:20" x14ac:dyDescent="0.35">
      <c r="A646">
        <f>VLOOKUP(Attack[[#This Row],[No用]],SetNo[[No.用]:[vlookup 用]],2,FALSE)</f>
        <v>152</v>
      </c>
      <c r="B646">
        <f>IF(ROW()=2,1,IF(A645&lt;&gt;Attack[[#This Row],[No]],1,B645+1))</f>
        <v>1</v>
      </c>
      <c r="C646" s="1" t="s">
        <v>1341</v>
      </c>
      <c r="D646" s="1" t="s">
        <v>62</v>
      </c>
      <c r="E646" s="1" t="s">
        <v>73</v>
      </c>
      <c r="F646" s="1" t="s">
        <v>25</v>
      </c>
      <c r="G646" s="1" t="s">
        <v>56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遊園地池尻隼人ICONIC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2</v>
      </c>
      <c r="C647" s="1" t="s">
        <v>1341</v>
      </c>
      <c r="D647" s="1" t="s">
        <v>62</v>
      </c>
      <c r="E647" s="1" t="s">
        <v>73</v>
      </c>
      <c r="F647" s="1" t="s">
        <v>25</v>
      </c>
      <c r="G647" s="1" t="s">
        <v>56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遊園地池尻隼人ICONIC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3</v>
      </c>
      <c r="C648" s="1" t="s">
        <v>1341</v>
      </c>
      <c r="D648" s="1" t="s">
        <v>62</v>
      </c>
      <c r="E648" s="1" t="s">
        <v>73</v>
      </c>
      <c r="F648" s="1" t="s">
        <v>25</v>
      </c>
      <c r="G648" s="1" t="s">
        <v>56</v>
      </c>
      <c r="H648" s="1" t="s">
        <v>71</v>
      </c>
      <c r="I648">
        <v>1</v>
      </c>
      <c r="J648" t="s">
        <v>234</v>
      </c>
      <c r="K648" s="1" t="s">
        <v>281</v>
      </c>
      <c r="L648" s="1" t="s">
        <v>178</v>
      </c>
      <c r="M648">
        <v>39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遊園地池尻隼人ICONIC</v>
      </c>
    </row>
    <row r="649" spans="1:20" x14ac:dyDescent="0.35">
      <c r="A649">
        <f>VLOOKUP(Attack[[#This Row],[No用]],SetNo[[No.用]:[vlookup 用]],2,FALSE)</f>
        <v>152</v>
      </c>
      <c r="B649">
        <f>IF(ROW()=2,1,IF(A648&lt;&gt;Attack[[#This Row],[No]],1,B648+1))</f>
        <v>4</v>
      </c>
      <c r="C649" s="1" t="s">
        <v>1341</v>
      </c>
      <c r="D649" s="1" t="s">
        <v>62</v>
      </c>
      <c r="E649" s="1" t="s">
        <v>73</v>
      </c>
      <c r="F649" s="1" t="s">
        <v>25</v>
      </c>
      <c r="G649" s="1" t="s">
        <v>56</v>
      </c>
      <c r="H649" s="1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30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遊園地池尻隼人ICONIC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1</v>
      </c>
      <c r="C650" t="s">
        <v>205</v>
      </c>
      <c r="D650" t="s">
        <v>63</v>
      </c>
      <c r="E650" t="s">
        <v>28</v>
      </c>
      <c r="F650" t="s">
        <v>25</v>
      </c>
      <c r="G650" t="s">
        <v>64</v>
      </c>
      <c r="H650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ユニフォーム十和田良樹ICONIC</v>
      </c>
    </row>
    <row r="651" spans="1:20" x14ac:dyDescent="0.35">
      <c r="A651">
        <f>VLOOKUP(Attack[[#This Row],[No用]],SetNo[[No.用]:[vlookup 用]],2,FALSE)</f>
        <v>153</v>
      </c>
      <c r="B651">
        <f>IF(ROW()=2,1,IF(A650&lt;&gt;Attack[[#This Row],[No]],1,B650+1))</f>
        <v>2</v>
      </c>
      <c r="C651" t="s">
        <v>205</v>
      </c>
      <c r="D651" t="s">
        <v>63</v>
      </c>
      <c r="E651" t="s">
        <v>28</v>
      </c>
      <c r="F651" t="s">
        <v>25</v>
      </c>
      <c r="G651" t="s">
        <v>64</v>
      </c>
      <c r="H651" t="s">
        <v>71</v>
      </c>
      <c r="I651">
        <v>1</v>
      </c>
      <c r="J651" t="s">
        <v>234</v>
      </c>
      <c r="K651" s="1" t="s">
        <v>169</v>
      </c>
      <c r="L651" s="1" t="s">
        <v>173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ユニフォーム十和田良樹ICONIC</v>
      </c>
    </row>
    <row r="652" spans="1:20" x14ac:dyDescent="0.35">
      <c r="A652">
        <f>VLOOKUP(Attack[[#This Row],[No用]],SetNo[[No.用]:[vlookup 用]],2,FALSE)</f>
        <v>153</v>
      </c>
      <c r="B652">
        <f>IF(ROW()=2,1,IF(A651&lt;&gt;Attack[[#This Row],[No]],1,B651+1))</f>
        <v>3</v>
      </c>
      <c r="C652" t="s">
        <v>205</v>
      </c>
      <c r="D652" t="s">
        <v>63</v>
      </c>
      <c r="E652" t="s">
        <v>28</v>
      </c>
      <c r="F652" t="s">
        <v>25</v>
      </c>
      <c r="G652" t="s">
        <v>64</v>
      </c>
      <c r="H652" t="s">
        <v>71</v>
      </c>
      <c r="I652">
        <v>1</v>
      </c>
      <c r="J652" t="s">
        <v>234</v>
      </c>
      <c r="K652" s="1" t="s">
        <v>280</v>
      </c>
      <c r="L652" s="1" t="s">
        <v>173</v>
      </c>
      <c r="M652">
        <v>42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ユニフォーム十和田良樹ICONIC</v>
      </c>
    </row>
    <row r="653" spans="1:20" x14ac:dyDescent="0.35">
      <c r="A653">
        <f>VLOOKUP(Attack[[#This Row],[No用]],SetNo[[No.用]:[vlookup 用]],2,FALSE)</f>
        <v>153</v>
      </c>
      <c r="B653">
        <f>IF(ROW()=2,1,IF(A652&lt;&gt;Attack[[#This Row],[No]],1,B652+1))</f>
        <v>4</v>
      </c>
      <c r="C653" t="s">
        <v>205</v>
      </c>
      <c r="D653" t="s">
        <v>63</v>
      </c>
      <c r="E653" t="s">
        <v>28</v>
      </c>
      <c r="F653" t="s">
        <v>25</v>
      </c>
      <c r="G653" t="s">
        <v>64</v>
      </c>
      <c r="H653" t="s">
        <v>71</v>
      </c>
      <c r="I653">
        <v>1</v>
      </c>
      <c r="J653" t="s">
        <v>234</v>
      </c>
      <c r="K653" s="1" t="s">
        <v>172</v>
      </c>
      <c r="L653" s="1" t="s">
        <v>162</v>
      </c>
      <c r="M653">
        <v>30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ユニフォーム十和田良樹ICONIC</v>
      </c>
    </row>
    <row r="654" spans="1:20" x14ac:dyDescent="0.35">
      <c r="A654">
        <f>VLOOKUP(Attack[[#This Row],[No用]],SetNo[[No.用]:[vlookup 用]],2,FALSE)</f>
        <v>153</v>
      </c>
      <c r="B654">
        <f>IF(ROW()=2,1,IF(A653&lt;&gt;Attack[[#This Row],[No]],1,B653+1))</f>
        <v>5</v>
      </c>
      <c r="C654" t="s">
        <v>205</v>
      </c>
      <c r="D654" t="s">
        <v>63</v>
      </c>
      <c r="E654" t="s">
        <v>28</v>
      </c>
      <c r="F654" t="s">
        <v>25</v>
      </c>
      <c r="G654" t="s">
        <v>64</v>
      </c>
      <c r="H654" t="s">
        <v>71</v>
      </c>
      <c r="I654">
        <v>1</v>
      </c>
      <c r="J654" t="s">
        <v>234</v>
      </c>
      <c r="K654" s="1" t="s">
        <v>183</v>
      </c>
      <c r="L654" s="1" t="s">
        <v>224</v>
      </c>
      <c r="M654">
        <v>47</v>
      </c>
      <c r="N654">
        <v>0</v>
      </c>
      <c r="O654">
        <v>57</v>
      </c>
      <c r="P654">
        <v>0</v>
      </c>
      <c r="T654" t="str">
        <f>Attack[[#This Row],[服装]]&amp;Attack[[#This Row],[名前]]&amp;Attack[[#This Row],[レアリティ]]</f>
        <v>ユニフォーム十和田良樹ICONIC</v>
      </c>
    </row>
    <row r="655" spans="1:20" x14ac:dyDescent="0.35">
      <c r="A655">
        <f>VLOOKUP(Attack[[#This Row],[No用]],SetNo[[No.用]:[vlookup 用]],2,FALSE)</f>
        <v>154</v>
      </c>
      <c r="B655">
        <f>IF(ROW()=2,1,IF(A654&lt;&gt;Attack[[#This Row],[No]],1,B654+1))</f>
        <v>1</v>
      </c>
      <c r="C655" t="s">
        <v>205</v>
      </c>
      <c r="D655" t="s">
        <v>65</v>
      </c>
      <c r="E655" t="s">
        <v>28</v>
      </c>
      <c r="F655" t="s">
        <v>26</v>
      </c>
      <c r="G655" t="s">
        <v>64</v>
      </c>
      <c r="H655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ユニフォーム森岳歩ICONIC</v>
      </c>
    </row>
    <row r="656" spans="1:20" x14ac:dyDescent="0.35">
      <c r="A656">
        <f>VLOOKUP(Attack[[#This Row],[No用]],SetNo[[No.用]:[vlookup 用]],2,FALSE)</f>
        <v>154</v>
      </c>
      <c r="B656">
        <f>IF(ROW()=2,1,IF(A655&lt;&gt;Attack[[#This Row],[No]],1,B655+1))</f>
        <v>2</v>
      </c>
      <c r="C656" t="s">
        <v>205</v>
      </c>
      <c r="D656" t="s">
        <v>65</v>
      </c>
      <c r="E656" t="s">
        <v>28</v>
      </c>
      <c r="F656" t="s">
        <v>26</v>
      </c>
      <c r="G656" t="s">
        <v>64</v>
      </c>
      <c r="H656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ユニフォーム森岳歩ICONIC</v>
      </c>
    </row>
    <row r="657" spans="1:20" x14ac:dyDescent="0.35">
      <c r="A657">
        <f>VLOOKUP(Attack[[#This Row],[No用]],SetNo[[No.用]:[vlookup 用]],2,FALSE)</f>
        <v>154</v>
      </c>
      <c r="B657">
        <f>IF(ROW()=2,1,IF(A656&lt;&gt;Attack[[#This Row],[No]],1,B656+1))</f>
        <v>3</v>
      </c>
      <c r="C657" t="s">
        <v>205</v>
      </c>
      <c r="D657" t="s">
        <v>65</v>
      </c>
      <c r="E657" t="s">
        <v>28</v>
      </c>
      <c r="F657" t="s">
        <v>26</v>
      </c>
      <c r="G657" t="s">
        <v>64</v>
      </c>
      <c r="H657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ユニフォーム森岳歩ICONIC</v>
      </c>
    </row>
    <row r="658" spans="1:20" x14ac:dyDescent="0.35">
      <c r="A658">
        <f>VLOOKUP(Attack[[#This Row],[No用]],SetNo[[No.用]:[vlookup 用]],2,FALSE)</f>
        <v>155</v>
      </c>
      <c r="B658">
        <f>IF(ROW()=2,1,IF(A657&lt;&gt;Attack[[#This Row],[No]],1,B657+1))</f>
        <v>1</v>
      </c>
      <c r="C658" t="s">
        <v>205</v>
      </c>
      <c r="D658" t="s">
        <v>66</v>
      </c>
      <c r="E658" t="s">
        <v>24</v>
      </c>
      <c r="F658" t="s">
        <v>25</v>
      </c>
      <c r="G658" t="s">
        <v>64</v>
      </c>
      <c r="H658" t="s">
        <v>71</v>
      </c>
      <c r="I658">
        <v>1</v>
      </c>
      <c r="J658" t="s">
        <v>234</v>
      </c>
      <c r="K658" s="1" t="s">
        <v>168</v>
      </c>
      <c r="L658" s="1" t="s">
        <v>173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ユニフォーム唐松拓巳ICONIC</v>
      </c>
    </row>
    <row r="659" spans="1:20" x14ac:dyDescent="0.35">
      <c r="A659">
        <f>VLOOKUP(Attack[[#This Row],[No用]],SetNo[[No.用]:[vlookup 用]],2,FALSE)</f>
        <v>155</v>
      </c>
      <c r="B659">
        <f>IF(ROW()=2,1,IF(A658&lt;&gt;Attack[[#This Row],[No]],1,B658+1))</f>
        <v>2</v>
      </c>
      <c r="C659" t="s">
        <v>205</v>
      </c>
      <c r="D659" t="s">
        <v>66</v>
      </c>
      <c r="E659" t="s">
        <v>24</v>
      </c>
      <c r="F659" t="s">
        <v>25</v>
      </c>
      <c r="G659" t="s">
        <v>64</v>
      </c>
      <c r="H659" t="s">
        <v>71</v>
      </c>
      <c r="I659">
        <v>1</v>
      </c>
      <c r="J659" t="s">
        <v>234</v>
      </c>
      <c r="K659" s="1" t="s">
        <v>169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ユニフォーム唐松拓巳ICONIC</v>
      </c>
    </row>
    <row r="660" spans="1:20" x14ac:dyDescent="0.35">
      <c r="A660">
        <f>VLOOKUP(Attack[[#This Row],[No用]],SetNo[[No.用]:[vlookup 用]],2,FALSE)</f>
        <v>155</v>
      </c>
      <c r="B660">
        <f>IF(ROW()=2,1,IF(A659&lt;&gt;Attack[[#This Row],[No]],1,B659+1))</f>
        <v>3</v>
      </c>
      <c r="C660" t="s">
        <v>205</v>
      </c>
      <c r="D660" t="s">
        <v>66</v>
      </c>
      <c r="E660" t="s">
        <v>24</v>
      </c>
      <c r="F660" t="s">
        <v>25</v>
      </c>
      <c r="G660" t="s">
        <v>64</v>
      </c>
      <c r="H660" t="s">
        <v>71</v>
      </c>
      <c r="I660">
        <v>1</v>
      </c>
      <c r="J660" t="s">
        <v>234</v>
      </c>
      <c r="K660" s="1" t="s">
        <v>270</v>
      </c>
      <c r="L660" s="1" t="s">
        <v>173</v>
      </c>
      <c r="M660">
        <v>42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ユニフォーム唐松拓巳ICONIC</v>
      </c>
    </row>
    <row r="661" spans="1:20" x14ac:dyDescent="0.35">
      <c r="A661">
        <f>VLOOKUP(Attack[[#This Row],[No用]],SetNo[[No.用]:[vlookup 用]],2,FALSE)</f>
        <v>155</v>
      </c>
      <c r="B661">
        <f>IF(ROW()=2,1,IF(A660&lt;&gt;Attack[[#This Row],[No]],1,B660+1))</f>
        <v>4</v>
      </c>
      <c r="C661" t="s">
        <v>205</v>
      </c>
      <c r="D661" t="s">
        <v>66</v>
      </c>
      <c r="E661" t="s">
        <v>24</v>
      </c>
      <c r="F661" t="s">
        <v>25</v>
      </c>
      <c r="G661" t="s">
        <v>64</v>
      </c>
      <c r="H661" t="s">
        <v>71</v>
      </c>
      <c r="I661">
        <v>1</v>
      </c>
      <c r="J661" t="s">
        <v>234</v>
      </c>
      <c r="K661" s="1" t="s">
        <v>172</v>
      </c>
      <c r="L661" s="1" t="s">
        <v>162</v>
      </c>
      <c r="M661">
        <v>30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ユニフォーム唐松拓巳ICONIC</v>
      </c>
    </row>
    <row r="662" spans="1:20" x14ac:dyDescent="0.35">
      <c r="A662">
        <f>VLOOKUP(Attack[[#This Row],[No用]],SetNo[[No.用]:[vlookup 用]],2,FALSE)</f>
        <v>155</v>
      </c>
      <c r="B662">
        <f>IF(ROW()=2,1,IF(A661&lt;&gt;Attack[[#This Row],[No]],1,B661+1))</f>
        <v>5</v>
      </c>
      <c r="C662" t="s">
        <v>205</v>
      </c>
      <c r="D662" t="s">
        <v>66</v>
      </c>
      <c r="E662" t="s">
        <v>24</v>
      </c>
      <c r="F662" t="s">
        <v>25</v>
      </c>
      <c r="G662" t="s">
        <v>64</v>
      </c>
      <c r="H662" t="s">
        <v>71</v>
      </c>
      <c r="I662">
        <v>1</v>
      </c>
      <c r="J662" t="s">
        <v>234</v>
      </c>
      <c r="K662" s="1" t="s">
        <v>183</v>
      </c>
      <c r="L662" s="1" t="s">
        <v>224</v>
      </c>
      <c r="M662">
        <v>45</v>
      </c>
      <c r="N662">
        <v>0</v>
      </c>
      <c r="O662">
        <v>55</v>
      </c>
      <c r="P662">
        <v>0</v>
      </c>
      <c r="T662" t="str">
        <f>Attack[[#This Row],[服装]]&amp;Attack[[#This Row],[名前]]&amp;Attack[[#This Row],[レアリティ]]</f>
        <v>ユニフォーム唐松拓巳ICONIC</v>
      </c>
    </row>
    <row r="663" spans="1:20" x14ac:dyDescent="0.35">
      <c r="A663">
        <f>VLOOKUP(Attack[[#This Row],[No用]],SetNo[[No.用]:[vlookup 用]],2,FALSE)</f>
        <v>156</v>
      </c>
      <c r="B663">
        <f>IF(ROW()=2,1,IF(A662&lt;&gt;Attack[[#This Row],[No]],1,B662+1))</f>
        <v>1</v>
      </c>
      <c r="C663" t="s">
        <v>205</v>
      </c>
      <c r="D663" t="s">
        <v>67</v>
      </c>
      <c r="E663" t="s">
        <v>28</v>
      </c>
      <c r="F663" t="s">
        <v>25</v>
      </c>
      <c r="G663" t="s">
        <v>64</v>
      </c>
      <c r="H663" t="s">
        <v>71</v>
      </c>
      <c r="I663">
        <v>1</v>
      </c>
      <c r="J663" t="s">
        <v>234</v>
      </c>
      <c r="K663" s="1" t="s">
        <v>168</v>
      </c>
      <c r="L663" s="1" t="s">
        <v>173</v>
      </c>
      <c r="M663">
        <v>35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ユニフォーム田沢裕樹ICONIC</v>
      </c>
    </row>
    <row r="664" spans="1:20" x14ac:dyDescent="0.35">
      <c r="A664">
        <f>VLOOKUP(Attack[[#This Row],[No用]],SetNo[[No.用]:[vlookup 用]],2,FALSE)</f>
        <v>156</v>
      </c>
      <c r="B664">
        <f>IF(ROW()=2,1,IF(A663&lt;&gt;Attack[[#This Row],[No]],1,B663+1))</f>
        <v>2</v>
      </c>
      <c r="C664" t="s">
        <v>205</v>
      </c>
      <c r="D664" t="s">
        <v>67</v>
      </c>
      <c r="E664" t="s">
        <v>28</v>
      </c>
      <c r="F664" t="s">
        <v>25</v>
      </c>
      <c r="G664" t="s">
        <v>64</v>
      </c>
      <c r="H664" t="s">
        <v>71</v>
      </c>
      <c r="I664">
        <v>1</v>
      </c>
      <c r="J664" t="s">
        <v>234</v>
      </c>
      <c r="K664" s="1" t="s">
        <v>169</v>
      </c>
      <c r="L664" s="1" t="s">
        <v>173</v>
      </c>
      <c r="M664">
        <v>35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ユニフォーム田沢裕樹ICONIC</v>
      </c>
    </row>
    <row r="665" spans="1:20" x14ac:dyDescent="0.35">
      <c r="A665">
        <f>VLOOKUP(Attack[[#This Row],[No用]],SetNo[[No.用]:[vlookup 用]],2,FALSE)</f>
        <v>156</v>
      </c>
      <c r="B665">
        <f>IF(ROW()=2,1,IF(A664&lt;&gt;Attack[[#This Row],[No]],1,B664+1))</f>
        <v>3</v>
      </c>
      <c r="C665" t="s">
        <v>205</v>
      </c>
      <c r="D665" t="s">
        <v>67</v>
      </c>
      <c r="E665" t="s">
        <v>28</v>
      </c>
      <c r="F665" t="s">
        <v>25</v>
      </c>
      <c r="G665" t="s">
        <v>64</v>
      </c>
      <c r="H665" t="s">
        <v>71</v>
      </c>
      <c r="I665">
        <v>1</v>
      </c>
      <c r="J665" t="s">
        <v>234</v>
      </c>
      <c r="K665" s="1" t="s">
        <v>170</v>
      </c>
      <c r="L665" s="1" t="s">
        <v>173</v>
      </c>
      <c r="M665">
        <v>42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ユニフォーム田沢裕樹ICONIC</v>
      </c>
    </row>
    <row r="666" spans="1:20" x14ac:dyDescent="0.35">
      <c r="A666">
        <f>VLOOKUP(Attack[[#This Row],[No用]],SetNo[[No.用]:[vlookup 用]],2,FALSE)</f>
        <v>156</v>
      </c>
      <c r="B666">
        <f>IF(ROW()=2,1,IF(A665&lt;&gt;Attack[[#This Row],[No]],1,B665+1))</f>
        <v>4</v>
      </c>
      <c r="C666" t="s">
        <v>205</v>
      </c>
      <c r="D666" t="s">
        <v>67</v>
      </c>
      <c r="E666" t="s">
        <v>28</v>
      </c>
      <c r="F666" t="s">
        <v>25</v>
      </c>
      <c r="G666" t="s">
        <v>64</v>
      </c>
      <c r="H666" t="s">
        <v>71</v>
      </c>
      <c r="I666">
        <v>1</v>
      </c>
      <c r="J666" t="s">
        <v>234</v>
      </c>
      <c r="K666" s="1" t="s">
        <v>172</v>
      </c>
      <c r="L666" s="1" t="s">
        <v>162</v>
      </c>
      <c r="M666">
        <v>30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ユニフォーム田沢裕樹ICONIC</v>
      </c>
    </row>
    <row r="667" spans="1:20" x14ac:dyDescent="0.35">
      <c r="A667">
        <f>VLOOKUP(Attack[[#This Row],[No用]],SetNo[[No.用]:[vlookup 用]],2,FALSE)</f>
        <v>156</v>
      </c>
      <c r="B667">
        <f>IF(ROW()=2,1,IF(A666&lt;&gt;Attack[[#This Row],[No]],1,B666+1))</f>
        <v>5</v>
      </c>
      <c r="C667" t="s">
        <v>205</v>
      </c>
      <c r="D667" t="s">
        <v>67</v>
      </c>
      <c r="E667" t="s">
        <v>28</v>
      </c>
      <c r="F667" t="s">
        <v>25</v>
      </c>
      <c r="G667" t="s">
        <v>64</v>
      </c>
      <c r="H667" t="s">
        <v>71</v>
      </c>
      <c r="I667">
        <v>1</v>
      </c>
      <c r="J667" t="s">
        <v>234</v>
      </c>
      <c r="K667" s="1" t="s">
        <v>171</v>
      </c>
      <c r="L667" s="1" t="s">
        <v>224</v>
      </c>
      <c r="M667">
        <v>45</v>
      </c>
      <c r="N667">
        <v>0</v>
      </c>
      <c r="O667">
        <v>55</v>
      </c>
      <c r="P667">
        <v>0</v>
      </c>
      <c r="T667" t="str">
        <f>Attack[[#This Row],[服装]]&amp;Attack[[#This Row],[名前]]&amp;Attack[[#This Row],[レアリティ]]</f>
        <v>ユニフォーム田沢裕樹ICONIC</v>
      </c>
    </row>
    <row r="668" spans="1:20" x14ac:dyDescent="0.35">
      <c r="A668">
        <f>VLOOKUP(Attack[[#This Row],[No用]],SetNo[[No.用]:[vlookup 用]],2,FALSE)</f>
        <v>157</v>
      </c>
      <c r="B668">
        <f>IF(ROW()=2,1,IF(A667&lt;&gt;Attack[[#This Row],[No]],1,B667+1))</f>
        <v>1</v>
      </c>
      <c r="C668" t="s">
        <v>205</v>
      </c>
      <c r="D668" t="s">
        <v>68</v>
      </c>
      <c r="E668" t="s">
        <v>28</v>
      </c>
      <c r="F668" t="s">
        <v>26</v>
      </c>
      <c r="G668" t="s">
        <v>64</v>
      </c>
      <c r="H668" t="s">
        <v>71</v>
      </c>
      <c r="I668">
        <v>1</v>
      </c>
      <c r="J668" t="s">
        <v>234</v>
      </c>
      <c r="K668" s="1" t="s">
        <v>168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ユニフォーム子安颯真ICONIC</v>
      </c>
    </row>
    <row r="669" spans="1:20" x14ac:dyDescent="0.35">
      <c r="A669">
        <f>VLOOKUP(Attack[[#This Row],[No用]],SetNo[[No.用]:[vlookup 用]],2,FALSE)</f>
        <v>157</v>
      </c>
      <c r="B669">
        <f>IF(ROW()=2,1,IF(A668&lt;&gt;Attack[[#This Row],[No]],1,B668+1))</f>
        <v>2</v>
      </c>
      <c r="C669" t="s">
        <v>205</v>
      </c>
      <c r="D669" t="s">
        <v>68</v>
      </c>
      <c r="E669" t="s">
        <v>28</v>
      </c>
      <c r="F669" t="s">
        <v>26</v>
      </c>
      <c r="G669" t="s">
        <v>64</v>
      </c>
      <c r="H669" t="s">
        <v>71</v>
      </c>
      <c r="I669">
        <v>1</v>
      </c>
      <c r="J669" t="s">
        <v>234</v>
      </c>
      <c r="K669" s="1" t="s">
        <v>169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ユニフォーム子安颯真ICONIC</v>
      </c>
    </row>
    <row r="670" spans="1:20" x14ac:dyDescent="0.35">
      <c r="A670">
        <f>VLOOKUP(Attack[[#This Row],[No用]],SetNo[[No.用]:[vlookup 用]],2,FALSE)</f>
        <v>157</v>
      </c>
      <c r="B670">
        <f>IF(ROW()=2,1,IF(A669&lt;&gt;Attack[[#This Row],[No]],1,B669+1))</f>
        <v>3</v>
      </c>
      <c r="C670" t="s">
        <v>205</v>
      </c>
      <c r="D670" t="s">
        <v>68</v>
      </c>
      <c r="E670" t="s">
        <v>28</v>
      </c>
      <c r="F670" t="s">
        <v>26</v>
      </c>
      <c r="G670" t="s">
        <v>64</v>
      </c>
      <c r="H670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ユニフォーム子安颯真ICONIC</v>
      </c>
    </row>
    <row r="671" spans="1:20" x14ac:dyDescent="0.35">
      <c r="A671">
        <f>VLOOKUP(Attack[[#This Row],[No用]],SetNo[[No.用]:[vlookup 用]],2,FALSE)</f>
        <v>158</v>
      </c>
      <c r="B671">
        <f>IF(ROW()=2,1,IF(A670&lt;&gt;Attack[[#This Row],[No]],1,B670+1))</f>
        <v>1</v>
      </c>
      <c r="C671" t="s">
        <v>205</v>
      </c>
      <c r="D671" t="s">
        <v>69</v>
      </c>
      <c r="E671" t="s">
        <v>28</v>
      </c>
      <c r="F671" t="s">
        <v>21</v>
      </c>
      <c r="G671" t="s">
        <v>64</v>
      </c>
      <c r="H671" t="s">
        <v>71</v>
      </c>
      <c r="I671">
        <v>1</v>
      </c>
      <c r="J671" t="s">
        <v>234</v>
      </c>
      <c r="K671" s="1"/>
      <c r="L671" s="1"/>
      <c r="M671">
        <v>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ユニフォーム横手駿ICONIC</v>
      </c>
    </row>
    <row r="672" spans="1:20" x14ac:dyDescent="0.35">
      <c r="A672">
        <f>VLOOKUP(Attack[[#This Row],[No用]],SetNo[[No.用]:[vlookup 用]],2,FALSE)</f>
        <v>159</v>
      </c>
      <c r="B672">
        <f>IF(ROW()=2,1,IF(A671&lt;&gt;Attack[[#This Row],[No]],1,B671+1))</f>
        <v>1</v>
      </c>
      <c r="C672" t="s">
        <v>205</v>
      </c>
      <c r="D672" t="s">
        <v>70</v>
      </c>
      <c r="E672" t="s">
        <v>28</v>
      </c>
      <c r="F672" t="s">
        <v>31</v>
      </c>
      <c r="G672" t="s">
        <v>64</v>
      </c>
      <c r="H672" t="s">
        <v>71</v>
      </c>
      <c r="I672">
        <v>1</v>
      </c>
      <c r="J672" t="s">
        <v>234</v>
      </c>
      <c r="K672" s="1" t="s">
        <v>168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ユニフォーム夏瀬伊吹ICONIC</v>
      </c>
    </row>
    <row r="673" spans="1:20" x14ac:dyDescent="0.35">
      <c r="A673">
        <f>VLOOKUP(Attack[[#This Row],[No用]],SetNo[[No.用]:[vlookup 用]],2,FALSE)</f>
        <v>159</v>
      </c>
      <c r="B673">
        <f>IF(ROW()=2,1,IF(A672&lt;&gt;Attack[[#This Row],[No]],1,B672+1))</f>
        <v>2</v>
      </c>
      <c r="C673" t="s">
        <v>205</v>
      </c>
      <c r="D673" t="s">
        <v>70</v>
      </c>
      <c r="E673" t="s">
        <v>28</v>
      </c>
      <c r="F673" t="s">
        <v>31</v>
      </c>
      <c r="G673" t="s">
        <v>64</v>
      </c>
      <c r="H673" t="s">
        <v>71</v>
      </c>
      <c r="I673">
        <v>1</v>
      </c>
      <c r="J673" t="s">
        <v>234</v>
      </c>
      <c r="K673" s="1" t="s">
        <v>169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ユニフォーム夏瀬伊吹ICONIC</v>
      </c>
    </row>
    <row r="674" spans="1:20" x14ac:dyDescent="0.35">
      <c r="A674">
        <f>VLOOKUP(Attack[[#This Row],[No用]],SetNo[[No.用]:[vlookup 用]],2,FALSE)</f>
        <v>160</v>
      </c>
      <c r="B674">
        <f>IF(ROW()=2,1,IF(A673&lt;&gt;Attack[[#This Row],[No]],1,B673+1))</f>
        <v>1</v>
      </c>
      <c r="C674" s="1" t="s">
        <v>108</v>
      </c>
      <c r="D674" s="1" t="s">
        <v>921</v>
      </c>
      <c r="E674" s="1" t="s">
        <v>28</v>
      </c>
      <c r="F674" s="1" t="s">
        <v>31</v>
      </c>
      <c r="G674" s="1" t="s">
        <v>64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ユニフォーム秋宮昇ICONIC</v>
      </c>
    </row>
    <row r="675" spans="1:20" x14ac:dyDescent="0.35">
      <c r="A675">
        <f>VLOOKUP(Attack[[#This Row],[No用]],SetNo[[No.用]:[vlookup 用]],2,FALSE)</f>
        <v>160</v>
      </c>
      <c r="B675">
        <f>IF(ROW()=2,1,IF(A674&lt;&gt;Attack[[#This Row],[No]],1,B674+1))</f>
        <v>2</v>
      </c>
      <c r="C675" s="1" t="s">
        <v>108</v>
      </c>
      <c r="D675" s="1" t="s">
        <v>921</v>
      </c>
      <c r="E675" s="1" t="s">
        <v>28</v>
      </c>
      <c r="F675" s="1" t="s">
        <v>31</v>
      </c>
      <c r="G675" s="1" t="s">
        <v>64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ユニフォーム秋宮昇ICONIC</v>
      </c>
    </row>
    <row r="676" spans="1:20" x14ac:dyDescent="0.35">
      <c r="A676">
        <f>VLOOKUP(Attack[[#This Row],[No用]],SetNo[[No.用]:[vlookup 用]],2,FALSE)</f>
        <v>161</v>
      </c>
      <c r="B676">
        <f>IF(ROW()=2,1,IF(A675&lt;&gt;Attack[[#This Row],[No]],1,B675+1))</f>
        <v>1</v>
      </c>
      <c r="C676" t="s">
        <v>205</v>
      </c>
      <c r="D676" t="s">
        <v>72</v>
      </c>
      <c r="E676" t="s">
        <v>23</v>
      </c>
      <c r="F676" t="s">
        <v>31</v>
      </c>
      <c r="G676" t="s">
        <v>75</v>
      </c>
      <c r="H676" t="s">
        <v>71</v>
      </c>
      <c r="I676">
        <v>1</v>
      </c>
      <c r="J676" t="s">
        <v>234</v>
      </c>
      <c r="K676" s="1" t="s">
        <v>168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ユニフォーム古牧譲ICONIC</v>
      </c>
    </row>
    <row r="677" spans="1:20" x14ac:dyDescent="0.35">
      <c r="A677">
        <f>VLOOKUP(Attack[[#This Row],[No用]],SetNo[[No.用]:[vlookup 用]],2,FALSE)</f>
        <v>161</v>
      </c>
      <c r="B677">
        <f>IF(ROW()=2,1,IF(A676&lt;&gt;Attack[[#This Row],[No]],1,B676+1))</f>
        <v>2</v>
      </c>
      <c r="C677" t="s">
        <v>205</v>
      </c>
      <c r="D677" t="s">
        <v>72</v>
      </c>
      <c r="E677" t="s">
        <v>23</v>
      </c>
      <c r="F677" t="s">
        <v>31</v>
      </c>
      <c r="G677" t="s">
        <v>75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ユニフォーム古牧譲ICONIC</v>
      </c>
    </row>
    <row r="678" spans="1:20" x14ac:dyDescent="0.35">
      <c r="A678">
        <f>VLOOKUP(Attack[[#This Row],[No用]],SetNo[[No.用]:[vlookup 用]],2,FALSE)</f>
        <v>162</v>
      </c>
      <c r="B678">
        <f>IF(ROW()=2,1,IF(A677&lt;&gt;Attack[[#This Row],[No]],1,B677+1))</f>
        <v>1</v>
      </c>
      <c r="C678" s="1" t="s">
        <v>798</v>
      </c>
      <c r="D678" t="s">
        <v>72</v>
      </c>
      <c r="E678" s="1" t="s">
        <v>90</v>
      </c>
      <c r="F678" t="s">
        <v>74</v>
      </c>
      <c r="G678" t="s">
        <v>75</v>
      </c>
      <c r="H678" t="s">
        <v>71</v>
      </c>
      <c r="I678">
        <v>1</v>
      </c>
      <c r="J678" t="s">
        <v>234</v>
      </c>
      <c r="K678" s="1" t="s">
        <v>168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雪遊び古牧譲ICONIC</v>
      </c>
    </row>
    <row r="679" spans="1:20" x14ac:dyDescent="0.35">
      <c r="A679">
        <f>VLOOKUP(Attack[[#This Row],[No用]],SetNo[[No.用]:[vlookup 用]],2,FALSE)</f>
        <v>162</v>
      </c>
      <c r="B679">
        <f>IF(ROW()=2,1,IF(A678&lt;&gt;Attack[[#This Row],[No]],1,B678+1))</f>
        <v>2</v>
      </c>
      <c r="C679" s="1" t="s">
        <v>798</v>
      </c>
      <c r="D679" t="s">
        <v>72</v>
      </c>
      <c r="E679" s="1" t="s">
        <v>90</v>
      </c>
      <c r="F679" t="s">
        <v>74</v>
      </c>
      <c r="G679" t="s">
        <v>75</v>
      </c>
      <c r="H679" t="s">
        <v>71</v>
      </c>
      <c r="I679">
        <v>1</v>
      </c>
      <c r="J679" t="s">
        <v>234</v>
      </c>
      <c r="K679" s="1" t="s">
        <v>169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雪遊び古牧譲ICONIC</v>
      </c>
    </row>
    <row r="680" spans="1:20" x14ac:dyDescent="0.35">
      <c r="A680">
        <f>VLOOKUP(Attack[[#This Row],[No用]],SetNo[[No.用]:[vlookup 用]],2,FALSE)</f>
        <v>163</v>
      </c>
      <c r="B680">
        <f>IF(ROW()=2,1,IF(A679&lt;&gt;Attack[[#This Row],[No]],1,B679+1))</f>
        <v>1</v>
      </c>
      <c r="C680" t="s">
        <v>205</v>
      </c>
      <c r="D680" t="s">
        <v>76</v>
      </c>
      <c r="E680" t="s">
        <v>28</v>
      </c>
      <c r="F680" t="s">
        <v>25</v>
      </c>
      <c r="G680" t="s">
        <v>75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35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ユニフォーム浅虫快人ICONIC</v>
      </c>
    </row>
    <row r="681" spans="1:20" x14ac:dyDescent="0.35">
      <c r="A681">
        <f>VLOOKUP(Attack[[#This Row],[No用]],SetNo[[No.用]:[vlookup 用]],2,FALSE)</f>
        <v>163</v>
      </c>
      <c r="B681">
        <f>IF(ROW()=2,1,IF(A680&lt;&gt;Attack[[#This Row],[No]],1,B680+1))</f>
        <v>2</v>
      </c>
      <c r="C681" t="s">
        <v>205</v>
      </c>
      <c r="D681" t="s">
        <v>76</v>
      </c>
      <c r="E681" t="s">
        <v>28</v>
      </c>
      <c r="F681" t="s">
        <v>25</v>
      </c>
      <c r="G681" t="s">
        <v>75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ユニフォーム浅虫快人ICONIC</v>
      </c>
    </row>
    <row r="682" spans="1:20" x14ac:dyDescent="0.35">
      <c r="A682">
        <f>VLOOKUP(Attack[[#This Row],[No用]],SetNo[[No.用]:[vlookup 用]],2,FALSE)</f>
        <v>163</v>
      </c>
      <c r="B682">
        <f>IF(ROW()=2,1,IF(A681&lt;&gt;Attack[[#This Row],[No]],1,B681+1))</f>
        <v>3</v>
      </c>
      <c r="C682" t="s">
        <v>205</v>
      </c>
      <c r="D682" t="s">
        <v>76</v>
      </c>
      <c r="E682" t="s">
        <v>28</v>
      </c>
      <c r="F682" t="s">
        <v>25</v>
      </c>
      <c r="G682" t="s">
        <v>75</v>
      </c>
      <c r="H682" t="s">
        <v>71</v>
      </c>
      <c r="I682">
        <v>1</v>
      </c>
      <c r="J682" t="s">
        <v>234</v>
      </c>
      <c r="K682" s="1" t="s">
        <v>170</v>
      </c>
      <c r="L682" s="1" t="s">
        <v>173</v>
      </c>
      <c r="M682">
        <v>43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ユニフォーム浅虫快人ICONIC</v>
      </c>
    </row>
    <row r="683" spans="1:20" x14ac:dyDescent="0.35">
      <c r="A683">
        <f>VLOOKUP(Attack[[#This Row],[No用]],SetNo[[No.用]:[vlookup 用]],2,FALSE)</f>
        <v>163</v>
      </c>
      <c r="B683">
        <f>IF(ROW()=2,1,IF(A682&lt;&gt;Attack[[#This Row],[No]],1,B682+1))</f>
        <v>4</v>
      </c>
      <c r="C683" t="s">
        <v>205</v>
      </c>
      <c r="D683" t="s">
        <v>76</v>
      </c>
      <c r="E683" t="s">
        <v>28</v>
      </c>
      <c r="F683" t="s">
        <v>25</v>
      </c>
      <c r="G683" t="s">
        <v>75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ユニフォーム浅虫快人ICONIC</v>
      </c>
    </row>
    <row r="684" spans="1:20" x14ac:dyDescent="0.35">
      <c r="A684">
        <f>VLOOKUP(Attack[[#This Row],[No用]],SetNo[[No.用]:[vlookup 用]],2,FALSE)</f>
        <v>163</v>
      </c>
      <c r="B684">
        <f>IF(ROW()=2,1,IF(A683&lt;&gt;Attack[[#This Row],[No]],1,B683+1))</f>
        <v>5</v>
      </c>
      <c r="C684" t="s">
        <v>205</v>
      </c>
      <c r="D684" t="s">
        <v>76</v>
      </c>
      <c r="E684" t="s">
        <v>28</v>
      </c>
      <c r="F684" t="s">
        <v>25</v>
      </c>
      <c r="G684" t="s">
        <v>75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46</v>
      </c>
      <c r="N684">
        <v>0</v>
      </c>
      <c r="O684">
        <v>56</v>
      </c>
      <c r="P684">
        <v>0</v>
      </c>
      <c r="T684" t="str">
        <f>Attack[[#This Row],[服装]]&amp;Attack[[#This Row],[名前]]&amp;Attack[[#This Row],[レアリティ]]</f>
        <v>ユニフォーム浅虫快人ICONIC</v>
      </c>
    </row>
    <row r="685" spans="1:20" x14ac:dyDescent="0.35">
      <c r="A685">
        <f>VLOOKUP(Attack[[#This Row],[No用]],SetNo[[No.用]:[vlookup 用]],2,FALSE)</f>
        <v>164</v>
      </c>
      <c r="B685">
        <f>IF(ROW()=2,1,IF(A684&lt;&gt;Attack[[#This Row],[No]],1,B684+1))</f>
        <v>1</v>
      </c>
      <c r="C685" t="s">
        <v>205</v>
      </c>
      <c r="D685" t="s">
        <v>79</v>
      </c>
      <c r="E685" t="s">
        <v>23</v>
      </c>
      <c r="F685" t="s">
        <v>21</v>
      </c>
      <c r="G685" t="s">
        <v>75</v>
      </c>
      <c r="H685" t="s">
        <v>71</v>
      </c>
      <c r="I685">
        <v>1</v>
      </c>
      <c r="J685" t="s">
        <v>234</v>
      </c>
      <c r="K685" s="1"/>
      <c r="L685" s="1"/>
      <c r="M685">
        <v>0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ユニフォーム南田大志ICONIC</v>
      </c>
    </row>
    <row r="686" spans="1:20" x14ac:dyDescent="0.35">
      <c r="A686">
        <f>VLOOKUP(Attack[[#This Row],[No用]],SetNo[[No.用]:[vlookup 用]],2,FALSE)</f>
        <v>165</v>
      </c>
      <c r="B686">
        <f>IF(ROW()=2,1,IF(A685&lt;&gt;Attack[[#This Row],[No]],1,B685+1))</f>
        <v>1</v>
      </c>
      <c r="C686" t="s">
        <v>205</v>
      </c>
      <c r="D686" t="s">
        <v>81</v>
      </c>
      <c r="E686" t="s">
        <v>23</v>
      </c>
      <c r="F686" t="s">
        <v>26</v>
      </c>
      <c r="G686" t="s">
        <v>75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ユニフォーム湯川良明ICONIC</v>
      </c>
    </row>
    <row r="687" spans="1:20" x14ac:dyDescent="0.35">
      <c r="A687">
        <f>VLOOKUP(Attack[[#This Row],[No用]],SetNo[[No.用]:[vlookup 用]],2,FALSE)</f>
        <v>165</v>
      </c>
      <c r="B687">
        <f>IF(ROW()=2,1,IF(A686&lt;&gt;Attack[[#This Row],[No]],1,B686+1))</f>
        <v>2</v>
      </c>
      <c r="C687" t="s">
        <v>205</v>
      </c>
      <c r="D687" t="s">
        <v>81</v>
      </c>
      <c r="E687" t="s">
        <v>23</v>
      </c>
      <c r="F687" t="s">
        <v>26</v>
      </c>
      <c r="G687" t="s">
        <v>75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ユニフォーム湯川良明ICONIC</v>
      </c>
    </row>
    <row r="688" spans="1:20" x14ac:dyDescent="0.35">
      <c r="A688">
        <f>VLOOKUP(Attack[[#This Row],[No用]],SetNo[[No.用]:[vlookup 用]],2,FALSE)</f>
        <v>165</v>
      </c>
      <c r="B688">
        <f>IF(ROW()=2,1,IF(A687&lt;&gt;Attack[[#This Row],[No]],1,B687+1))</f>
        <v>3</v>
      </c>
      <c r="C688" t="s">
        <v>205</v>
      </c>
      <c r="D688" t="s">
        <v>81</v>
      </c>
      <c r="E688" t="s">
        <v>23</v>
      </c>
      <c r="F688" t="s">
        <v>26</v>
      </c>
      <c r="G688" t="s">
        <v>75</v>
      </c>
      <c r="H688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ユニフォーム湯川良明ICONIC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1</v>
      </c>
      <c r="C689" t="s">
        <v>205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234</v>
      </c>
      <c r="K689" s="1" t="s">
        <v>168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ユニフォーム稲垣功ICONIC</v>
      </c>
    </row>
    <row r="690" spans="1:20" x14ac:dyDescent="0.35">
      <c r="A690">
        <f>VLOOKUP(Attack[[#This Row],[No用]],SetNo[[No.用]:[vlookup 用]],2,FALSE)</f>
        <v>166</v>
      </c>
      <c r="B690">
        <f>IF(ROW()=2,1,IF(A689&lt;&gt;Attack[[#This Row],[No]],1,B689+1))</f>
        <v>2</v>
      </c>
      <c r="C690" t="s">
        <v>205</v>
      </c>
      <c r="D690" t="s">
        <v>83</v>
      </c>
      <c r="E690" t="s">
        <v>23</v>
      </c>
      <c r="F690" t="s">
        <v>25</v>
      </c>
      <c r="G690" t="s">
        <v>75</v>
      </c>
      <c r="H690" t="s">
        <v>71</v>
      </c>
      <c r="I690">
        <v>1</v>
      </c>
      <c r="J690" t="s">
        <v>234</v>
      </c>
      <c r="K690" s="1" t="s">
        <v>169</v>
      </c>
      <c r="L690" s="1" t="s">
        <v>173</v>
      </c>
      <c r="M690">
        <v>33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ユニフォーム稲垣功ICONIC</v>
      </c>
    </row>
    <row r="691" spans="1:20" x14ac:dyDescent="0.35">
      <c r="A691">
        <f>VLOOKUP(Attack[[#This Row],[No用]],SetNo[[No.用]:[vlookup 用]],2,FALSE)</f>
        <v>166</v>
      </c>
      <c r="B691">
        <f>IF(ROW()=2,1,IF(A690&lt;&gt;Attack[[#This Row],[No]],1,B690+1))</f>
        <v>3</v>
      </c>
      <c r="C691" t="s">
        <v>205</v>
      </c>
      <c r="D691" t="s">
        <v>83</v>
      </c>
      <c r="E691" t="s">
        <v>23</v>
      </c>
      <c r="F691" t="s">
        <v>25</v>
      </c>
      <c r="G691" t="s">
        <v>75</v>
      </c>
      <c r="H691" t="s">
        <v>71</v>
      </c>
      <c r="I691">
        <v>1</v>
      </c>
      <c r="J691" t="s">
        <v>234</v>
      </c>
      <c r="K691" s="1" t="s">
        <v>280</v>
      </c>
      <c r="L691" s="1" t="s">
        <v>173</v>
      </c>
      <c r="M691">
        <v>43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ユニフォーム稲垣功ICONIC</v>
      </c>
    </row>
    <row r="692" spans="1:20" x14ac:dyDescent="0.35">
      <c r="A692">
        <f>VLOOKUP(Attack[[#This Row],[No用]],SetNo[[No.用]:[vlookup 用]],2,FALSE)</f>
        <v>166</v>
      </c>
      <c r="B692">
        <f>IF(ROW()=2,1,IF(A691&lt;&gt;Attack[[#This Row],[No]],1,B691+1))</f>
        <v>4</v>
      </c>
      <c r="C692" t="s">
        <v>205</v>
      </c>
      <c r="D692" t="s">
        <v>83</v>
      </c>
      <c r="E692" t="s">
        <v>23</v>
      </c>
      <c r="F692" t="s">
        <v>25</v>
      </c>
      <c r="G692" t="s">
        <v>75</v>
      </c>
      <c r="H692" t="s">
        <v>71</v>
      </c>
      <c r="I692">
        <v>1</v>
      </c>
      <c r="J692" t="s">
        <v>234</v>
      </c>
      <c r="K692" s="1" t="s">
        <v>172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ユニフォーム稲垣功ICONIC</v>
      </c>
    </row>
    <row r="693" spans="1:20" x14ac:dyDescent="0.35">
      <c r="A693">
        <f>VLOOKUP(Attack[[#This Row],[No用]],SetNo[[No.用]:[vlookup 用]],2,FALSE)</f>
        <v>166</v>
      </c>
      <c r="B693">
        <f>IF(ROW()=2,1,IF(A692&lt;&gt;Attack[[#This Row],[No]],1,B692+1))</f>
        <v>5</v>
      </c>
      <c r="C693" t="s">
        <v>205</v>
      </c>
      <c r="D693" t="s">
        <v>83</v>
      </c>
      <c r="E693" t="s">
        <v>23</v>
      </c>
      <c r="F693" t="s">
        <v>25</v>
      </c>
      <c r="G693" t="s">
        <v>75</v>
      </c>
      <c r="H693" t="s">
        <v>71</v>
      </c>
      <c r="I693">
        <v>1</v>
      </c>
      <c r="J693" t="s">
        <v>234</v>
      </c>
      <c r="K693" s="1" t="s">
        <v>183</v>
      </c>
      <c r="L693" s="1" t="s">
        <v>224</v>
      </c>
      <c r="M693">
        <v>44</v>
      </c>
      <c r="N693">
        <v>0</v>
      </c>
      <c r="O693">
        <v>54</v>
      </c>
      <c r="P693">
        <v>0</v>
      </c>
      <c r="T693" t="str">
        <f>Attack[[#This Row],[服装]]&amp;Attack[[#This Row],[名前]]&amp;Attack[[#This Row],[レアリティ]]</f>
        <v>ユニフォーム稲垣功ICONIC</v>
      </c>
    </row>
    <row r="694" spans="1:20" x14ac:dyDescent="0.35">
      <c r="A694">
        <f>VLOOKUP(Attack[[#This Row],[No用]],SetNo[[No.用]:[vlookup 用]],2,FALSE)</f>
        <v>167</v>
      </c>
      <c r="B694">
        <f>IF(ROW()=2,1,IF(A693&lt;&gt;Attack[[#This Row],[No]],1,B693+1))</f>
        <v>1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ユニフォーム馬門英治ICONIC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2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ユニフォーム馬門英治ICONIC</v>
      </c>
    </row>
    <row r="696" spans="1:20" x14ac:dyDescent="0.35">
      <c r="A696">
        <f>VLOOKUP(Attack[[#This Row],[No用]],SetNo[[No.用]:[vlookup 用]],2,FALSE)</f>
        <v>167</v>
      </c>
      <c r="B696">
        <f>IF(ROW()=2,1,IF(A695&lt;&gt;Attack[[#This Row],[No]],1,B695+1))</f>
        <v>3</v>
      </c>
      <c r="C696" t="s">
        <v>205</v>
      </c>
      <c r="D696" t="s">
        <v>86</v>
      </c>
      <c r="E696" t="s">
        <v>23</v>
      </c>
      <c r="F696" t="s">
        <v>26</v>
      </c>
      <c r="G696" t="s">
        <v>75</v>
      </c>
      <c r="H696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ユニフォーム馬門英治ICONIC</v>
      </c>
    </row>
    <row r="697" spans="1:20" x14ac:dyDescent="0.35">
      <c r="A697">
        <f>VLOOKUP(Attack[[#This Row],[No用]],SetNo[[No.用]:[vlookup 用]],2,FALSE)</f>
        <v>168</v>
      </c>
      <c r="B697">
        <f>IF(ROW()=2,1,IF(A696&lt;&gt;Attack[[#This Row],[No]],1,B696+1))</f>
        <v>1</v>
      </c>
      <c r="C697" t="s">
        <v>205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ユニフォーム百沢雄大ICONIC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2</v>
      </c>
      <c r="C698" t="s">
        <v>205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234</v>
      </c>
      <c r="K698" s="1" t="s">
        <v>169</v>
      </c>
      <c r="L698" s="1" t="s">
        <v>162</v>
      </c>
      <c r="M698">
        <v>12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ユニフォーム百沢雄大ICONIC</v>
      </c>
    </row>
    <row r="699" spans="1:20" x14ac:dyDescent="0.35">
      <c r="A699">
        <f>VLOOKUP(Attack[[#This Row],[No用]],SetNo[[No.用]:[vlookup 用]],2,FALSE)</f>
        <v>168</v>
      </c>
      <c r="B699">
        <f>IF(ROW()=2,1,IF(A698&lt;&gt;Attack[[#This Row],[No]],1,B698+1))</f>
        <v>3</v>
      </c>
      <c r="C699" t="s">
        <v>205</v>
      </c>
      <c r="D699" t="s">
        <v>88</v>
      </c>
      <c r="E699" t="s">
        <v>23</v>
      </c>
      <c r="F699" t="s">
        <v>25</v>
      </c>
      <c r="G699" t="s">
        <v>75</v>
      </c>
      <c r="H699" t="s">
        <v>71</v>
      </c>
      <c r="I699">
        <v>1</v>
      </c>
      <c r="J699" t="s">
        <v>234</v>
      </c>
      <c r="K699" s="1" t="s">
        <v>183</v>
      </c>
      <c r="L699" s="1" t="s">
        <v>224</v>
      </c>
      <c r="M699">
        <v>50</v>
      </c>
      <c r="N699">
        <v>5</v>
      </c>
      <c r="O699">
        <v>60</v>
      </c>
      <c r="P699">
        <v>8</v>
      </c>
      <c r="T699" t="str">
        <f>Attack[[#This Row],[服装]]&amp;Attack[[#This Row],[名前]]&amp;Attack[[#This Row],[レアリティ]]</f>
        <v>ユニフォーム百沢雄大ICONIC</v>
      </c>
    </row>
    <row r="700" spans="1:20" x14ac:dyDescent="0.35">
      <c r="A700">
        <f>VLOOKUP(Attack[[#This Row],[No用]],SetNo[[No.用]:[vlookup 用]],2,FALSE)</f>
        <v>169</v>
      </c>
      <c r="B700">
        <f>IF(ROW()=2,1,IF(A699&lt;&gt;Attack[[#This Row],[No]],1,B699+1))</f>
        <v>1</v>
      </c>
      <c r="C700" s="1" t="s">
        <v>692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234</v>
      </c>
      <c r="K700" s="1" t="s">
        <v>168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職業体験百沢雄大ICONIC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2</v>
      </c>
      <c r="C701" s="1" t="s">
        <v>692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234</v>
      </c>
      <c r="K701" s="1" t="s">
        <v>169</v>
      </c>
      <c r="L701" s="1" t="s">
        <v>162</v>
      </c>
      <c r="M701">
        <v>12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職業体験百沢雄大ICONIC</v>
      </c>
    </row>
    <row r="702" spans="1:20" x14ac:dyDescent="0.35">
      <c r="A702">
        <f>VLOOKUP(Attack[[#This Row],[No用]],SetNo[[No.用]:[vlookup 用]],2,FALSE)</f>
        <v>169</v>
      </c>
      <c r="B702">
        <f>IF(ROW()=2,1,IF(A701&lt;&gt;Attack[[#This Row],[No]],1,B701+1))</f>
        <v>3</v>
      </c>
      <c r="C702" s="1" t="s">
        <v>692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234</v>
      </c>
      <c r="K702" s="1" t="s">
        <v>183</v>
      </c>
      <c r="L702" s="1" t="s">
        <v>224</v>
      </c>
      <c r="M702">
        <v>50</v>
      </c>
      <c r="N702">
        <v>5</v>
      </c>
      <c r="O702">
        <v>60</v>
      </c>
      <c r="P702">
        <v>8</v>
      </c>
      <c r="T702" t="str">
        <f>Attack[[#This Row],[服装]]&amp;Attack[[#This Row],[名前]]&amp;Attack[[#This Row],[レアリティ]]</f>
        <v>職業体験百沢雄大ICONIC</v>
      </c>
    </row>
    <row r="703" spans="1:20" x14ac:dyDescent="0.35">
      <c r="A703">
        <f>VLOOKUP(Attack[[#This Row],[No用]],SetNo[[No.用]:[vlookup 用]],2,FALSE)</f>
        <v>170</v>
      </c>
      <c r="B703">
        <f>IF(ROW()=2,1,IF(A702&lt;&gt;Attack[[#This Row],[No]],1,B702+1))</f>
        <v>1</v>
      </c>
      <c r="C703" t="s">
        <v>108</v>
      </c>
      <c r="D703" t="s">
        <v>89</v>
      </c>
      <c r="E703" t="s">
        <v>90</v>
      </c>
      <c r="F703" t="s">
        <v>78</v>
      </c>
      <c r="G703" t="s">
        <v>91</v>
      </c>
      <c r="H703" t="s">
        <v>71</v>
      </c>
      <c r="I703">
        <v>1</v>
      </c>
      <c r="J703" t="s">
        <v>234</v>
      </c>
      <c r="K703" s="1" t="s">
        <v>168</v>
      </c>
      <c r="L703" s="1" t="s">
        <v>173</v>
      </c>
      <c r="M703">
        <v>39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ユニフォーム照島游児ICONIC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2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234</v>
      </c>
      <c r="K704" s="1" t="s">
        <v>169</v>
      </c>
      <c r="L704" s="1" t="s">
        <v>173</v>
      </c>
      <c r="M704">
        <v>39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ユニフォーム照島游児ICONIC</v>
      </c>
    </row>
    <row r="705" spans="1:20" x14ac:dyDescent="0.35">
      <c r="A705">
        <f>VLOOKUP(Attack[[#This Row],[No用]],SetNo[[No.用]:[vlookup 用]],2,FALSE)</f>
        <v>170</v>
      </c>
      <c r="B705">
        <f>IF(ROW()=2,1,IF(A704&lt;&gt;Attack[[#This Row],[No]],1,B704+1))</f>
        <v>3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234</v>
      </c>
      <c r="K705" s="1" t="s">
        <v>171</v>
      </c>
      <c r="L705" s="1" t="s">
        <v>173</v>
      </c>
      <c r="M705">
        <v>38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ユニフォーム照島游児ICONIC</v>
      </c>
    </row>
    <row r="706" spans="1:20" x14ac:dyDescent="0.35">
      <c r="A706">
        <f>VLOOKUP(Attack[[#This Row],[No用]],SetNo[[No.用]:[vlookup 用]],2,FALSE)</f>
        <v>170</v>
      </c>
      <c r="B706">
        <f>IF(ROW()=2,1,IF(A705&lt;&gt;Attack[[#This Row],[No]],1,B705+1))</f>
        <v>4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234</v>
      </c>
      <c r="K706" s="1" t="s">
        <v>172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ユニフォーム照島游児ICONIC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1</v>
      </c>
      <c r="C707" t="s">
        <v>149</v>
      </c>
      <c r="D707" t="s">
        <v>89</v>
      </c>
      <c r="E707" t="s">
        <v>77</v>
      </c>
      <c r="F707" t="s">
        <v>78</v>
      </c>
      <c r="G707" t="s">
        <v>91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制服照島游児ICONIC</v>
      </c>
    </row>
    <row r="708" spans="1:20" x14ac:dyDescent="0.35">
      <c r="A708">
        <f>VLOOKUP(Attack[[#This Row],[No用]],SetNo[[No.用]:[vlookup 用]],2,FALSE)</f>
        <v>171</v>
      </c>
      <c r="B708">
        <f>IF(ROW()=2,1,IF(A707&lt;&gt;Attack[[#This Row],[No]],1,B707+1))</f>
        <v>2</v>
      </c>
      <c r="C708" t="s">
        <v>149</v>
      </c>
      <c r="D708" t="s">
        <v>89</v>
      </c>
      <c r="E708" t="s">
        <v>77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制服照島游児ICONIC</v>
      </c>
    </row>
    <row r="709" spans="1:20" x14ac:dyDescent="0.35">
      <c r="A709">
        <f>VLOOKUP(Attack[[#This Row],[No用]],SetNo[[No.用]:[vlookup 用]],2,FALSE)</f>
        <v>171</v>
      </c>
      <c r="B709">
        <f>IF(ROW()=2,1,IF(A708&lt;&gt;Attack[[#This Row],[No]],1,B708+1))</f>
        <v>3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制服照島游児ICONIC</v>
      </c>
    </row>
    <row r="710" spans="1:20" x14ac:dyDescent="0.35">
      <c r="A710">
        <f>VLOOKUP(Attack[[#This Row],[No用]],SetNo[[No.用]:[vlookup 用]],2,FALSE)</f>
        <v>171</v>
      </c>
      <c r="B710">
        <f>IF(ROW()=2,1,IF(A709&lt;&gt;Attack[[#This Row],[No]],1,B709+1))</f>
        <v>4</v>
      </c>
      <c r="C710" t="s">
        <v>149</v>
      </c>
      <c r="D710" t="s">
        <v>89</v>
      </c>
      <c r="E710" t="s">
        <v>77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制服照島游児ICONIC</v>
      </c>
    </row>
    <row r="711" spans="1:20" x14ac:dyDescent="0.35">
      <c r="A711">
        <f>VLOOKUP(Attack[[#This Row],[No用]],SetNo[[No.用]:[vlookup 用]],2,FALSE)</f>
        <v>172</v>
      </c>
      <c r="B711">
        <f>IF(ROW()=2,1,IF(A710&lt;&gt;Attack[[#This Row],[No]],1,B710+1))</f>
        <v>1</v>
      </c>
      <c r="C711" s="1" t="s">
        <v>798</v>
      </c>
      <c r="D711" t="s">
        <v>89</v>
      </c>
      <c r="E711" s="1" t="s">
        <v>799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雪遊び照島游児ICONIC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2</v>
      </c>
      <c r="C712" s="1" t="s">
        <v>798</v>
      </c>
      <c r="D712" t="s">
        <v>89</v>
      </c>
      <c r="E712" s="1" t="s">
        <v>799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雪遊び照島游児ICONIC</v>
      </c>
    </row>
    <row r="713" spans="1:20" x14ac:dyDescent="0.35">
      <c r="A713">
        <f>VLOOKUP(Attack[[#This Row],[No用]],SetNo[[No.用]:[vlookup 用]],2,FALSE)</f>
        <v>172</v>
      </c>
      <c r="B713">
        <f>IF(ROW()=2,1,IF(A712&lt;&gt;Attack[[#This Row],[No]],1,B712+1))</f>
        <v>3</v>
      </c>
      <c r="C713" s="1" t="s">
        <v>798</v>
      </c>
      <c r="D713" t="s">
        <v>89</v>
      </c>
      <c r="E713" s="1" t="s">
        <v>799</v>
      </c>
      <c r="F713" t="s">
        <v>78</v>
      </c>
      <c r="G713" t="s">
        <v>91</v>
      </c>
      <c r="H713" t="s">
        <v>71</v>
      </c>
      <c r="I713">
        <v>1</v>
      </c>
      <c r="J713" t="s">
        <v>234</v>
      </c>
      <c r="K713" s="1" t="s">
        <v>270</v>
      </c>
      <c r="L713" s="1" t="s">
        <v>178</v>
      </c>
      <c r="M713">
        <v>41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雪遊び照島游児ICONIC</v>
      </c>
    </row>
    <row r="714" spans="1:20" x14ac:dyDescent="0.35">
      <c r="A714">
        <f>VLOOKUP(Attack[[#This Row],[No用]],SetNo[[No.用]:[vlookup 用]],2,FALSE)</f>
        <v>172</v>
      </c>
      <c r="B714">
        <f>IF(ROW()=2,1,IF(A713&lt;&gt;Attack[[#This Row],[No]],1,B713+1))</f>
        <v>4</v>
      </c>
      <c r="C714" s="1" t="s">
        <v>798</v>
      </c>
      <c r="D714" t="s">
        <v>89</v>
      </c>
      <c r="E714" s="1" t="s">
        <v>799</v>
      </c>
      <c r="F714" t="s">
        <v>78</v>
      </c>
      <c r="G714" t="s">
        <v>91</v>
      </c>
      <c r="H714" t="s">
        <v>71</v>
      </c>
      <c r="I714">
        <v>1</v>
      </c>
      <c r="J714" t="s">
        <v>234</v>
      </c>
      <c r="K714" s="1" t="s">
        <v>171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雪遊び照島游児ICONIC</v>
      </c>
    </row>
    <row r="715" spans="1:20" x14ac:dyDescent="0.35">
      <c r="A715">
        <f>VLOOKUP(Attack[[#This Row],[No用]],SetNo[[No.用]:[vlookup 用]],2,FALSE)</f>
        <v>172</v>
      </c>
      <c r="B715">
        <f>IF(ROW()=2,1,IF(A714&lt;&gt;Attack[[#This Row],[No]],1,B714+1))</f>
        <v>5</v>
      </c>
      <c r="C715" s="1" t="s">
        <v>798</v>
      </c>
      <c r="D715" t="s">
        <v>89</v>
      </c>
      <c r="E715" s="1" t="s">
        <v>799</v>
      </c>
      <c r="F715" t="s">
        <v>78</v>
      </c>
      <c r="G715" t="s">
        <v>91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雪遊び照島游児ICONIC</v>
      </c>
    </row>
    <row r="716" spans="1:20" x14ac:dyDescent="0.35">
      <c r="A716">
        <f>VLOOKUP(Attack[[#This Row],[No用]],SetNo[[No.用]:[vlookup 用]],2,FALSE)</f>
        <v>172</v>
      </c>
      <c r="B716">
        <f>IF(ROW()=2,1,IF(A715&lt;&gt;Attack[[#This Row],[No]],1,B715+1))</f>
        <v>6</v>
      </c>
      <c r="C716" s="1" t="s">
        <v>798</v>
      </c>
      <c r="D716" t="s">
        <v>89</v>
      </c>
      <c r="E716" s="1" t="s">
        <v>799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183</v>
      </c>
      <c r="L716" s="1" t="s">
        <v>224</v>
      </c>
      <c r="M716">
        <v>51</v>
      </c>
      <c r="N716">
        <v>0</v>
      </c>
      <c r="O716">
        <v>61</v>
      </c>
      <c r="P716">
        <v>0</v>
      </c>
      <c r="T716" t="str">
        <f>Attack[[#This Row],[服装]]&amp;Attack[[#This Row],[名前]]&amp;Attack[[#This Row],[レアリティ]]</f>
        <v>雪遊び照島游児ICONIC</v>
      </c>
    </row>
    <row r="717" spans="1:20" x14ac:dyDescent="0.35">
      <c r="A717">
        <f>VLOOKUP(Attack[[#This Row],[No用]],SetNo[[No.用]:[vlookup 用]],2,FALSE)</f>
        <v>172</v>
      </c>
      <c r="B717">
        <f>IF(ROW()=2,1,IF(A716&lt;&gt;Attack[[#This Row],[No]],1,B716+1))</f>
        <v>7</v>
      </c>
      <c r="C717" s="1" t="s">
        <v>798</v>
      </c>
      <c r="D717" t="s">
        <v>89</v>
      </c>
      <c r="E717" s="1" t="s">
        <v>799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270</v>
      </c>
      <c r="L717" s="1" t="s">
        <v>224</v>
      </c>
      <c r="M717">
        <v>51</v>
      </c>
      <c r="N717">
        <v>0</v>
      </c>
      <c r="O717">
        <v>61</v>
      </c>
      <c r="P717">
        <v>0</v>
      </c>
      <c r="T717" t="str">
        <f>Attack[[#This Row],[服装]]&amp;Attack[[#This Row],[名前]]&amp;Attack[[#This Row],[レアリティ]]</f>
        <v>雪遊び照島游児ICONIC</v>
      </c>
    </row>
    <row r="718" spans="1:20" x14ac:dyDescent="0.35">
      <c r="A718">
        <f>VLOOKUP(Attack[[#This Row],[No用]],SetNo[[No.用]:[vlookup 用]],2,FALSE)</f>
        <v>173</v>
      </c>
      <c r="B718">
        <f>IF(ROW()=2,1,IF(A717&lt;&gt;Attack[[#This Row],[No]],1,B717+1))</f>
        <v>1</v>
      </c>
      <c r="C718" s="1" t="s">
        <v>1044</v>
      </c>
      <c r="D718" s="1" t="s">
        <v>89</v>
      </c>
      <c r="E718" s="1" t="s">
        <v>90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178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スパイ照島游児ICONIC</v>
      </c>
    </row>
    <row r="719" spans="1:20" x14ac:dyDescent="0.35">
      <c r="A719">
        <f>VLOOKUP(Attack[[#This Row],[No用]],SetNo[[No.用]:[vlookup 用]],2,FALSE)</f>
        <v>173</v>
      </c>
      <c r="B719">
        <f>IF(ROW()=2,1,IF(A718&lt;&gt;Attack[[#This Row],[No]],1,B718+1))</f>
        <v>2</v>
      </c>
      <c r="C719" s="1" t="s">
        <v>1044</v>
      </c>
      <c r="D719" s="1" t="s">
        <v>89</v>
      </c>
      <c r="E719" s="1" t="s">
        <v>90</v>
      </c>
      <c r="F719" s="1" t="s">
        <v>78</v>
      </c>
      <c r="G719" s="1" t="s">
        <v>91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178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スパイ照島游児ICONIC</v>
      </c>
    </row>
    <row r="720" spans="1:20" x14ac:dyDescent="0.35">
      <c r="A720">
        <f>VLOOKUP(Attack[[#This Row],[No用]],SetNo[[No.用]:[vlookup 用]],2,FALSE)</f>
        <v>173</v>
      </c>
      <c r="B720">
        <f>IF(ROW()=2,1,IF(A719&lt;&gt;Attack[[#This Row],[No]],1,B719+1))</f>
        <v>3</v>
      </c>
      <c r="C720" s="1" t="s">
        <v>1044</v>
      </c>
      <c r="D720" s="1" t="s">
        <v>89</v>
      </c>
      <c r="E720" s="1" t="s">
        <v>90</v>
      </c>
      <c r="F720" s="1" t="s">
        <v>78</v>
      </c>
      <c r="G720" s="1" t="s">
        <v>91</v>
      </c>
      <c r="H720" s="1" t="s">
        <v>71</v>
      </c>
      <c r="I720">
        <v>1</v>
      </c>
      <c r="J720" t="s">
        <v>234</v>
      </c>
      <c r="K720" s="1" t="s">
        <v>170</v>
      </c>
      <c r="L720" s="1" t="s">
        <v>173</v>
      </c>
      <c r="M720">
        <v>39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スパイ照島游児ICONIC</v>
      </c>
    </row>
    <row r="721" spans="1:20" x14ac:dyDescent="0.35">
      <c r="A721">
        <f>VLOOKUP(Attack[[#This Row],[No用]],SetNo[[No.用]:[vlookup 用]],2,FALSE)</f>
        <v>173</v>
      </c>
      <c r="B721">
        <f>IF(ROW()=2,1,IF(A720&lt;&gt;Attack[[#This Row],[No]],1,B720+1))</f>
        <v>4</v>
      </c>
      <c r="C721" s="1" t="s">
        <v>1044</v>
      </c>
      <c r="D721" s="1" t="s">
        <v>89</v>
      </c>
      <c r="E721" s="1" t="s">
        <v>90</v>
      </c>
      <c r="F721" s="1" t="s">
        <v>78</v>
      </c>
      <c r="G721" s="1" t="s">
        <v>91</v>
      </c>
      <c r="H721" s="1" t="s">
        <v>71</v>
      </c>
      <c r="I721">
        <v>1</v>
      </c>
      <c r="J721" t="s">
        <v>234</v>
      </c>
      <c r="K721" s="1" t="s">
        <v>172</v>
      </c>
      <c r="L721" s="1" t="s">
        <v>162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スパイ照島游児ICONIC</v>
      </c>
    </row>
    <row r="722" spans="1:20" x14ac:dyDescent="0.35">
      <c r="A722">
        <f>VLOOKUP(Attack[[#This Row],[No用]],SetNo[[No.用]:[vlookup 用]],2,FALSE)</f>
        <v>174</v>
      </c>
      <c r="B722">
        <f>IF(ROW()=2,1,IF(A721&lt;&gt;Attack[[#This Row],[No]],1,B721+1))</f>
        <v>1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ユニフォーム母畑和馬ICONIC</v>
      </c>
    </row>
    <row r="723" spans="1:20" x14ac:dyDescent="0.35">
      <c r="A723">
        <f>VLOOKUP(Attack[[#This Row],[No用]],SetNo[[No.用]:[vlookup 用]],2,FALSE)</f>
        <v>174</v>
      </c>
      <c r="B723">
        <f>IF(ROW()=2,1,IF(A722&lt;&gt;Attack[[#This Row],[No]],1,B722+1))</f>
        <v>2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ユニフォーム母畑和馬ICONIC</v>
      </c>
    </row>
    <row r="724" spans="1:20" x14ac:dyDescent="0.35">
      <c r="A724">
        <f>VLOOKUP(Attack[[#This Row],[No用]],SetNo[[No.用]:[vlookup 用]],2,FALSE)</f>
        <v>174</v>
      </c>
      <c r="B724">
        <f>IF(ROW()=2,1,IF(A723&lt;&gt;Attack[[#This Row],[No]],1,B723+1))</f>
        <v>3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25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ユニフォーム母畑和馬ICONIC</v>
      </c>
    </row>
    <row r="725" spans="1:20" x14ac:dyDescent="0.35">
      <c r="A725">
        <f>VLOOKUP(Attack[[#This Row],[No用]],SetNo[[No.用]:[vlookup 用]],2,FALSE)</f>
        <v>175</v>
      </c>
      <c r="B725">
        <f>IF(ROW()=2,1,IF(A724&lt;&gt;Attack[[#This Row],[No]],1,B724+1))</f>
        <v>1</v>
      </c>
      <c r="C725" t="s">
        <v>108</v>
      </c>
      <c r="D725" t="s">
        <v>93</v>
      </c>
      <c r="E725" t="s">
        <v>73</v>
      </c>
      <c r="F725" t="s">
        <v>74</v>
      </c>
      <c r="G725" t="s">
        <v>91</v>
      </c>
      <c r="H725" t="s">
        <v>71</v>
      </c>
      <c r="I725">
        <v>1</v>
      </c>
      <c r="J725" t="s">
        <v>234</v>
      </c>
      <c r="K725" s="1" t="s">
        <v>168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ユニフォーム二岐丈晴ICONIC</v>
      </c>
    </row>
    <row r="726" spans="1:20" x14ac:dyDescent="0.35">
      <c r="A726">
        <f>VLOOKUP(Attack[[#This Row],[No用]],SetNo[[No.用]:[vlookup 用]],2,FALSE)</f>
        <v>175</v>
      </c>
      <c r="B726">
        <f>IF(ROW()=2,1,IF(A725&lt;&gt;Attack[[#This Row],[No]],1,B725+1))</f>
        <v>2</v>
      </c>
      <c r="C726" t="s">
        <v>108</v>
      </c>
      <c r="D726" t="s">
        <v>93</v>
      </c>
      <c r="E726" t="s">
        <v>73</v>
      </c>
      <c r="F726" t="s">
        <v>74</v>
      </c>
      <c r="G726" t="s">
        <v>91</v>
      </c>
      <c r="H726" t="s">
        <v>71</v>
      </c>
      <c r="I726">
        <v>1</v>
      </c>
      <c r="J726" t="s">
        <v>234</v>
      </c>
      <c r="K726" s="1" t="s">
        <v>169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ユニフォーム二岐丈晴ICONIC</v>
      </c>
    </row>
    <row r="727" spans="1:20" x14ac:dyDescent="0.35">
      <c r="A727">
        <f>VLOOKUP(Attack[[#This Row],[No用]],SetNo[[No.用]:[vlookup 用]],2,FALSE)</f>
        <v>176</v>
      </c>
      <c r="B727">
        <f>IF(ROW()=2,1,IF(A726&lt;&gt;Attack[[#This Row],[No]],1,B726+1))</f>
        <v>1</v>
      </c>
      <c r="C727" t="s">
        <v>149</v>
      </c>
      <c r="D727" t="s">
        <v>93</v>
      </c>
      <c r="E727" t="s">
        <v>90</v>
      </c>
      <c r="F727" t="s">
        <v>74</v>
      </c>
      <c r="G727" t="s">
        <v>91</v>
      </c>
      <c r="H727" t="s">
        <v>71</v>
      </c>
      <c r="I727">
        <v>1</v>
      </c>
      <c r="J727" t="s">
        <v>234</v>
      </c>
      <c r="K727" s="1" t="s">
        <v>168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制服二岐丈晴ICONIC</v>
      </c>
    </row>
    <row r="728" spans="1:20" x14ac:dyDescent="0.35">
      <c r="A728">
        <f>VLOOKUP(Attack[[#This Row],[No用]],SetNo[[No.用]:[vlookup 用]],2,FALSE)</f>
        <v>176</v>
      </c>
      <c r="B728">
        <f>IF(ROW()=2,1,IF(A727&lt;&gt;Attack[[#This Row],[No]],1,B727+1))</f>
        <v>2</v>
      </c>
      <c r="C728" t="s">
        <v>149</v>
      </c>
      <c r="D728" t="s">
        <v>93</v>
      </c>
      <c r="E728" t="s">
        <v>90</v>
      </c>
      <c r="F728" t="s">
        <v>74</v>
      </c>
      <c r="G728" t="s">
        <v>91</v>
      </c>
      <c r="H728" t="s">
        <v>71</v>
      </c>
      <c r="I728">
        <v>1</v>
      </c>
      <c r="J728" t="s">
        <v>234</v>
      </c>
      <c r="K728" s="1" t="s">
        <v>169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制服二岐丈晴ICONIC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1</v>
      </c>
      <c r="C729" t="s">
        <v>108</v>
      </c>
      <c r="D729" t="s">
        <v>99</v>
      </c>
      <c r="E729" t="s">
        <v>73</v>
      </c>
      <c r="F729" t="s">
        <v>78</v>
      </c>
      <c r="G729" t="s">
        <v>91</v>
      </c>
      <c r="H729" t="s">
        <v>71</v>
      </c>
      <c r="I729">
        <v>1</v>
      </c>
      <c r="J729" t="s">
        <v>234</v>
      </c>
      <c r="K729" s="1" t="s">
        <v>168</v>
      </c>
      <c r="L729" s="1" t="s">
        <v>173</v>
      </c>
      <c r="M729">
        <v>38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ユニフォーム沼尻凛太郎ICONIC</v>
      </c>
    </row>
    <row r="730" spans="1:20" x14ac:dyDescent="0.35">
      <c r="A730">
        <f>VLOOKUP(Attack[[#This Row],[No用]],SetNo[[No.用]:[vlookup 用]],2,FALSE)</f>
        <v>177</v>
      </c>
      <c r="B730">
        <f>IF(ROW()=2,1,IF(A729&lt;&gt;Attack[[#This Row],[No]],1,B729+1))</f>
        <v>2</v>
      </c>
      <c r="C730" t="s">
        <v>108</v>
      </c>
      <c r="D730" t="s">
        <v>99</v>
      </c>
      <c r="E730" t="s">
        <v>73</v>
      </c>
      <c r="F730" t="s">
        <v>78</v>
      </c>
      <c r="G730" t="s">
        <v>91</v>
      </c>
      <c r="H730" t="s">
        <v>71</v>
      </c>
      <c r="I730">
        <v>1</v>
      </c>
      <c r="J730" t="s">
        <v>234</v>
      </c>
      <c r="K730" s="1" t="s">
        <v>169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ユニフォーム沼尻凛太郎ICONIC</v>
      </c>
    </row>
    <row r="731" spans="1:20" x14ac:dyDescent="0.35">
      <c r="A731">
        <f>VLOOKUP(Attack[[#This Row],[No用]],SetNo[[No.用]:[vlookup 用]],2,FALSE)</f>
        <v>177</v>
      </c>
      <c r="B731">
        <f>IF(ROW()=2,1,IF(A730&lt;&gt;Attack[[#This Row],[No]],1,B730+1))</f>
        <v>3</v>
      </c>
      <c r="C731" t="s">
        <v>108</v>
      </c>
      <c r="D731" t="s">
        <v>99</v>
      </c>
      <c r="E731" t="s">
        <v>73</v>
      </c>
      <c r="F731" t="s">
        <v>78</v>
      </c>
      <c r="G731" t="s">
        <v>91</v>
      </c>
      <c r="H731" t="s">
        <v>71</v>
      </c>
      <c r="I731">
        <v>1</v>
      </c>
      <c r="J731" t="s">
        <v>234</v>
      </c>
      <c r="K731" s="1" t="s">
        <v>171</v>
      </c>
      <c r="L731" s="1" t="s">
        <v>173</v>
      </c>
      <c r="M731">
        <v>43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ユニフォーム沼尻凛太郎ICONIC</v>
      </c>
    </row>
    <row r="732" spans="1:20" x14ac:dyDescent="0.35">
      <c r="A732">
        <f>VLOOKUP(Attack[[#This Row],[No用]],SetNo[[No.用]:[vlookup 用]],2,FALSE)</f>
        <v>177</v>
      </c>
      <c r="B732">
        <f>IF(ROW()=2,1,IF(A731&lt;&gt;Attack[[#This Row],[No]],1,B731+1))</f>
        <v>4</v>
      </c>
      <c r="C732" t="s">
        <v>108</v>
      </c>
      <c r="D732" t="s">
        <v>99</v>
      </c>
      <c r="E732" t="s">
        <v>73</v>
      </c>
      <c r="F732" t="s">
        <v>78</v>
      </c>
      <c r="G732" t="s">
        <v>91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ユニフォーム沼尻凛太郎ICONIC</v>
      </c>
    </row>
    <row r="733" spans="1:20" x14ac:dyDescent="0.35">
      <c r="A733">
        <f>VLOOKUP(Attack[[#This Row],[No用]],SetNo[[No.用]:[vlookup 用]],2,FALSE)</f>
        <v>177</v>
      </c>
      <c r="B733">
        <f>IF(ROW()=2,1,IF(A732&lt;&gt;Attack[[#This Row],[No]],1,B732+1))</f>
        <v>5</v>
      </c>
      <c r="C733" t="s">
        <v>108</v>
      </c>
      <c r="D733" t="s">
        <v>99</v>
      </c>
      <c r="E733" t="s">
        <v>73</v>
      </c>
      <c r="F733" t="s">
        <v>78</v>
      </c>
      <c r="G733" t="s">
        <v>91</v>
      </c>
      <c r="H733" t="s">
        <v>71</v>
      </c>
      <c r="I733">
        <v>1</v>
      </c>
      <c r="J733" t="s">
        <v>234</v>
      </c>
      <c r="K733" s="1" t="s">
        <v>183</v>
      </c>
      <c r="L733" s="1" t="s">
        <v>224</v>
      </c>
      <c r="M733">
        <v>45</v>
      </c>
      <c r="N733">
        <v>0</v>
      </c>
      <c r="O733">
        <v>55</v>
      </c>
      <c r="P733">
        <v>0</v>
      </c>
      <c r="T733" t="str">
        <f>Attack[[#This Row],[服装]]&amp;Attack[[#This Row],[名前]]&amp;Attack[[#This Row],[レアリティ]]</f>
        <v>ユニフォーム沼尻凛太郎ICONIC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1</v>
      </c>
      <c r="C734" t="s">
        <v>108</v>
      </c>
      <c r="D734" t="s">
        <v>94</v>
      </c>
      <c r="E734" t="s">
        <v>90</v>
      </c>
      <c r="F734" t="s">
        <v>82</v>
      </c>
      <c r="G734" t="s">
        <v>91</v>
      </c>
      <c r="H734" t="s">
        <v>71</v>
      </c>
      <c r="I734">
        <v>1</v>
      </c>
      <c r="J734" t="s">
        <v>234</v>
      </c>
      <c r="K734" s="1" t="s">
        <v>168</v>
      </c>
      <c r="L734" s="1" t="s">
        <v>162</v>
      </c>
      <c r="M734">
        <v>27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ユニフォーム飯坂信義ICONIC</v>
      </c>
    </row>
    <row r="735" spans="1:20" x14ac:dyDescent="0.35">
      <c r="A735">
        <f>VLOOKUP(Attack[[#This Row],[No用]],SetNo[[No.用]:[vlookup 用]],2,FALSE)</f>
        <v>178</v>
      </c>
      <c r="B735">
        <f>IF(ROW()=2,1,IF(A734&lt;&gt;Attack[[#This Row],[No]],1,B734+1))</f>
        <v>2</v>
      </c>
      <c r="C735" t="s">
        <v>108</v>
      </c>
      <c r="D735" t="s">
        <v>94</v>
      </c>
      <c r="E735" t="s">
        <v>90</v>
      </c>
      <c r="F735" t="s">
        <v>82</v>
      </c>
      <c r="G735" t="s">
        <v>91</v>
      </c>
      <c r="H735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ユニフォーム飯坂信義ICONIC</v>
      </c>
    </row>
    <row r="736" spans="1:20" x14ac:dyDescent="0.35">
      <c r="A736">
        <f>VLOOKUP(Attack[[#This Row],[No用]],SetNo[[No.用]:[vlookup 用]],2,FALSE)</f>
        <v>178</v>
      </c>
      <c r="B736">
        <f>IF(ROW()=2,1,IF(A735&lt;&gt;Attack[[#This Row],[No]],1,B735+1))</f>
        <v>3</v>
      </c>
      <c r="C736" t="s">
        <v>108</v>
      </c>
      <c r="D736" t="s">
        <v>94</v>
      </c>
      <c r="E736" t="s">
        <v>90</v>
      </c>
      <c r="F736" t="s">
        <v>82</v>
      </c>
      <c r="G736" t="s">
        <v>91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ユニフォーム飯坂信義ICONIC</v>
      </c>
    </row>
    <row r="737" spans="1:20" x14ac:dyDescent="0.35">
      <c r="A737">
        <f>VLOOKUP(Attack[[#This Row],[No用]],SetNo[[No.用]:[vlookup 用]],2,FALSE)</f>
        <v>179</v>
      </c>
      <c r="B737">
        <f>IF(ROW()=2,1,IF(A736&lt;&gt;Attack[[#This Row],[No]],1,B736+1))</f>
        <v>1</v>
      </c>
      <c r="C737" t="s">
        <v>108</v>
      </c>
      <c r="D737" t="s">
        <v>95</v>
      </c>
      <c r="E737" t="s">
        <v>90</v>
      </c>
      <c r="F737" t="s">
        <v>78</v>
      </c>
      <c r="G737" t="s">
        <v>91</v>
      </c>
      <c r="H737" t="s">
        <v>71</v>
      </c>
      <c r="I737">
        <v>1</v>
      </c>
      <c r="J737" t="s">
        <v>234</v>
      </c>
      <c r="K737" s="1" t="s">
        <v>168</v>
      </c>
      <c r="L737" s="1" t="s">
        <v>173</v>
      </c>
      <c r="M737">
        <v>34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ユニフォーム東山勝道ICONIC</v>
      </c>
    </row>
    <row r="738" spans="1:20" x14ac:dyDescent="0.35">
      <c r="A738">
        <f>VLOOKUP(Attack[[#This Row],[No用]],SetNo[[No.用]:[vlookup 用]],2,FALSE)</f>
        <v>179</v>
      </c>
      <c r="B738">
        <f>IF(ROW()=2,1,IF(A737&lt;&gt;Attack[[#This Row],[No]],1,B737+1))</f>
        <v>2</v>
      </c>
      <c r="C738" t="s">
        <v>108</v>
      </c>
      <c r="D738" t="s">
        <v>95</v>
      </c>
      <c r="E738" t="s">
        <v>90</v>
      </c>
      <c r="F738" t="s">
        <v>78</v>
      </c>
      <c r="G738" t="s">
        <v>91</v>
      </c>
      <c r="H738" t="s">
        <v>71</v>
      </c>
      <c r="I738">
        <v>1</v>
      </c>
      <c r="J738" t="s">
        <v>234</v>
      </c>
      <c r="K738" s="1" t="s">
        <v>169</v>
      </c>
      <c r="L738" s="1" t="s">
        <v>173</v>
      </c>
      <c r="M738">
        <v>34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ユニフォーム東山勝道ICONIC</v>
      </c>
    </row>
    <row r="739" spans="1:20" x14ac:dyDescent="0.35">
      <c r="A739">
        <f>VLOOKUP(Attack[[#This Row],[No用]],SetNo[[No.用]:[vlookup 用]],2,FALSE)</f>
        <v>179</v>
      </c>
      <c r="B739">
        <f>IF(ROW()=2,1,IF(A738&lt;&gt;Attack[[#This Row],[No]],1,B738+1))</f>
        <v>3</v>
      </c>
      <c r="C739" t="s">
        <v>108</v>
      </c>
      <c r="D739" t="s">
        <v>95</v>
      </c>
      <c r="E739" t="s">
        <v>90</v>
      </c>
      <c r="F739" t="s">
        <v>78</v>
      </c>
      <c r="G739" t="s">
        <v>91</v>
      </c>
      <c r="H739" t="s">
        <v>71</v>
      </c>
      <c r="I739">
        <v>1</v>
      </c>
      <c r="J739" t="s">
        <v>234</v>
      </c>
      <c r="K739" s="1" t="s">
        <v>270</v>
      </c>
      <c r="L739" s="1" t="s">
        <v>173</v>
      </c>
      <c r="M739">
        <v>43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ユニフォーム東山勝道ICONIC</v>
      </c>
    </row>
    <row r="740" spans="1:20" x14ac:dyDescent="0.35">
      <c r="A740">
        <f>VLOOKUP(Attack[[#This Row],[No用]],SetNo[[No.用]:[vlookup 用]],2,FALSE)</f>
        <v>179</v>
      </c>
      <c r="B740">
        <f>IF(ROW()=2,1,IF(A739&lt;&gt;Attack[[#This Row],[No]],1,B739+1))</f>
        <v>4</v>
      </c>
      <c r="C740" t="s">
        <v>108</v>
      </c>
      <c r="D740" t="s">
        <v>95</v>
      </c>
      <c r="E740" t="s">
        <v>90</v>
      </c>
      <c r="F740" t="s">
        <v>78</v>
      </c>
      <c r="G740" t="s">
        <v>91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14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ユニフォーム東山勝道ICONIC</v>
      </c>
    </row>
    <row r="741" spans="1:20" x14ac:dyDescent="0.35">
      <c r="A741">
        <f>VLOOKUP(Attack[[#This Row],[No用]],SetNo[[No.用]:[vlookup 用]],2,FALSE)</f>
        <v>179</v>
      </c>
      <c r="B741">
        <f>IF(ROW()=2,1,IF(A740&lt;&gt;Attack[[#This Row],[No]],1,B740+1))</f>
        <v>5</v>
      </c>
      <c r="C741" t="s">
        <v>108</v>
      </c>
      <c r="D741" t="s">
        <v>95</v>
      </c>
      <c r="E741" t="s">
        <v>90</v>
      </c>
      <c r="F741" t="s">
        <v>78</v>
      </c>
      <c r="G741" t="s">
        <v>91</v>
      </c>
      <c r="H741" t="s">
        <v>71</v>
      </c>
      <c r="I741">
        <v>1</v>
      </c>
      <c r="J741" t="s">
        <v>234</v>
      </c>
      <c r="K741" s="1" t="s">
        <v>171</v>
      </c>
      <c r="L741" s="1" t="s">
        <v>224</v>
      </c>
      <c r="M741">
        <v>38</v>
      </c>
      <c r="N741">
        <v>0</v>
      </c>
      <c r="O741">
        <v>48</v>
      </c>
      <c r="P741">
        <v>0</v>
      </c>
      <c r="T741" t="str">
        <f>Attack[[#This Row],[服装]]&amp;Attack[[#This Row],[名前]]&amp;Attack[[#This Row],[レアリティ]]</f>
        <v>ユニフォーム東山勝道ICONIC</v>
      </c>
    </row>
    <row r="742" spans="1:20" x14ac:dyDescent="0.35">
      <c r="A742">
        <f>VLOOKUP(Attack[[#This Row],[No用]],SetNo[[No.用]:[vlookup 用]],2,FALSE)</f>
        <v>180</v>
      </c>
      <c r="B742">
        <f>IF(ROW()=2,1,IF(A741&lt;&gt;Attack[[#This Row],[No]],1,B741+1))</f>
        <v>1</v>
      </c>
      <c r="C742" t="s">
        <v>108</v>
      </c>
      <c r="D742" t="s">
        <v>96</v>
      </c>
      <c r="E742" t="s">
        <v>90</v>
      </c>
      <c r="F742" t="s">
        <v>80</v>
      </c>
      <c r="G742" t="s">
        <v>91</v>
      </c>
      <c r="H742" t="s">
        <v>71</v>
      </c>
      <c r="I742">
        <v>1</v>
      </c>
      <c r="J742" t="s">
        <v>234</v>
      </c>
      <c r="M742">
        <v>0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ユニフォーム土湯新ICONIC</v>
      </c>
    </row>
    <row r="743" spans="1:20" x14ac:dyDescent="0.35">
      <c r="A743">
        <f>VLOOKUP(Attack[[#This Row],[No用]],SetNo[[No.用]:[vlookup 用]],2,FALSE)</f>
        <v>181</v>
      </c>
      <c r="B743">
        <f>IF(ROW()=2,1,IF(A742&lt;&gt;Attack[[#This Row],[No]],1,B742+1))</f>
        <v>1</v>
      </c>
      <c r="C743" t="s">
        <v>205</v>
      </c>
      <c r="D743" t="s">
        <v>559</v>
      </c>
      <c r="E743" t="s">
        <v>28</v>
      </c>
      <c r="F743" t="s">
        <v>25</v>
      </c>
      <c r="G743" t="s">
        <v>156</v>
      </c>
      <c r="H743" t="s">
        <v>71</v>
      </c>
      <c r="I743">
        <v>1</v>
      </c>
      <c r="J743" t="s">
        <v>234</v>
      </c>
      <c r="K743" s="1" t="s">
        <v>168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ユニフォーム中島猛ICONIC</v>
      </c>
    </row>
    <row r="744" spans="1:20" x14ac:dyDescent="0.35">
      <c r="A744">
        <f>VLOOKUP(Attack[[#This Row],[No用]],SetNo[[No.用]:[vlookup 用]],2,FALSE)</f>
        <v>181</v>
      </c>
      <c r="B744">
        <f>IF(ROW()=2,1,IF(A743&lt;&gt;Attack[[#This Row],[No]],1,B743+1))</f>
        <v>2</v>
      </c>
      <c r="C744" t="s">
        <v>205</v>
      </c>
      <c r="D744" t="s">
        <v>559</v>
      </c>
      <c r="E744" t="s">
        <v>28</v>
      </c>
      <c r="F744" t="s">
        <v>25</v>
      </c>
      <c r="G744" t="s">
        <v>156</v>
      </c>
      <c r="H744" t="s">
        <v>71</v>
      </c>
      <c r="I744">
        <v>1</v>
      </c>
      <c r="J744" t="s">
        <v>234</v>
      </c>
      <c r="K744" s="1" t="s">
        <v>169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ユニフォーム中島猛ICONIC</v>
      </c>
    </row>
    <row r="745" spans="1:20" x14ac:dyDescent="0.35">
      <c r="A745">
        <f>VLOOKUP(Attack[[#This Row],[No用]],SetNo[[No.用]:[vlookup 用]],2,FALSE)</f>
        <v>181</v>
      </c>
      <c r="B745">
        <f>IF(ROW()=2,1,IF(A744&lt;&gt;Attack[[#This Row],[No]],1,B744+1))</f>
        <v>3</v>
      </c>
      <c r="C745" t="s">
        <v>205</v>
      </c>
      <c r="D745" t="s">
        <v>559</v>
      </c>
      <c r="E745" t="s">
        <v>28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170</v>
      </c>
      <c r="L745" s="1" t="s">
        <v>173</v>
      </c>
      <c r="M745">
        <v>42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ユニフォーム中島猛ICONIC</v>
      </c>
    </row>
    <row r="746" spans="1:20" x14ac:dyDescent="0.35">
      <c r="A746">
        <f>VLOOKUP(Attack[[#This Row],[No用]],SetNo[[No.用]:[vlookup 用]],2,FALSE)</f>
        <v>181</v>
      </c>
      <c r="B746">
        <f>IF(ROW()=2,1,IF(A745&lt;&gt;Attack[[#This Row],[No]],1,B745+1))</f>
        <v>4</v>
      </c>
      <c r="C746" t="s">
        <v>205</v>
      </c>
      <c r="D746" t="s">
        <v>559</v>
      </c>
      <c r="E746" t="s">
        <v>28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172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ユニフォーム中島猛ICONIC</v>
      </c>
    </row>
    <row r="747" spans="1:20" x14ac:dyDescent="0.35">
      <c r="A747">
        <f>VLOOKUP(Attack[[#This Row],[No用]],SetNo[[No.用]:[vlookup 用]],2,FALSE)</f>
        <v>182</v>
      </c>
      <c r="B747">
        <f>IF(ROW()=2,1,IF(A746&lt;&gt;Attack[[#This Row],[No]],1,B746+1))</f>
        <v>1</v>
      </c>
      <c r="C747" s="1" t="s">
        <v>1044</v>
      </c>
      <c r="D747" s="1" t="s">
        <v>100</v>
      </c>
      <c r="E747" s="1" t="s">
        <v>73</v>
      </c>
      <c r="F747" s="1" t="s">
        <v>78</v>
      </c>
      <c r="G747" s="1" t="s">
        <v>130</v>
      </c>
      <c r="H747" s="1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スパイ中島猛ICONIC</v>
      </c>
    </row>
    <row r="748" spans="1:20" x14ac:dyDescent="0.35">
      <c r="A748">
        <f>VLOOKUP(Attack[[#This Row],[No用]],SetNo[[No.用]:[vlookup 用]],2,FALSE)</f>
        <v>182</v>
      </c>
      <c r="B748">
        <f>IF(ROW()=2,1,IF(A747&lt;&gt;Attack[[#This Row],[No]],1,B747+1))</f>
        <v>2</v>
      </c>
      <c r="C748" s="1" t="s">
        <v>1044</v>
      </c>
      <c r="D748" s="1" t="s">
        <v>100</v>
      </c>
      <c r="E748" s="1" t="s">
        <v>73</v>
      </c>
      <c r="F748" s="1" t="s">
        <v>78</v>
      </c>
      <c r="G748" s="1" t="s">
        <v>130</v>
      </c>
      <c r="H748" s="1" t="s">
        <v>71</v>
      </c>
      <c r="I748">
        <v>1</v>
      </c>
      <c r="J748" t="s">
        <v>234</v>
      </c>
      <c r="K748" s="1" t="s">
        <v>169</v>
      </c>
      <c r="L748" s="1" t="s">
        <v>162</v>
      </c>
      <c r="M748">
        <v>30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スパイ中島猛ICONIC</v>
      </c>
    </row>
    <row r="749" spans="1:20" x14ac:dyDescent="0.35">
      <c r="A749">
        <f>VLOOKUP(Attack[[#This Row],[No用]],SetNo[[No.用]:[vlookup 用]],2,FALSE)</f>
        <v>182</v>
      </c>
      <c r="B749">
        <f>IF(ROW()=2,1,IF(A748&lt;&gt;Attack[[#This Row],[No]],1,B748+1))</f>
        <v>3</v>
      </c>
      <c r="C749" s="1" t="s">
        <v>1044</v>
      </c>
      <c r="D749" s="1" t="s">
        <v>100</v>
      </c>
      <c r="E749" s="1" t="s">
        <v>73</v>
      </c>
      <c r="F749" s="1" t="s">
        <v>78</v>
      </c>
      <c r="G749" s="1" t="s">
        <v>130</v>
      </c>
      <c r="H749" s="1" t="s">
        <v>71</v>
      </c>
      <c r="I749">
        <v>1</v>
      </c>
      <c r="J749" t="s">
        <v>234</v>
      </c>
      <c r="K749" s="1" t="s">
        <v>170</v>
      </c>
      <c r="L749" s="1" t="s">
        <v>173</v>
      </c>
      <c r="M749">
        <v>42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スパイ中島猛ICONIC</v>
      </c>
    </row>
    <row r="750" spans="1:20" x14ac:dyDescent="0.35">
      <c r="A750">
        <f>VLOOKUP(Attack[[#This Row],[No用]],SetNo[[No.用]:[vlookup 用]],2,FALSE)</f>
        <v>182</v>
      </c>
      <c r="B750">
        <f>IF(ROW()=2,1,IF(A749&lt;&gt;Attack[[#This Row],[No]],1,B749+1))</f>
        <v>4</v>
      </c>
      <c r="C750" s="1" t="s">
        <v>1044</v>
      </c>
      <c r="D750" s="1" t="s">
        <v>100</v>
      </c>
      <c r="E750" s="1" t="s">
        <v>73</v>
      </c>
      <c r="F750" s="1" t="s">
        <v>78</v>
      </c>
      <c r="G750" s="1" t="s">
        <v>130</v>
      </c>
      <c r="H750" s="1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スパイ中島猛ICONIC</v>
      </c>
    </row>
    <row r="751" spans="1:20" x14ac:dyDescent="0.35">
      <c r="A751">
        <f>VLOOKUP(Attack[[#This Row],[No用]],SetNo[[No.用]:[vlookup 用]],2,FALSE)</f>
        <v>183</v>
      </c>
      <c r="B751">
        <f>IF(ROW()=2,1,IF(A750&lt;&gt;Attack[[#This Row],[No]],1,B750+1))</f>
        <v>1</v>
      </c>
      <c r="C751" t="s">
        <v>205</v>
      </c>
      <c r="D751" t="s">
        <v>562</v>
      </c>
      <c r="E751" t="s">
        <v>24</v>
      </c>
      <c r="F751" t="s">
        <v>25</v>
      </c>
      <c r="G751" t="s">
        <v>156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32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ユニフォーム白石優希ICONIC</v>
      </c>
    </row>
    <row r="752" spans="1:20" x14ac:dyDescent="0.35">
      <c r="A752">
        <f>VLOOKUP(Attack[[#This Row],[No用]],SetNo[[No.用]:[vlookup 用]],2,FALSE)</f>
        <v>183</v>
      </c>
      <c r="B752">
        <f>IF(ROW()=2,1,IF(A751&lt;&gt;Attack[[#This Row],[No]],1,B751+1))</f>
        <v>2</v>
      </c>
      <c r="C752" t="s">
        <v>205</v>
      </c>
      <c r="D752" t="s">
        <v>562</v>
      </c>
      <c r="E752" t="s">
        <v>24</v>
      </c>
      <c r="F752" t="s">
        <v>25</v>
      </c>
      <c r="G752" t="s">
        <v>156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ユニフォーム白石優希ICONIC</v>
      </c>
    </row>
    <row r="753" spans="1:20" x14ac:dyDescent="0.35">
      <c r="A753">
        <f>VLOOKUP(Attack[[#This Row],[No用]],SetNo[[No.用]:[vlookup 用]],2,FALSE)</f>
        <v>183</v>
      </c>
      <c r="B753">
        <f>IF(ROW()=2,1,IF(A752&lt;&gt;Attack[[#This Row],[No]],1,B752+1))</f>
        <v>3</v>
      </c>
      <c r="C753" t="s">
        <v>205</v>
      </c>
      <c r="D753" t="s">
        <v>562</v>
      </c>
      <c r="E753" t="s">
        <v>24</v>
      </c>
      <c r="F753" t="s">
        <v>25</v>
      </c>
      <c r="G753" t="s">
        <v>156</v>
      </c>
      <c r="H753" t="s">
        <v>71</v>
      </c>
      <c r="I753">
        <v>1</v>
      </c>
      <c r="J753" t="s">
        <v>234</v>
      </c>
      <c r="K753" s="1" t="s">
        <v>171</v>
      </c>
      <c r="L753" s="1" t="s">
        <v>173</v>
      </c>
      <c r="M753">
        <v>41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ユニフォーム白石優希ICONIC</v>
      </c>
    </row>
    <row r="754" spans="1:20" x14ac:dyDescent="0.35">
      <c r="A754">
        <f>VLOOKUP(Attack[[#This Row],[No用]],SetNo[[No.用]:[vlookup 用]],2,FALSE)</f>
        <v>183</v>
      </c>
      <c r="B754">
        <f>IF(ROW()=2,1,IF(A753&lt;&gt;Attack[[#This Row],[No]],1,B753+1))</f>
        <v>4</v>
      </c>
      <c r="C754" t="s">
        <v>205</v>
      </c>
      <c r="D754" t="s">
        <v>562</v>
      </c>
      <c r="E754" t="s">
        <v>24</v>
      </c>
      <c r="F754" t="s">
        <v>25</v>
      </c>
      <c r="G754" t="s">
        <v>156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12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ユニフォーム白石優希ICONIC</v>
      </c>
    </row>
    <row r="755" spans="1:20" x14ac:dyDescent="0.35">
      <c r="A755">
        <f>VLOOKUP(Attack[[#This Row],[No用]],SetNo[[No.用]:[vlookup 用]],2,FALSE)</f>
        <v>183</v>
      </c>
      <c r="B755">
        <f>IF(ROW()=2,1,IF(A754&lt;&gt;Attack[[#This Row],[No]],1,B754+1))</f>
        <v>5</v>
      </c>
      <c r="C755" t="s">
        <v>205</v>
      </c>
      <c r="D755" t="s">
        <v>562</v>
      </c>
      <c r="E755" t="s">
        <v>24</v>
      </c>
      <c r="F755" t="s">
        <v>25</v>
      </c>
      <c r="G755" t="s">
        <v>156</v>
      </c>
      <c r="H755" t="s">
        <v>71</v>
      </c>
      <c r="I755">
        <v>1</v>
      </c>
      <c r="J755" t="s">
        <v>234</v>
      </c>
      <c r="K755" s="1" t="s">
        <v>183</v>
      </c>
      <c r="L755" s="1" t="s">
        <v>224</v>
      </c>
      <c r="M755">
        <v>42</v>
      </c>
      <c r="N755">
        <v>0</v>
      </c>
      <c r="O755">
        <v>52</v>
      </c>
      <c r="P755">
        <v>0</v>
      </c>
      <c r="T755" t="str">
        <f>Attack[[#This Row],[服装]]&amp;Attack[[#This Row],[名前]]&amp;Attack[[#This Row],[レアリティ]]</f>
        <v>ユニフォーム白石優希ICONIC</v>
      </c>
    </row>
    <row r="756" spans="1:20" x14ac:dyDescent="0.35">
      <c r="A756">
        <f>VLOOKUP(Attack[[#This Row],[No用]],SetNo[[No.用]:[vlookup 用]],2,FALSE)</f>
        <v>184</v>
      </c>
      <c r="B756">
        <f>IF(ROW()=2,1,IF(A755&lt;&gt;Attack[[#This Row],[No]],1,B755+1))</f>
        <v>1</v>
      </c>
      <c r="C756" t="s">
        <v>205</v>
      </c>
      <c r="D756" t="s">
        <v>565</v>
      </c>
      <c r="E756" t="s">
        <v>28</v>
      </c>
      <c r="F756" t="s">
        <v>31</v>
      </c>
      <c r="G756" t="s">
        <v>156</v>
      </c>
      <c r="H756" t="s">
        <v>71</v>
      </c>
      <c r="I756">
        <v>1</v>
      </c>
      <c r="J756" t="s">
        <v>234</v>
      </c>
      <c r="K756" s="1" t="s">
        <v>168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ユニフォーム花山一雅ICONIC</v>
      </c>
    </row>
    <row r="757" spans="1:20" x14ac:dyDescent="0.35">
      <c r="A757">
        <f>VLOOKUP(Attack[[#This Row],[No用]],SetNo[[No.用]:[vlookup 用]],2,FALSE)</f>
        <v>184</v>
      </c>
      <c r="B757">
        <f>IF(ROW()=2,1,IF(A756&lt;&gt;Attack[[#This Row],[No]],1,B756+1))</f>
        <v>2</v>
      </c>
      <c r="C757" t="s">
        <v>205</v>
      </c>
      <c r="D757" t="s">
        <v>565</v>
      </c>
      <c r="E757" t="s">
        <v>28</v>
      </c>
      <c r="F757" t="s">
        <v>31</v>
      </c>
      <c r="G757" t="s">
        <v>156</v>
      </c>
      <c r="H757" t="s">
        <v>71</v>
      </c>
      <c r="I757">
        <v>1</v>
      </c>
      <c r="J757" t="s">
        <v>234</v>
      </c>
      <c r="K757" s="1" t="s">
        <v>169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ユニフォーム花山一雅ICONIC</v>
      </c>
    </row>
    <row r="758" spans="1:20" x14ac:dyDescent="0.35">
      <c r="A758">
        <f>VLOOKUP(Attack[[#This Row],[No用]],SetNo[[No.用]:[vlookup 用]],2,FALSE)</f>
        <v>185</v>
      </c>
      <c r="B758">
        <f>IF(ROW()=2,1,IF(A757&lt;&gt;Attack[[#This Row],[No]],1,B757+1))</f>
        <v>1</v>
      </c>
      <c r="C758" t="s">
        <v>205</v>
      </c>
      <c r="D758" t="s">
        <v>568</v>
      </c>
      <c r="E758" t="s">
        <v>28</v>
      </c>
      <c r="F758" t="s">
        <v>26</v>
      </c>
      <c r="G758" t="s">
        <v>156</v>
      </c>
      <c r="H758" t="s">
        <v>71</v>
      </c>
      <c r="I758">
        <v>1</v>
      </c>
      <c r="J758" t="s">
        <v>234</v>
      </c>
      <c r="K758" s="1" t="s">
        <v>168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ユニフォーム鳴子哲平ICONIC</v>
      </c>
    </row>
    <row r="759" spans="1:20" x14ac:dyDescent="0.35">
      <c r="A759">
        <f>VLOOKUP(Attack[[#This Row],[No用]],SetNo[[No.用]:[vlookup 用]],2,FALSE)</f>
        <v>185</v>
      </c>
      <c r="B759">
        <f>IF(ROW()=2,1,IF(A758&lt;&gt;Attack[[#This Row],[No]],1,B758+1))</f>
        <v>2</v>
      </c>
      <c r="C759" t="s">
        <v>205</v>
      </c>
      <c r="D759" t="s">
        <v>568</v>
      </c>
      <c r="E759" t="s">
        <v>28</v>
      </c>
      <c r="F759" t="s">
        <v>26</v>
      </c>
      <c r="G759" t="s">
        <v>156</v>
      </c>
      <c r="H759" t="s">
        <v>71</v>
      </c>
      <c r="I759">
        <v>1</v>
      </c>
      <c r="J759" t="s">
        <v>234</v>
      </c>
      <c r="K759" s="1" t="s">
        <v>169</v>
      </c>
      <c r="L759" s="1" t="s">
        <v>162</v>
      </c>
      <c r="M759">
        <v>24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ユニフォーム鳴子哲平ICONIC</v>
      </c>
    </row>
    <row r="760" spans="1:20" x14ac:dyDescent="0.35">
      <c r="A760">
        <f>VLOOKUP(Attack[[#This Row],[No用]],SetNo[[No.用]:[vlookup 用]],2,FALSE)</f>
        <v>185</v>
      </c>
      <c r="B760">
        <f>IF(ROW()=2,1,IF(A759&lt;&gt;Attack[[#This Row],[No]],1,B759+1))</f>
        <v>3</v>
      </c>
      <c r="C760" t="s">
        <v>205</v>
      </c>
      <c r="D760" t="s">
        <v>568</v>
      </c>
      <c r="E760" t="s">
        <v>28</v>
      </c>
      <c r="F760" t="s">
        <v>26</v>
      </c>
      <c r="G760" t="s">
        <v>156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24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ユニフォーム鳴子哲平ICONIC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1</v>
      </c>
      <c r="C761" t="s">
        <v>205</v>
      </c>
      <c r="D761" t="s">
        <v>571</v>
      </c>
      <c r="E761" t="s">
        <v>28</v>
      </c>
      <c r="F761" t="s">
        <v>21</v>
      </c>
      <c r="G761" t="s">
        <v>156</v>
      </c>
      <c r="H761" t="s">
        <v>71</v>
      </c>
      <c r="I761">
        <v>1</v>
      </c>
      <c r="J761" t="s">
        <v>234</v>
      </c>
      <c r="M761">
        <v>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ユニフォーム秋保和光ICONIC</v>
      </c>
    </row>
    <row r="762" spans="1:20" x14ac:dyDescent="0.35">
      <c r="A762">
        <f>VLOOKUP(Attack[[#This Row],[No用]],SetNo[[No.用]:[vlookup 用]],2,FALSE)</f>
        <v>187</v>
      </c>
      <c r="B762">
        <f>IF(ROW()=2,1,IF(A761&lt;&gt;Attack[[#This Row],[No]],1,B761+1))</f>
        <v>1</v>
      </c>
      <c r="C762" t="s">
        <v>205</v>
      </c>
      <c r="D762" t="s">
        <v>574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234</v>
      </c>
      <c r="K762" s="1" t="s">
        <v>168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ユニフォーム松島剛ICONIC</v>
      </c>
    </row>
    <row r="763" spans="1:20" x14ac:dyDescent="0.35">
      <c r="A763">
        <f>VLOOKUP(Attack[[#This Row],[No用]],SetNo[[No.用]:[vlookup 用]],2,FALSE)</f>
        <v>187</v>
      </c>
      <c r="B763">
        <f>IF(ROW()=2,1,IF(A762&lt;&gt;Attack[[#This Row],[No]],1,B762+1))</f>
        <v>2</v>
      </c>
      <c r="C763" t="s">
        <v>205</v>
      </c>
      <c r="D763" t="s">
        <v>574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234</v>
      </c>
      <c r="K763" s="1" t="s">
        <v>169</v>
      </c>
      <c r="L763" s="1" t="s">
        <v>162</v>
      </c>
      <c r="M763">
        <v>23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ユニフォーム松島剛ICONIC</v>
      </c>
    </row>
    <row r="764" spans="1:20" x14ac:dyDescent="0.35">
      <c r="A764">
        <f>VLOOKUP(Attack[[#This Row],[No用]],SetNo[[No.用]:[vlookup 用]],2,FALSE)</f>
        <v>187</v>
      </c>
      <c r="B764">
        <f>IF(ROW()=2,1,IF(A763&lt;&gt;Attack[[#This Row],[No]],1,B763+1))</f>
        <v>3</v>
      </c>
      <c r="C764" t="s">
        <v>205</v>
      </c>
      <c r="D764" t="s">
        <v>574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234</v>
      </c>
      <c r="K764" s="1" t="s">
        <v>172</v>
      </c>
      <c r="L764" s="1" t="s">
        <v>162</v>
      </c>
      <c r="M764">
        <v>23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ユニフォーム松島剛ICONIC</v>
      </c>
    </row>
    <row r="765" spans="1:20" x14ac:dyDescent="0.35">
      <c r="A765">
        <f>VLOOKUP(Attack[[#This Row],[No用]],SetNo[[No.用]:[vlookup 用]],2,FALSE)</f>
        <v>188</v>
      </c>
      <c r="B765">
        <f>IF(ROW()=2,1,IF(A764&lt;&gt;Attack[[#This Row],[No]],1,B764+1))</f>
        <v>1</v>
      </c>
      <c r="C765" t="s">
        <v>205</v>
      </c>
      <c r="D765" t="s">
        <v>577</v>
      </c>
      <c r="E765" t="s">
        <v>28</v>
      </c>
      <c r="F765" t="s">
        <v>25</v>
      </c>
      <c r="G765" t="s">
        <v>156</v>
      </c>
      <c r="H765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37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ユニフォーム川渡瞬己ICONIC</v>
      </c>
    </row>
    <row r="766" spans="1:20" x14ac:dyDescent="0.35">
      <c r="A766">
        <f>VLOOKUP(Attack[[#This Row],[No用]],SetNo[[No.用]:[vlookup 用]],2,FALSE)</f>
        <v>188</v>
      </c>
      <c r="B766">
        <f>IF(ROW()=2,1,IF(A765&lt;&gt;Attack[[#This Row],[No]],1,B765+1))</f>
        <v>2</v>
      </c>
      <c r="C766" t="s">
        <v>205</v>
      </c>
      <c r="D766" t="s">
        <v>577</v>
      </c>
      <c r="E766" t="s">
        <v>28</v>
      </c>
      <c r="F766" t="s">
        <v>25</v>
      </c>
      <c r="G766" t="s">
        <v>156</v>
      </c>
      <c r="H766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37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ユニフォーム川渡瞬己ICONIC</v>
      </c>
    </row>
    <row r="767" spans="1:20" x14ac:dyDescent="0.35">
      <c r="A767">
        <f>VLOOKUP(Attack[[#This Row],[No用]],SetNo[[No.用]:[vlookup 用]],2,FALSE)</f>
        <v>188</v>
      </c>
      <c r="B767">
        <f>IF(ROW()=2,1,IF(A766&lt;&gt;Attack[[#This Row],[No]],1,B766+1))</f>
        <v>3</v>
      </c>
      <c r="C767" t="s">
        <v>205</v>
      </c>
      <c r="D767" t="s">
        <v>577</v>
      </c>
      <c r="E767" t="s">
        <v>28</v>
      </c>
      <c r="F767" t="s">
        <v>25</v>
      </c>
      <c r="G767" t="s">
        <v>156</v>
      </c>
      <c r="H767" t="s">
        <v>71</v>
      </c>
      <c r="I767">
        <v>1</v>
      </c>
      <c r="J767" t="s">
        <v>234</v>
      </c>
      <c r="K767" s="1" t="s">
        <v>280</v>
      </c>
      <c r="L767" s="1" t="s">
        <v>173</v>
      </c>
      <c r="M767">
        <v>43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ユニフォーム川渡瞬己ICONIC</v>
      </c>
    </row>
    <row r="768" spans="1:20" x14ac:dyDescent="0.35">
      <c r="A768">
        <f>VLOOKUP(Attack[[#This Row],[No用]],SetNo[[No.用]:[vlookup 用]],2,FALSE)</f>
        <v>188</v>
      </c>
      <c r="B768">
        <f>IF(ROW()=2,1,IF(A767&lt;&gt;Attack[[#This Row],[No]],1,B767+1))</f>
        <v>4</v>
      </c>
      <c r="C768" t="s">
        <v>205</v>
      </c>
      <c r="D768" t="s">
        <v>577</v>
      </c>
      <c r="E768" t="s">
        <v>28</v>
      </c>
      <c r="F768" t="s">
        <v>25</v>
      </c>
      <c r="G768" t="s">
        <v>156</v>
      </c>
      <c r="H768" t="s">
        <v>71</v>
      </c>
      <c r="I768">
        <v>1</v>
      </c>
      <c r="J768" t="s">
        <v>234</v>
      </c>
      <c r="K768" s="1" t="s">
        <v>172</v>
      </c>
      <c r="L768" s="1" t="s">
        <v>162</v>
      </c>
      <c r="M768">
        <v>34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ユニフォーム川渡瞬己ICONIC</v>
      </c>
    </row>
    <row r="769" spans="1:20" x14ac:dyDescent="0.35">
      <c r="A769">
        <f>VLOOKUP(Attack[[#This Row],[No用]],SetNo[[No.用]:[vlookup 用]],2,FALSE)</f>
        <v>188</v>
      </c>
      <c r="B769">
        <f>IF(ROW()=2,1,IF(A768&lt;&gt;Attack[[#This Row],[No]],1,B768+1))</f>
        <v>5</v>
      </c>
      <c r="C769" t="s">
        <v>205</v>
      </c>
      <c r="D769" t="s">
        <v>577</v>
      </c>
      <c r="E769" t="s">
        <v>28</v>
      </c>
      <c r="F769" t="s">
        <v>25</v>
      </c>
      <c r="G769" t="s">
        <v>156</v>
      </c>
      <c r="H769" t="s">
        <v>71</v>
      </c>
      <c r="I769">
        <v>1</v>
      </c>
      <c r="J769" t="s">
        <v>234</v>
      </c>
      <c r="K769" s="1" t="s">
        <v>172</v>
      </c>
      <c r="L769" s="1" t="s">
        <v>224</v>
      </c>
      <c r="M769">
        <v>47</v>
      </c>
      <c r="N769">
        <v>0</v>
      </c>
      <c r="O769">
        <v>57</v>
      </c>
      <c r="P769">
        <v>0</v>
      </c>
      <c r="T769" t="str">
        <f>Attack[[#This Row],[服装]]&amp;Attack[[#This Row],[名前]]&amp;Attack[[#This Row],[レアリティ]]</f>
        <v>ユニフォーム川渡瞬己ICONIC</v>
      </c>
    </row>
    <row r="770" spans="1:20" x14ac:dyDescent="0.35">
      <c r="A770">
        <f>VLOOKUP(Attack[[#This Row],[No用]],SetNo[[No.用]:[vlookup 用]],2,FALSE)</f>
        <v>189</v>
      </c>
      <c r="B770">
        <f>IF(ROW()=2,1,IF(A769&lt;&gt;Attack[[#This Row],[No]],1,B769+1))</f>
        <v>1</v>
      </c>
      <c r="C770" t="s">
        <v>108</v>
      </c>
      <c r="D770" t="s">
        <v>109</v>
      </c>
      <c r="E770" t="s">
        <v>73</v>
      </c>
      <c r="F770" t="s">
        <v>78</v>
      </c>
      <c r="G770" t="s">
        <v>118</v>
      </c>
      <c r="H770" t="s">
        <v>71</v>
      </c>
      <c r="I770">
        <v>1</v>
      </c>
      <c r="J770" t="s">
        <v>234</v>
      </c>
      <c r="K770" s="1" t="s">
        <v>168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ユニフォーム牛島若利ICONIC</v>
      </c>
    </row>
    <row r="771" spans="1:20" x14ac:dyDescent="0.35">
      <c r="A771">
        <f>VLOOKUP(Attack[[#This Row],[No用]],SetNo[[No.用]:[vlookup 用]],2,FALSE)</f>
        <v>189</v>
      </c>
      <c r="B771">
        <f>IF(ROW()=2,1,IF(A770&lt;&gt;Attack[[#This Row],[No]],1,B770+1))</f>
        <v>2</v>
      </c>
      <c r="C771" t="s">
        <v>108</v>
      </c>
      <c r="D771" t="s">
        <v>109</v>
      </c>
      <c r="E771" t="s">
        <v>73</v>
      </c>
      <c r="F771" t="s">
        <v>78</v>
      </c>
      <c r="G771" t="s">
        <v>118</v>
      </c>
      <c r="H771" t="s">
        <v>71</v>
      </c>
      <c r="I771">
        <v>1</v>
      </c>
      <c r="J771" t="s">
        <v>234</v>
      </c>
      <c r="K771" s="1" t="s">
        <v>169</v>
      </c>
      <c r="L771" s="1" t="s">
        <v>173</v>
      </c>
      <c r="M771">
        <v>35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ユニフォーム牛島若利ICONIC</v>
      </c>
    </row>
    <row r="772" spans="1:20" x14ac:dyDescent="0.35">
      <c r="A772">
        <f>VLOOKUP(Attack[[#This Row],[No用]],SetNo[[No.用]:[vlookup 用]],2,FALSE)</f>
        <v>189</v>
      </c>
      <c r="B772">
        <f>IF(ROW()=2,1,IF(A771&lt;&gt;Attack[[#This Row],[No]],1,B771+1))</f>
        <v>3</v>
      </c>
      <c r="C772" t="s">
        <v>108</v>
      </c>
      <c r="D772" t="s">
        <v>109</v>
      </c>
      <c r="E772" t="s">
        <v>73</v>
      </c>
      <c r="F772" t="s">
        <v>78</v>
      </c>
      <c r="G772" t="s">
        <v>118</v>
      </c>
      <c r="H772" t="s">
        <v>71</v>
      </c>
      <c r="I772">
        <v>1</v>
      </c>
      <c r="J772" t="s">
        <v>234</v>
      </c>
      <c r="K772" s="1" t="s">
        <v>270</v>
      </c>
      <c r="L772" s="1" t="s">
        <v>173</v>
      </c>
      <c r="M772">
        <v>45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ユニフォーム牛島若利ICONIC</v>
      </c>
    </row>
    <row r="773" spans="1:20" x14ac:dyDescent="0.35">
      <c r="A773">
        <f>VLOOKUP(Attack[[#This Row],[No用]],SetNo[[No.用]:[vlookup 用]],2,FALSE)</f>
        <v>189</v>
      </c>
      <c r="B773">
        <f>IF(ROW()=2,1,IF(A772&lt;&gt;Attack[[#This Row],[No]],1,B772+1))</f>
        <v>4</v>
      </c>
      <c r="C773" t="s">
        <v>108</v>
      </c>
      <c r="D773" t="s">
        <v>109</v>
      </c>
      <c r="E773" t="s">
        <v>73</v>
      </c>
      <c r="F773" t="s">
        <v>78</v>
      </c>
      <c r="G773" t="s">
        <v>118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ユニフォーム牛島若利ICONIC</v>
      </c>
    </row>
    <row r="774" spans="1:20" x14ac:dyDescent="0.35">
      <c r="A774">
        <f>VLOOKUP(Attack[[#This Row],[No用]],SetNo[[No.用]:[vlookup 用]],2,FALSE)</f>
        <v>189</v>
      </c>
      <c r="B774">
        <f>IF(ROW()=2,1,IF(A773&lt;&gt;Attack[[#This Row],[No]],1,B773+1))</f>
        <v>5</v>
      </c>
      <c r="C774" t="s">
        <v>108</v>
      </c>
      <c r="D774" t="s">
        <v>109</v>
      </c>
      <c r="E774" t="s">
        <v>73</v>
      </c>
      <c r="F774" t="s">
        <v>78</v>
      </c>
      <c r="G774" t="s">
        <v>118</v>
      </c>
      <c r="H774" t="s">
        <v>71</v>
      </c>
      <c r="I774">
        <v>1</v>
      </c>
      <c r="J774" t="s">
        <v>234</v>
      </c>
      <c r="K774" s="1" t="s">
        <v>183</v>
      </c>
      <c r="L774" s="1" t="s">
        <v>224</v>
      </c>
      <c r="M774">
        <v>51</v>
      </c>
      <c r="N774">
        <v>0</v>
      </c>
      <c r="O774">
        <v>61</v>
      </c>
      <c r="P774">
        <v>0</v>
      </c>
      <c r="T774" t="str">
        <f>Attack[[#This Row],[服装]]&amp;Attack[[#This Row],[名前]]&amp;Attack[[#This Row],[レアリティ]]</f>
        <v>ユニフォーム牛島若利ICONIC</v>
      </c>
    </row>
    <row r="775" spans="1:20" x14ac:dyDescent="0.35">
      <c r="A775">
        <f>VLOOKUP(Attack[[#This Row],[No用]],SetNo[[No.用]:[vlookup 用]],2,FALSE)</f>
        <v>190</v>
      </c>
      <c r="B775">
        <f>IF(ROW()=2,1,IF(A774&lt;&gt;Attack[[#This Row],[No]],1,B774+1))</f>
        <v>1</v>
      </c>
      <c r="C775" t="s">
        <v>116</v>
      </c>
      <c r="D775" t="s">
        <v>109</v>
      </c>
      <c r="E775" t="s">
        <v>90</v>
      </c>
      <c r="F775" t="s">
        <v>78</v>
      </c>
      <c r="G775" t="s">
        <v>118</v>
      </c>
      <c r="H775" t="s">
        <v>71</v>
      </c>
      <c r="I775">
        <v>1</v>
      </c>
      <c r="J775" t="s">
        <v>234</v>
      </c>
      <c r="K775" s="1" t="s">
        <v>168</v>
      </c>
      <c r="L775" s="1" t="s">
        <v>173</v>
      </c>
      <c r="M775">
        <v>39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水着牛島若利ICONIC</v>
      </c>
    </row>
    <row r="776" spans="1:20" x14ac:dyDescent="0.35">
      <c r="A776">
        <f>VLOOKUP(Attack[[#This Row],[No用]],SetNo[[No.用]:[vlookup 用]],2,FALSE)</f>
        <v>190</v>
      </c>
      <c r="B776">
        <f>IF(ROW()=2,1,IF(A775&lt;&gt;Attack[[#This Row],[No]],1,B775+1))</f>
        <v>2</v>
      </c>
      <c r="C776" t="s">
        <v>116</v>
      </c>
      <c r="D776" t="s">
        <v>109</v>
      </c>
      <c r="E776" t="s">
        <v>90</v>
      </c>
      <c r="F776" t="s">
        <v>78</v>
      </c>
      <c r="G776" t="s">
        <v>118</v>
      </c>
      <c r="H776" t="s">
        <v>71</v>
      </c>
      <c r="I776">
        <v>1</v>
      </c>
      <c r="J776" t="s">
        <v>234</v>
      </c>
      <c r="K776" s="1" t="s">
        <v>169</v>
      </c>
      <c r="L776" s="1" t="s">
        <v>173</v>
      </c>
      <c r="M776">
        <v>35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水着牛島若利ICONIC</v>
      </c>
    </row>
    <row r="777" spans="1:20" x14ac:dyDescent="0.35">
      <c r="A777">
        <f>VLOOKUP(Attack[[#This Row],[No用]],SetNo[[No.用]:[vlookup 用]],2,FALSE)</f>
        <v>190</v>
      </c>
      <c r="B777">
        <f>IF(ROW()=2,1,IF(A776&lt;&gt;Attack[[#This Row],[No]],1,B776+1))</f>
        <v>3</v>
      </c>
      <c r="C777" t="s">
        <v>116</v>
      </c>
      <c r="D777" t="s">
        <v>109</v>
      </c>
      <c r="E777" t="s">
        <v>90</v>
      </c>
      <c r="F777" t="s">
        <v>78</v>
      </c>
      <c r="G777" t="s">
        <v>118</v>
      </c>
      <c r="H777" t="s">
        <v>71</v>
      </c>
      <c r="I777">
        <v>1</v>
      </c>
      <c r="J777" t="s">
        <v>234</v>
      </c>
      <c r="K777" s="1" t="s">
        <v>270</v>
      </c>
      <c r="L777" s="1" t="s">
        <v>173</v>
      </c>
      <c r="M777">
        <v>45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水着牛島若利ICONIC</v>
      </c>
    </row>
    <row r="778" spans="1:20" x14ac:dyDescent="0.35">
      <c r="A778">
        <f>VLOOKUP(Attack[[#This Row],[No用]],SetNo[[No.用]:[vlookup 用]],2,FALSE)</f>
        <v>190</v>
      </c>
      <c r="B778">
        <f>IF(ROW()=2,1,IF(A777&lt;&gt;Attack[[#This Row],[No]],1,B777+1))</f>
        <v>4</v>
      </c>
      <c r="C778" t="s">
        <v>116</v>
      </c>
      <c r="D778" t="s">
        <v>109</v>
      </c>
      <c r="E778" t="s">
        <v>90</v>
      </c>
      <c r="F778" t="s">
        <v>78</v>
      </c>
      <c r="G778" t="s">
        <v>118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水着牛島若利ICONIC</v>
      </c>
    </row>
    <row r="779" spans="1:20" x14ac:dyDescent="0.35">
      <c r="A779">
        <f>VLOOKUP(Attack[[#This Row],[No用]],SetNo[[No.用]:[vlookup 用]],2,FALSE)</f>
        <v>191</v>
      </c>
      <c r="B779">
        <f>IF(ROW()=2,1,IF(A778&lt;&gt;Attack[[#This Row],[No]],1,B778+1))</f>
        <v>1</v>
      </c>
      <c r="C779" s="1" t="s">
        <v>784</v>
      </c>
      <c r="D779" t="s">
        <v>109</v>
      </c>
      <c r="E779" s="1" t="s">
        <v>77</v>
      </c>
      <c r="F779" t="s">
        <v>78</v>
      </c>
      <c r="G779" t="s">
        <v>118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新年牛島若利ICONIC</v>
      </c>
    </row>
    <row r="780" spans="1:20" x14ac:dyDescent="0.35">
      <c r="A780">
        <f>VLOOKUP(Attack[[#This Row],[No用]],SetNo[[No.用]:[vlookup 用]],2,FALSE)</f>
        <v>191</v>
      </c>
      <c r="B780">
        <f>IF(ROW()=2,1,IF(A779&lt;&gt;Attack[[#This Row],[No]],1,B779+1))</f>
        <v>2</v>
      </c>
      <c r="C780" s="1" t="s">
        <v>784</v>
      </c>
      <c r="D780" t="s">
        <v>109</v>
      </c>
      <c r="E780" s="1" t="s">
        <v>77</v>
      </c>
      <c r="F780" t="s">
        <v>78</v>
      </c>
      <c r="G780" t="s">
        <v>118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新年牛島若利ICONIC</v>
      </c>
    </row>
    <row r="781" spans="1:20" x14ac:dyDescent="0.35">
      <c r="A781">
        <f>VLOOKUP(Attack[[#This Row],[No用]],SetNo[[No.用]:[vlookup 用]],2,FALSE)</f>
        <v>191</v>
      </c>
      <c r="B781">
        <f>IF(ROW()=2,1,IF(A780&lt;&gt;Attack[[#This Row],[No]],1,B780+1))</f>
        <v>3</v>
      </c>
      <c r="C781" s="1" t="s">
        <v>784</v>
      </c>
      <c r="D781" t="s">
        <v>109</v>
      </c>
      <c r="E781" s="1" t="s">
        <v>77</v>
      </c>
      <c r="F781" t="s">
        <v>78</v>
      </c>
      <c r="G781" t="s">
        <v>118</v>
      </c>
      <c r="H781" t="s">
        <v>71</v>
      </c>
      <c r="I781">
        <v>1</v>
      </c>
      <c r="J781" t="s">
        <v>234</v>
      </c>
      <c r="K781" s="1" t="s">
        <v>270</v>
      </c>
      <c r="L781" s="1" t="s">
        <v>173</v>
      </c>
      <c r="M781">
        <v>45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新年牛島若利ICONIC</v>
      </c>
    </row>
    <row r="782" spans="1:20" x14ac:dyDescent="0.35">
      <c r="A782">
        <f>VLOOKUP(Attack[[#This Row],[No用]],SetNo[[No.用]:[vlookup 用]],2,FALSE)</f>
        <v>191</v>
      </c>
      <c r="B782">
        <f>IF(ROW()=2,1,IF(A781&lt;&gt;Attack[[#This Row],[No]],1,B781+1))</f>
        <v>4</v>
      </c>
      <c r="C782" s="1" t="s">
        <v>784</v>
      </c>
      <c r="D782" t="s">
        <v>109</v>
      </c>
      <c r="E782" s="1" t="s">
        <v>77</v>
      </c>
      <c r="F782" t="s">
        <v>78</v>
      </c>
      <c r="G782" t="s">
        <v>118</v>
      </c>
      <c r="H782" t="s">
        <v>71</v>
      </c>
      <c r="I782">
        <v>1</v>
      </c>
      <c r="J782" t="s">
        <v>234</v>
      </c>
      <c r="K782" s="1" t="s">
        <v>280</v>
      </c>
      <c r="L782" s="1" t="s">
        <v>178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新年牛島若利ICONIC</v>
      </c>
    </row>
    <row r="783" spans="1:20" x14ac:dyDescent="0.35">
      <c r="A783">
        <f>VLOOKUP(Attack[[#This Row],[No用]],SetNo[[No.用]:[vlookup 用]],2,FALSE)</f>
        <v>191</v>
      </c>
      <c r="B783">
        <f>IF(ROW()=2,1,IF(A782&lt;&gt;Attack[[#This Row],[No]],1,B782+1))</f>
        <v>5</v>
      </c>
      <c r="C783" s="1" t="s">
        <v>784</v>
      </c>
      <c r="D783" t="s">
        <v>109</v>
      </c>
      <c r="E783" s="1" t="s">
        <v>77</v>
      </c>
      <c r="F783" t="s">
        <v>78</v>
      </c>
      <c r="G783" t="s">
        <v>118</v>
      </c>
      <c r="H783" t="s">
        <v>71</v>
      </c>
      <c r="I783">
        <v>1</v>
      </c>
      <c r="J783" t="s">
        <v>234</v>
      </c>
      <c r="K783" s="1" t="s">
        <v>172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新年牛島若利ICONIC</v>
      </c>
    </row>
    <row r="784" spans="1:20" x14ac:dyDescent="0.35">
      <c r="A784">
        <f>VLOOKUP(Attack[[#This Row],[No用]],SetNo[[No.用]:[vlookup 用]],2,FALSE)</f>
        <v>191</v>
      </c>
      <c r="B784">
        <f>IF(ROW()=2,1,IF(A783&lt;&gt;Attack[[#This Row],[No]],1,B783+1))</f>
        <v>6</v>
      </c>
      <c r="C784" s="1" t="s">
        <v>784</v>
      </c>
      <c r="D784" t="s">
        <v>109</v>
      </c>
      <c r="E784" s="1" t="s">
        <v>77</v>
      </c>
      <c r="F784" t="s">
        <v>78</v>
      </c>
      <c r="G784" t="s">
        <v>118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51</v>
      </c>
      <c r="N784">
        <v>0</v>
      </c>
      <c r="O784">
        <v>61</v>
      </c>
      <c r="P784">
        <v>0</v>
      </c>
      <c r="T784" t="str">
        <f>Attack[[#This Row],[服装]]&amp;Attack[[#This Row],[名前]]&amp;Attack[[#This Row],[レアリティ]]</f>
        <v>新年牛島若利ICONIC</v>
      </c>
    </row>
    <row r="785" spans="1:20" x14ac:dyDescent="0.35">
      <c r="A785">
        <f>VLOOKUP(Attack[[#This Row],[No用]],SetNo[[No.用]:[vlookup 用]],2,FALSE)</f>
        <v>191</v>
      </c>
      <c r="B785">
        <f>IF(ROW()=2,1,IF(A784&lt;&gt;Attack[[#This Row],[No]],1,B784+1))</f>
        <v>7</v>
      </c>
      <c r="C785" s="1" t="s">
        <v>784</v>
      </c>
      <c r="D785" t="s">
        <v>109</v>
      </c>
      <c r="E785" s="1" t="s">
        <v>77</v>
      </c>
      <c r="F785" t="s">
        <v>78</v>
      </c>
      <c r="G785" t="s">
        <v>118</v>
      </c>
      <c r="H785" t="s">
        <v>71</v>
      </c>
      <c r="I785">
        <v>1</v>
      </c>
      <c r="J785" t="s">
        <v>234</v>
      </c>
      <c r="K785" s="1" t="s">
        <v>270</v>
      </c>
      <c r="L785" s="1" t="s">
        <v>224</v>
      </c>
      <c r="M785">
        <v>51</v>
      </c>
      <c r="N785">
        <v>0</v>
      </c>
      <c r="O785">
        <v>61</v>
      </c>
      <c r="P785">
        <v>0</v>
      </c>
      <c r="T785" t="str">
        <f>Attack[[#This Row],[服装]]&amp;Attack[[#This Row],[名前]]&amp;Attack[[#This Row],[レアリティ]]</f>
        <v>新年牛島若利ICONIC</v>
      </c>
    </row>
    <row r="786" spans="1:20" x14ac:dyDescent="0.35">
      <c r="A786">
        <f>VLOOKUP(Attack[[#This Row],[No用]],SetNo[[No.用]:[vlookup 用]],2,FALSE)</f>
        <v>192</v>
      </c>
      <c r="B786">
        <f>IF(ROW()=2,1,IF(A785&lt;&gt;Attack[[#This Row],[No]],1,B785+1))</f>
        <v>1</v>
      </c>
      <c r="C786" s="1" t="s">
        <v>149</v>
      </c>
      <c r="D786" s="1" t="s">
        <v>109</v>
      </c>
      <c r="E786" s="1" t="s">
        <v>73</v>
      </c>
      <c r="F786" s="1" t="s">
        <v>78</v>
      </c>
      <c r="G786" s="1" t="s">
        <v>118</v>
      </c>
      <c r="H786" s="1" t="s">
        <v>71</v>
      </c>
      <c r="I786">
        <v>1</v>
      </c>
      <c r="J786" t="s">
        <v>234</v>
      </c>
      <c r="K786" s="1" t="s">
        <v>168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制服牛島若利ICONIC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2</v>
      </c>
      <c r="C787" s="1" t="s">
        <v>149</v>
      </c>
      <c r="D787" s="1" t="s">
        <v>109</v>
      </c>
      <c r="E787" s="1" t="s">
        <v>73</v>
      </c>
      <c r="F787" s="1" t="s">
        <v>78</v>
      </c>
      <c r="G787" s="1" t="s">
        <v>118</v>
      </c>
      <c r="H787" s="1" t="s">
        <v>71</v>
      </c>
      <c r="I787">
        <v>1</v>
      </c>
      <c r="J787" t="s">
        <v>234</v>
      </c>
      <c r="K787" s="1" t="s">
        <v>169</v>
      </c>
      <c r="L787" s="1" t="s">
        <v>173</v>
      </c>
      <c r="M787">
        <v>35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制服牛島若利ICONIC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3</v>
      </c>
      <c r="C788" s="1" t="s">
        <v>149</v>
      </c>
      <c r="D788" s="1" t="s">
        <v>109</v>
      </c>
      <c r="E788" s="1" t="s">
        <v>73</v>
      </c>
      <c r="F788" s="1" t="s">
        <v>78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270</v>
      </c>
      <c r="L788" s="1" t="s">
        <v>173</v>
      </c>
      <c r="M788">
        <v>45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制服牛島若利ICONIC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4</v>
      </c>
      <c r="C789" s="1" t="s">
        <v>149</v>
      </c>
      <c r="D789" s="1" t="s">
        <v>109</v>
      </c>
      <c r="E789" s="1" t="s">
        <v>73</v>
      </c>
      <c r="F789" s="1" t="s">
        <v>78</v>
      </c>
      <c r="G789" s="1" t="s">
        <v>118</v>
      </c>
      <c r="H789" s="1" t="s">
        <v>71</v>
      </c>
      <c r="I789">
        <v>1</v>
      </c>
      <c r="J789" t="s">
        <v>234</v>
      </c>
      <c r="K789" s="1" t="s">
        <v>172</v>
      </c>
      <c r="L789" s="1" t="s">
        <v>178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制服牛島若利ICONIC</v>
      </c>
    </row>
    <row r="790" spans="1:20" x14ac:dyDescent="0.35">
      <c r="A790">
        <f>VLOOKUP(Attack[[#This Row],[No用]],SetNo[[No.用]:[vlookup 用]],2,FALSE)</f>
        <v>192</v>
      </c>
      <c r="B790">
        <f>IF(ROW()=2,1,IF(A789&lt;&gt;Attack[[#This Row],[No]],1,B789+1))</f>
        <v>5</v>
      </c>
      <c r="C790" s="1" t="s">
        <v>149</v>
      </c>
      <c r="D790" s="1" t="s">
        <v>109</v>
      </c>
      <c r="E790" s="1" t="s">
        <v>73</v>
      </c>
      <c r="F790" s="1" t="s">
        <v>78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183</v>
      </c>
      <c r="L790" s="1" t="s">
        <v>224</v>
      </c>
      <c r="M790">
        <v>51</v>
      </c>
      <c r="N790">
        <v>0</v>
      </c>
      <c r="O790">
        <v>61</v>
      </c>
      <c r="P790">
        <v>0</v>
      </c>
      <c r="Q790" s="1" t="s">
        <v>946</v>
      </c>
      <c r="T790" t="str">
        <f>Attack[[#This Row],[服装]]&amp;Attack[[#This Row],[名前]]&amp;Attack[[#This Row],[レアリティ]]</f>
        <v>制服牛島若利ICONIC</v>
      </c>
    </row>
    <row r="791" spans="1:20" x14ac:dyDescent="0.35">
      <c r="A791">
        <f>VLOOKUP(Attack[[#This Row],[No用]],SetNo[[No.用]:[vlookup 用]],2,FALSE)</f>
        <v>192</v>
      </c>
      <c r="B791">
        <f>IF(ROW()=2,1,IF(A790&lt;&gt;Attack[[#This Row],[No]],1,B790+1))</f>
        <v>6</v>
      </c>
      <c r="C791" s="1" t="s">
        <v>149</v>
      </c>
      <c r="D791" s="1" t="s">
        <v>109</v>
      </c>
      <c r="E791" s="1" t="s">
        <v>73</v>
      </c>
      <c r="F791" s="1" t="s">
        <v>78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270</v>
      </c>
      <c r="L791" s="1" t="s">
        <v>224</v>
      </c>
      <c r="M791">
        <v>51</v>
      </c>
      <c r="N791">
        <v>0</v>
      </c>
      <c r="O791">
        <v>61</v>
      </c>
      <c r="P791">
        <v>0</v>
      </c>
      <c r="Q791" s="1" t="s">
        <v>947</v>
      </c>
      <c r="T791" t="str">
        <f>Attack[[#This Row],[服装]]&amp;Attack[[#This Row],[名前]]&amp;Attack[[#This Row],[レアリティ]]</f>
        <v>制服牛島若利ICONIC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1</v>
      </c>
      <c r="C792" s="1" t="s">
        <v>1118</v>
      </c>
      <c r="D792" s="1" t="s">
        <v>109</v>
      </c>
      <c r="E792" s="1" t="s">
        <v>90</v>
      </c>
      <c r="F792" s="1" t="s">
        <v>78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168</v>
      </c>
      <c r="L792" s="1" t="s">
        <v>173</v>
      </c>
      <c r="M792">
        <v>40</v>
      </c>
      <c r="N792">
        <v>0</v>
      </c>
      <c r="O792">
        <v>0</v>
      </c>
      <c r="P792">
        <v>0</v>
      </c>
      <c r="Q792" s="1"/>
      <c r="T792" t="str">
        <f>Attack[[#This Row],[服装]]&amp;Attack[[#This Row],[名前]]&amp;Attack[[#This Row],[レアリティ]]</f>
        <v>文化祭2牛島若利ICONIC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2</v>
      </c>
      <c r="C793" s="1" t="s">
        <v>1118</v>
      </c>
      <c r="D793" s="1" t="s">
        <v>109</v>
      </c>
      <c r="E793" s="1" t="s">
        <v>90</v>
      </c>
      <c r="F793" s="1" t="s">
        <v>78</v>
      </c>
      <c r="G793" s="1" t="s">
        <v>118</v>
      </c>
      <c r="H793" s="1" t="s">
        <v>71</v>
      </c>
      <c r="I793">
        <v>1</v>
      </c>
      <c r="J793" t="s">
        <v>234</v>
      </c>
      <c r="K793" s="1" t="s">
        <v>169</v>
      </c>
      <c r="L793" s="1" t="s">
        <v>178</v>
      </c>
      <c r="M793">
        <v>33</v>
      </c>
      <c r="N793">
        <v>0</v>
      </c>
      <c r="O793">
        <v>0</v>
      </c>
      <c r="P793">
        <v>0</v>
      </c>
      <c r="Q793" s="1"/>
      <c r="T793" t="str">
        <f>Attack[[#This Row],[服装]]&amp;Attack[[#This Row],[名前]]&amp;Attack[[#This Row],[レアリティ]]</f>
        <v>文化祭2牛島若利ICONIC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3</v>
      </c>
      <c r="C794" s="1" t="s">
        <v>1118</v>
      </c>
      <c r="D794" s="1" t="s">
        <v>109</v>
      </c>
      <c r="E794" s="1" t="s">
        <v>90</v>
      </c>
      <c r="F794" s="1" t="s">
        <v>78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270</v>
      </c>
      <c r="L794" s="1" t="s">
        <v>173</v>
      </c>
      <c r="M794">
        <v>46</v>
      </c>
      <c r="N794">
        <v>0</v>
      </c>
      <c r="O794">
        <v>0</v>
      </c>
      <c r="P794">
        <v>0</v>
      </c>
      <c r="Q794" s="1"/>
      <c r="T794" t="str">
        <f>Attack[[#This Row],[服装]]&amp;Attack[[#This Row],[名前]]&amp;Attack[[#This Row],[レアリティ]]</f>
        <v>文化祭2牛島若利ICONIC</v>
      </c>
    </row>
    <row r="795" spans="1:20" x14ac:dyDescent="0.35">
      <c r="A795">
        <f>VLOOKUP(Attack[[#This Row],[No用]],SetNo[[No.用]:[vlookup 用]],2,FALSE)</f>
        <v>193</v>
      </c>
      <c r="B795">
        <f>IF(ROW()=2,1,IF(A794&lt;&gt;Attack[[#This Row],[No]],1,B794+1))</f>
        <v>4</v>
      </c>
      <c r="C795" s="1" t="s">
        <v>1118</v>
      </c>
      <c r="D795" s="1" t="s">
        <v>109</v>
      </c>
      <c r="E795" s="1" t="s">
        <v>90</v>
      </c>
      <c r="F795" s="1" t="s">
        <v>78</v>
      </c>
      <c r="G795" s="1" t="s">
        <v>118</v>
      </c>
      <c r="H795" s="1" t="s">
        <v>71</v>
      </c>
      <c r="I795">
        <v>1</v>
      </c>
      <c r="J795" t="s">
        <v>234</v>
      </c>
      <c r="K795" s="1" t="s">
        <v>171</v>
      </c>
      <c r="L795" s="1" t="s">
        <v>173</v>
      </c>
      <c r="M795">
        <v>46</v>
      </c>
      <c r="N795">
        <v>0</v>
      </c>
      <c r="O795">
        <v>0</v>
      </c>
      <c r="P795">
        <v>0</v>
      </c>
      <c r="Q795" s="1"/>
      <c r="T795" t="str">
        <f>Attack[[#This Row],[服装]]&amp;Attack[[#This Row],[名前]]&amp;Attack[[#This Row],[レアリティ]]</f>
        <v>文化祭2牛島若利ICONIC</v>
      </c>
    </row>
    <row r="796" spans="1:20" x14ac:dyDescent="0.35">
      <c r="A796">
        <f>VLOOKUP(Attack[[#This Row],[No用]],SetNo[[No.用]:[vlookup 用]],2,FALSE)</f>
        <v>193</v>
      </c>
      <c r="B796">
        <f>IF(ROW()=2,1,IF(A795&lt;&gt;Attack[[#This Row],[No]],1,B795+1))</f>
        <v>5</v>
      </c>
      <c r="C796" s="1" t="s">
        <v>1118</v>
      </c>
      <c r="D796" s="1" t="s">
        <v>109</v>
      </c>
      <c r="E796" s="1" t="s">
        <v>90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234</v>
      </c>
      <c r="K796" s="1" t="s">
        <v>172</v>
      </c>
      <c r="L796" s="1" t="s">
        <v>178</v>
      </c>
      <c r="M796">
        <v>33</v>
      </c>
      <c r="N796">
        <v>0</v>
      </c>
      <c r="O796">
        <v>0</v>
      </c>
      <c r="P796">
        <v>0</v>
      </c>
      <c r="Q796" s="1"/>
      <c r="T796" t="str">
        <f>Attack[[#This Row],[服装]]&amp;Attack[[#This Row],[名前]]&amp;Attack[[#This Row],[レアリティ]]</f>
        <v>文化祭2牛島若利ICONIC</v>
      </c>
    </row>
    <row r="797" spans="1:20" x14ac:dyDescent="0.35">
      <c r="A797">
        <f>VLOOKUP(Attack[[#This Row],[No用]],SetNo[[No.用]:[vlookup 用]],2,FALSE)</f>
        <v>193</v>
      </c>
      <c r="B797">
        <f>IF(ROW()=2,1,IF(A796&lt;&gt;Attack[[#This Row],[No]],1,B796+1))</f>
        <v>6</v>
      </c>
      <c r="C797" s="1" t="s">
        <v>1118</v>
      </c>
      <c r="D797" s="1" t="s">
        <v>109</v>
      </c>
      <c r="E797" s="1" t="s">
        <v>90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234</v>
      </c>
      <c r="K797" s="1" t="s">
        <v>171</v>
      </c>
      <c r="L797" s="1" t="s">
        <v>224</v>
      </c>
      <c r="M797">
        <v>51</v>
      </c>
      <c r="N797">
        <v>0</v>
      </c>
      <c r="O797">
        <v>61</v>
      </c>
      <c r="P797">
        <v>0</v>
      </c>
      <c r="Q797" s="1"/>
      <c r="T797" t="str">
        <f>Attack[[#This Row],[服装]]&amp;Attack[[#This Row],[名前]]&amp;Attack[[#This Row],[レアリティ]]</f>
        <v>文化祭2牛島若利ICONIC</v>
      </c>
    </row>
    <row r="798" spans="1:20" x14ac:dyDescent="0.35">
      <c r="A798">
        <f>VLOOKUP(Attack[[#This Row],[No用]],SetNo[[No.用]:[vlookup 用]],2,FALSE)</f>
        <v>193</v>
      </c>
      <c r="B798">
        <f>IF(ROW()=2,1,IF(A797&lt;&gt;Attack[[#This Row],[No]],1,B797+1))</f>
        <v>7</v>
      </c>
      <c r="C798" s="1" t="s">
        <v>1118</v>
      </c>
      <c r="D798" s="1" t="s">
        <v>109</v>
      </c>
      <c r="E798" s="1" t="s">
        <v>90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234</v>
      </c>
      <c r="K798" s="1" t="s">
        <v>270</v>
      </c>
      <c r="L798" s="1" t="s">
        <v>224</v>
      </c>
      <c r="M798">
        <v>51</v>
      </c>
      <c r="N798">
        <v>0</v>
      </c>
      <c r="O798">
        <v>61</v>
      </c>
      <c r="P798">
        <v>0</v>
      </c>
      <c r="Q798" s="1"/>
      <c r="T798" t="str">
        <f>Attack[[#This Row],[服装]]&amp;Attack[[#This Row],[名前]]&amp;Attack[[#This Row],[レアリティ]]</f>
        <v>文化祭2牛島若利ICONIC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1</v>
      </c>
      <c r="C799" t="s">
        <v>108</v>
      </c>
      <c r="D799" t="s">
        <v>110</v>
      </c>
      <c r="E799" t="s">
        <v>73</v>
      </c>
      <c r="F799" t="s">
        <v>82</v>
      </c>
      <c r="G799" t="s">
        <v>118</v>
      </c>
      <c r="H799" t="s">
        <v>71</v>
      </c>
      <c r="I799">
        <v>1</v>
      </c>
      <c r="J799" t="s">
        <v>234</v>
      </c>
      <c r="K799" s="1" t="s">
        <v>168</v>
      </c>
      <c r="L799" s="1" t="s">
        <v>173</v>
      </c>
      <c r="M799">
        <v>35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ユニフォーム天童覚ICONIC</v>
      </c>
    </row>
    <row r="800" spans="1:20" x14ac:dyDescent="0.35">
      <c r="A800">
        <f>VLOOKUP(Attack[[#This Row],[No用]],SetNo[[No.用]:[vlookup 用]],2,FALSE)</f>
        <v>194</v>
      </c>
      <c r="B800">
        <f>IF(ROW()=2,1,IF(A799&lt;&gt;Attack[[#This Row],[No]],1,B799+1))</f>
        <v>2</v>
      </c>
      <c r="C800" t="s">
        <v>108</v>
      </c>
      <c r="D800" t="s">
        <v>110</v>
      </c>
      <c r="E800" t="s">
        <v>73</v>
      </c>
      <c r="F800" t="s">
        <v>82</v>
      </c>
      <c r="G800" t="s">
        <v>118</v>
      </c>
      <c r="H800" t="s">
        <v>71</v>
      </c>
      <c r="I800">
        <v>1</v>
      </c>
      <c r="J800" t="s">
        <v>234</v>
      </c>
      <c r="K800" s="1" t="s">
        <v>169</v>
      </c>
      <c r="L800" s="1" t="s">
        <v>162</v>
      </c>
      <c r="M800">
        <v>32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ユニフォーム天童覚ICONIC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1</v>
      </c>
      <c r="C801" t="s">
        <v>116</v>
      </c>
      <c r="D801" t="s">
        <v>110</v>
      </c>
      <c r="E801" t="s">
        <v>90</v>
      </c>
      <c r="F801" t="s">
        <v>82</v>
      </c>
      <c r="G801" t="s">
        <v>118</v>
      </c>
      <c r="H801" t="s">
        <v>71</v>
      </c>
      <c r="I801">
        <v>1</v>
      </c>
      <c r="J801" t="s">
        <v>234</v>
      </c>
      <c r="K801" s="1" t="s">
        <v>168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水着天童覚ICONIC</v>
      </c>
    </row>
    <row r="802" spans="1:20" x14ac:dyDescent="0.35">
      <c r="A802">
        <f>VLOOKUP(Attack[[#This Row],[No用]],SetNo[[No.用]:[vlookup 用]],2,FALSE)</f>
        <v>195</v>
      </c>
      <c r="B802">
        <f>IF(ROW()=2,1,IF(A801&lt;&gt;Attack[[#This Row],[No]],1,B801+1))</f>
        <v>2</v>
      </c>
      <c r="C802" t="s">
        <v>116</v>
      </c>
      <c r="D802" t="s">
        <v>110</v>
      </c>
      <c r="E802" t="s">
        <v>90</v>
      </c>
      <c r="F802" t="s">
        <v>82</v>
      </c>
      <c r="G802" t="s">
        <v>118</v>
      </c>
      <c r="H802" t="s">
        <v>71</v>
      </c>
      <c r="I802">
        <v>1</v>
      </c>
      <c r="J802" t="s">
        <v>234</v>
      </c>
      <c r="K802" s="1" t="s">
        <v>169</v>
      </c>
      <c r="L802" s="1" t="s">
        <v>162</v>
      </c>
      <c r="M802">
        <v>32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水着天童覚ICONIC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3</v>
      </c>
      <c r="C803" t="s">
        <v>116</v>
      </c>
      <c r="D803" t="s">
        <v>110</v>
      </c>
      <c r="E803" t="s">
        <v>90</v>
      </c>
      <c r="F803" t="s">
        <v>82</v>
      </c>
      <c r="G803" t="s">
        <v>118</v>
      </c>
      <c r="H803" t="s">
        <v>71</v>
      </c>
      <c r="I803">
        <v>1</v>
      </c>
      <c r="J803" t="s">
        <v>234</v>
      </c>
      <c r="K803" s="1" t="s">
        <v>170</v>
      </c>
      <c r="L803" s="1" t="s">
        <v>178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水着天童覚ICONIC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4</v>
      </c>
      <c r="C804" t="s">
        <v>116</v>
      </c>
      <c r="D804" t="s">
        <v>110</v>
      </c>
      <c r="E804" t="s">
        <v>90</v>
      </c>
      <c r="F804" t="s">
        <v>82</v>
      </c>
      <c r="G804" t="s">
        <v>118</v>
      </c>
      <c r="H804" t="s">
        <v>71</v>
      </c>
      <c r="I804">
        <v>1</v>
      </c>
      <c r="J804" t="s">
        <v>234</v>
      </c>
      <c r="K804" s="1" t="s">
        <v>281</v>
      </c>
      <c r="L804" s="1" t="s">
        <v>178</v>
      </c>
      <c r="M804">
        <v>33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水着天童覚ICONIC</v>
      </c>
    </row>
    <row r="805" spans="1:20" x14ac:dyDescent="0.35">
      <c r="A805">
        <f>VLOOKUP(Attack[[#This Row],[No用]],SetNo[[No.用]:[vlookup 用]],2,FALSE)</f>
        <v>195</v>
      </c>
      <c r="B805">
        <f>IF(ROW()=2,1,IF(A804&lt;&gt;Attack[[#This Row],[No]],1,B804+1))</f>
        <v>5</v>
      </c>
      <c r="C805" t="s">
        <v>116</v>
      </c>
      <c r="D805" t="s">
        <v>110</v>
      </c>
      <c r="E805" t="s">
        <v>90</v>
      </c>
      <c r="F805" t="s">
        <v>82</v>
      </c>
      <c r="G805" t="s">
        <v>118</v>
      </c>
      <c r="H805" t="s">
        <v>71</v>
      </c>
      <c r="I805">
        <v>1</v>
      </c>
      <c r="J805" t="s">
        <v>234</v>
      </c>
      <c r="K805" s="1" t="s">
        <v>183</v>
      </c>
      <c r="L805" s="1" t="s">
        <v>224</v>
      </c>
      <c r="M805">
        <v>48</v>
      </c>
      <c r="N805">
        <v>0</v>
      </c>
      <c r="O805">
        <v>58</v>
      </c>
      <c r="P805">
        <v>0</v>
      </c>
      <c r="T805" t="str">
        <f>Attack[[#This Row],[服装]]&amp;Attack[[#This Row],[名前]]&amp;Attack[[#This Row],[レアリティ]]</f>
        <v>水着天童覚ICONIC</v>
      </c>
    </row>
    <row r="806" spans="1:20" x14ac:dyDescent="0.35">
      <c r="A806">
        <f>VLOOKUP(Attack[[#This Row],[No用]],SetNo[[No.用]:[vlookup 用]],2,FALSE)</f>
        <v>196</v>
      </c>
      <c r="B806">
        <f>IF(ROW()=2,1,IF(A805&lt;&gt;Attack[[#This Row],[No]],1,B805+1))</f>
        <v>1</v>
      </c>
      <c r="C806" s="1" t="s">
        <v>760</v>
      </c>
      <c r="D806" t="s">
        <v>110</v>
      </c>
      <c r="E806" s="1" t="s">
        <v>77</v>
      </c>
      <c r="F806" t="s">
        <v>82</v>
      </c>
      <c r="G806" t="s">
        <v>118</v>
      </c>
      <c r="H806" t="s">
        <v>71</v>
      </c>
      <c r="I806">
        <v>1</v>
      </c>
      <c r="J806" t="s">
        <v>234</v>
      </c>
      <c r="K806" s="1" t="s">
        <v>168</v>
      </c>
      <c r="L806" s="1" t="s">
        <v>173</v>
      </c>
      <c r="M806">
        <v>35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文化祭天童覚ICONIC</v>
      </c>
    </row>
    <row r="807" spans="1:20" x14ac:dyDescent="0.35">
      <c r="A807">
        <f>VLOOKUP(Attack[[#This Row],[No用]],SetNo[[No.用]:[vlookup 用]],2,FALSE)</f>
        <v>196</v>
      </c>
      <c r="B807">
        <f>IF(ROW()=2,1,IF(A806&lt;&gt;Attack[[#This Row],[No]],1,B806+1))</f>
        <v>2</v>
      </c>
      <c r="C807" s="1" t="s">
        <v>760</v>
      </c>
      <c r="D807" t="s">
        <v>110</v>
      </c>
      <c r="E807" s="1" t="s">
        <v>77</v>
      </c>
      <c r="F807" t="s">
        <v>82</v>
      </c>
      <c r="G807" t="s">
        <v>118</v>
      </c>
      <c r="H807" t="s">
        <v>71</v>
      </c>
      <c r="I807">
        <v>1</v>
      </c>
      <c r="J807" t="s">
        <v>234</v>
      </c>
      <c r="K807" s="1" t="s">
        <v>169</v>
      </c>
      <c r="L807" s="1" t="s">
        <v>162</v>
      </c>
      <c r="M807">
        <v>32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文化祭天童覚ICONIC</v>
      </c>
    </row>
    <row r="808" spans="1:20" x14ac:dyDescent="0.35">
      <c r="A808">
        <f>VLOOKUP(Attack[[#This Row],[No用]],SetNo[[No.用]:[vlookup 用]],2,FALSE)</f>
        <v>197</v>
      </c>
      <c r="B808">
        <f>IF(ROW()=2,1,IF(A807&lt;&gt;Attack[[#This Row],[No]],1,B807+1))</f>
        <v>1</v>
      </c>
      <c r="C808" s="1" t="s">
        <v>149</v>
      </c>
      <c r="D808" s="1" t="s">
        <v>110</v>
      </c>
      <c r="E808" s="1" t="s">
        <v>73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36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制服天童覚ICONIC</v>
      </c>
    </row>
    <row r="809" spans="1:20" x14ac:dyDescent="0.35">
      <c r="A809">
        <f>VLOOKUP(Attack[[#This Row],[No用]],SetNo[[No.用]:[vlookup 用]],2,FALSE)</f>
        <v>197</v>
      </c>
      <c r="B809">
        <f>IF(ROW()=2,1,IF(A808&lt;&gt;Attack[[#This Row],[No]],1,B808+1))</f>
        <v>2</v>
      </c>
      <c r="C809" s="1" t="s">
        <v>149</v>
      </c>
      <c r="D809" s="1" t="s">
        <v>110</v>
      </c>
      <c r="E809" s="1" t="s">
        <v>73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169</v>
      </c>
      <c r="L809" s="1" t="s">
        <v>162</v>
      </c>
      <c r="M809">
        <v>32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制服天童覚ICONIC</v>
      </c>
    </row>
    <row r="810" spans="1:20" x14ac:dyDescent="0.35">
      <c r="A810">
        <f>VLOOKUP(Attack[[#This Row],[No用]],SetNo[[No.用]:[vlookup 用]],2,FALSE)</f>
        <v>197</v>
      </c>
      <c r="B810">
        <f>IF(ROW()=2,1,IF(A809&lt;&gt;Attack[[#This Row],[No]],1,B809+1))</f>
        <v>3</v>
      </c>
      <c r="C810" s="1" t="s">
        <v>149</v>
      </c>
      <c r="D810" s="1" t="s">
        <v>110</v>
      </c>
      <c r="E810" s="1" t="s">
        <v>73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183</v>
      </c>
      <c r="L810" s="1" t="s">
        <v>224</v>
      </c>
      <c r="M810">
        <v>48</v>
      </c>
      <c r="N810">
        <v>0</v>
      </c>
      <c r="O810">
        <v>58</v>
      </c>
      <c r="P810">
        <v>0</v>
      </c>
      <c r="T810" t="str">
        <f>Attack[[#This Row],[服装]]&amp;Attack[[#This Row],[名前]]&amp;Attack[[#This Row],[レアリティ]]</f>
        <v>制服天童覚ICONIC</v>
      </c>
    </row>
    <row r="811" spans="1:20" x14ac:dyDescent="0.35">
      <c r="A811">
        <f>VLOOKUP(Attack[[#This Row],[No用]],SetNo[[No.用]:[vlookup 用]],2,FALSE)</f>
        <v>198</v>
      </c>
      <c r="B811">
        <f>IF(ROW()=2,1,IF(A810&lt;&gt;Attack[[#This Row],[No]],1,B810+1))</f>
        <v>1</v>
      </c>
      <c r="C811" s="1" t="s">
        <v>1073</v>
      </c>
      <c r="D811" s="1" t="s">
        <v>110</v>
      </c>
      <c r="E811" s="1" t="s">
        <v>90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168</v>
      </c>
      <c r="L811" s="1" t="s">
        <v>173</v>
      </c>
      <c r="M811">
        <v>35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仮装天童覚ICONIC</v>
      </c>
    </row>
    <row r="812" spans="1:20" x14ac:dyDescent="0.35">
      <c r="A812">
        <f>VLOOKUP(Attack[[#This Row],[No用]],SetNo[[No.用]:[vlookup 用]],2,FALSE)</f>
        <v>198</v>
      </c>
      <c r="B812">
        <f>IF(ROW()=2,1,IF(A811&lt;&gt;Attack[[#This Row],[No]],1,B811+1))</f>
        <v>2</v>
      </c>
      <c r="C812" s="1" t="s">
        <v>1073</v>
      </c>
      <c r="D812" s="1" t="s">
        <v>110</v>
      </c>
      <c r="E812" s="1" t="s">
        <v>90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169</v>
      </c>
      <c r="L812" s="1" t="s">
        <v>178</v>
      </c>
      <c r="M812">
        <v>33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仮装天童覚ICONIC</v>
      </c>
    </row>
    <row r="813" spans="1:20" x14ac:dyDescent="0.35">
      <c r="A813">
        <f>VLOOKUP(Attack[[#This Row],[No用]],SetNo[[No.用]:[vlookup 用]],2,FALSE)</f>
        <v>198</v>
      </c>
      <c r="B813">
        <f>IF(ROW()=2,1,IF(A812&lt;&gt;Attack[[#This Row],[No]],1,B812+1))</f>
        <v>3</v>
      </c>
      <c r="C813" s="1" t="s">
        <v>1073</v>
      </c>
      <c r="D813" s="1" t="s">
        <v>110</v>
      </c>
      <c r="E813" s="1" t="s">
        <v>90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170</v>
      </c>
      <c r="L813" s="1" t="s">
        <v>178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仮装天童覚ICONIC</v>
      </c>
    </row>
    <row r="814" spans="1:20" x14ac:dyDescent="0.35">
      <c r="A814">
        <f>VLOOKUP(Attack[[#This Row],[No用]],SetNo[[No.用]:[vlookup 用]],2,FALSE)</f>
        <v>198</v>
      </c>
      <c r="B814">
        <f>IF(ROW()=2,1,IF(A813&lt;&gt;Attack[[#This Row],[No]],1,B813+1))</f>
        <v>4</v>
      </c>
      <c r="C814" s="1" t="s">
        <v>1073</v>
      </c>
      <c r="D814" s="1" t="s">
        <v>110</v>
      </c>
      <c r="E814" s="1" t="s">
        <v>90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270</v>
      </c>
      <c r="L814" s="1" t="s">
        <v>178</v>
      </c>
      <c r="M814">
        <v>34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仮装天童覚ICONIC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5</v>
      </c>
      <c r="C815" s="1" t="s">
        <v>1073</v>
      </c>
      <c r="D815" s="1" t="s">
        <v>110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170</v>
      </c>
      <c r="L815" s="1" t="s">
        <v>224</v>
      </c>
      <c r="M815">
        <v>49</v>
      </c>
      <c r="N815">
        <v>0</v>
      </c>
      <c r="O815">
        <v>59</v>
      </c>
      <c r="P815">
        <v>0</v>
      </c>
      <c r="T815" t="str">
        <f>Attack[[#This Row],[服装]]&amp;Attack[[#This Row],[名前]]&amp;Attack[[#This Row],[レアリティ]]</f>
        <v>仮装天童覚ICONIC</v>
      </c>
    </row>
    <row r="816" spans="1:20" x14ac:dyDescent="0.35">
      <c r="A816">
        <f>VLOOKUP(Attack[[#This Row],[No用]],SetNo[[No.用]:[vlookup 用]],2,FALSE)</f>
        <v>199</v>
      </c>
      <c r="B816">
        <f>IF(ROW()=2,1,IF(A815&lt;&gt;Attack[[#This Row],[No]],1,B815+1))</f>
        <v>1</v>
      </c>
      <c r="C816" s="1" t="s">
        <v>1341</v>
      </c>
      <c r="D816" s="1" t="s">
        <v>110</v>
      </c>
      <c r="E816" s="1" t="s">
        <v>77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168</v>
      </c>
      <c r="L816" s="1" t="s">
        <v>173</v>
      </c>
      <c r="M816">
        <v>35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遊園地天童覚ICONIC</v>
      </c>
    </row>
    <row r="817" spans="1:20" x14ac:dyDescent="0.35">
      <c r="A817">
        <f>VLOOKUP(Attack[[#This Row],[No用]],SetNo[[No.用]:[vlookup 用]],2,FALSE)</f>
        <v>199</v>
      </c>
      <c r="B817">
        <f>IF(ROW()=2,1,IF(A816&lt;&gt;Attack[[#This Row],[No]],1,B816+1))</f>
        <v>2</v>
      </c>
      <c r="C817" s="1" t="s">
        <v>1341</v>
      </c>
      <c r="D817" s="1" t="s">
        <v>110</v>
      </c>
      <c r="E817" s="1" t="s">
        <v>77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169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遊園地天童覚ICONIC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3</v>
      </c>
      <c r="C818" s="1" t="s">
        <v>1341</v>
      </c>
      <c r="D818" s="1" t="s">
        <v>110</v>
      </c>
      <c r="E818" s="1" t="s">
        <v>77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183</v>
      </c>
      <c r="L818" s="1" t="s">
        <v>224</v>
      </c>
      <c r="M818">
        <v>48</v>
      </c>
      <c r="N818">
        <v>0</v>
      </c>
      <c r="O818">
        <v>58</v>
      </c>
      <c r="P818">
        <v>0</v>
      </c>
      <c r="T818" t="str">
        <f>Attack[[#This Row],[服装]]&amp;Attack[[#This Row],[名前]]&amp;Attack[[#This Row],[レアリティ]]</f>
        <v>遊園地天童覚ICONIC</v>
      </c>
    </row>
    <row r="819" spans="1:20" x14ac:dyDescent="0.35">
      <c r="A819">
        <f>VLOOKUP(Attack[[#This Row],[No用]],SetNo[[No.用]:[vlookup 用]],2,FALSE)</f>
        <v>200</v>
      </c>
      <c r="B819">
        <f>IF(ROW()=2,1,IF(A818&lt;&gt;Attack[[#This Row],[No]],1,B818+1))</f>
        <v>1</v>
      </c>
      <c r="C819" t="s">
        <v>108</v>
      </c>
      <c r="D819" t="s">
        <v>111</v>
      </c>
      <c r="E819" t="s">
        <v>77</v>
      </c>
      <c r="F819" t="s">
        <v>78</v>
      </c>
      <c r="G819" t="s">
        <v>118</v>
      </c>
      <c r="H819" t="s">
        <v>71</v>
      </c>
      <c r="I819">
        <v>1</v>
      </c>
      <c r="J819" t="s">
        <v>234</v>
      </c>
      <c r="K819" s="1" t="s">
        <v>168</v>
      </c>
      <c r="L819" s="1" t="s">
        <v>173</v>
      </c>
      <c r="M819">
        <v>37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ユニフォーム五色工ICONIC</v>
      </c>
    </row>
    <row r="820" spans="1:20" x14ac:dyDescent="0.35">
      <c r="A820">
        <f>VLOOKUP(Attack[[#This Row],[No用]],SetNo[[No.用]:[vlookup 用]],2,FALSE)</f>
        <v>200</v>
      </c>
      <c r="B820">
        <f>IF(ROW()=2,1,IF(A819&lt;&gt;Attack[[#This Row],[No]],1,B819+1))</f>
        <v>2</v>
      </c>
      <c r="C820" t="s">
        <v>108</v>
      </c>
      <c r="D820" t="s">
        <v>111</v>
      </c>
      <c r="E820" t="s">
        <v>77</v>
      </c>
      <c r="F820" t="s">
        <v>78</v>
      </c>
      <c r="G820" t="s">
        <v>118</v>
      </c>
      <c r="H820" t="s">
        <v>71</v>
      </c>
      <c r="I820">
        <v>1</v>
      </c>
      <c r="J820" t="s">
        <v>234</v>
      </c>
      <c r="K820" s="1" t="s">
        <v>169</v>
      </c>
      <c r="L820" s="1" t="s">
        <v>173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ユニフォーム五色工ICONIC</v>
      </c>
    </row>
    <row r="821" spans="1:20" x14ac:dyDescent="0.35">
      <c r="A821">
        <f>VLOOKUP(Attack[[#This Row],[No用]],SetNo[[No.用]:[vlookup 用]],2,FALSE)</f>
        <v>200</v>
      </c>
      <c r="B821">
        <f>IF(ROW()=2,1,IF(A820&lt;&gt;Attack[[#This Row],[No]],1,B820+1))</f>
        <v>3</v>
      </c>
      <c r="C821" t="s">
        <v>108</v>
      </c>
      <c r="D821" t="s">
        <v>111</v>
      </c>
      <c r="E821" t="s">
        <v>77</v>
      </c>
      <c r="F821" t="s">
        <v>78</v>
      </c>
      <c r="G821" t="s">
        <v>118</v>
      </c>
      <c r="H821" t="s">
        <v>71</v>
      </c>
      <c r="I821">
        <v>1</v>
      </c>
      <c r="J821" t="s">
        <v>234</v>
      </c>
      <c r="K821" s="1" t="s">
        <v>280</v>
      </c>
      <c r="L821" s="1" t="s">
        <v>173</v>
      </c>
      <c r="M821">
        <v>45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ユニフォーム五色工ICONIC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4</v>
      </c>
      <c r="C822" t="s">
        <v>108</v>
      </c>
      <c r="D822" t="s">
        <v>111</v>
      </c>
      <c r="E822" t="s">
        <v>77</v>
      </c>
      <c r="F822" t="s">
        <v>78</v>
      </c>
      <c r="G822" t="s">
        <v>118</v>
      </c>
      <c r="H822" t="s">
        <v>71</v>
      </c>
      <c r="I822">
        <v>1</v>
      </c>
      <c r="J822" t="s">
        <v>234</v>
      </c>
      <c r="K822" s="1" t="s">
        <v>172</v>
      </c>
      <c r="L822" s="1" t="s">
        <v>162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ユニフォーム五色工ICONIC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5</v>
      </c>
      <c r="C823" t="s">
        <v>108</v>
      </c>
      <c r="D823" t="s">
        <v>111</v>
      </c>
      <c r="E823" t="s">
        <v>77</v>
      </c>
      <c r="F823" t="s">
        <v>78</v>
      </c>
      <c r="G823" t="s">
        <v>118</v>
      </c>
      <c r="H823" t="s">
        <v>71</v>
      </c>
      <c r="I823">
        <v>1</v>
      </c>
      <c r="J823" t="s">
        <v>234</v>
      </c>
      <c r="K823" s="1" t="s">
        <v>183</v>
      </c>
      <c r="L823" s="1" t="s">
        <v>224</v>
      </c>
      <c r="M823">
        <v>49</v>
      </c>
      <c r="N823">
        <v>0</v>
      </c>
      <c r="O823">
        <v>59</v>
      </c>
      <c r="P823">
        <v>0</v>
      </c>
      <c r="T823" t="str">
        <f>Attack[[#This Row],[服装]]&amp;Attack[[#This Row],[名前]]&amp;Attack[[#This Row],[レアリティ]]</f>
        <v>ユニフォーム五色工ICONIC</v>
      </c>
    </row>
    <row r="824" spans="1:20" x14ac:dyDescent="0.35">
      <c r="A824">
        <f>VLOOKUP(Attack[[#This Row],[No用]],SetNo[[No.用]:[vlookup 用]],2,FALSE)</f>
        <v>201</v>
      </c>
      <c r="B824">
        <f>IF(ROW()=2,1,IF(A823&lt;&gt;Attack[[#This Row],[No]],1,B823+1))</f>
        <v>1</v>
      </c>
      <c r="C824" s="1" t="s">
        <v>692</v>
      </c>
      <c r="D824" t="s">
        <v>111</v>
      </c>
      <c r="E824" s="1" t="s">
        <v>73</v>
      </c>
      <c r="F824" t="s">
        <v>78</v>
      </c>
      <c r="G824" t="s">
        <v>118</v>
      </c>
      <c r="H824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職業体験五色工ICONIC</v>
      </c>
    </row>
    <row r="825" spans="1:20" x14ac:dyDescent="0.35">
      <c r="A825">
        <f>VLOOKUP(Attack[[#This Row],[No用]],SetNo[[No.用]:[vlookup 用]],2,FALSE)</f>
        <v>201</v>
      </c>
      <c r="B825">
        <f>IF(ROW()=2,1,IF(A824&lt;&gt;Attack[[#This Row],[No]],1,B824+1))</f>
        <v>2</v>
      </c>
      <c r="C825" s="1" t="s">
        <v>692</v>
      </c>
      <c r="D825" t="s">
        <v>111</v>
      </c>
      <c r="E825" s="1" t="s">
        <v>73</v>
      </c>
      <c r="F825" t="s">
        <v>78</v>
      </c>
      <c r="G825" t="s">
        <v>118</v>
      </c>
      <c r="H825" t="s">
        <v>71</v>
      </c>
      <c r="I825">
        <v>1</v>
      </c>
      <c r="J825" t="s">
        <v>234</v>
      </c>
      <c r="K825" s="1" t="s">
        <v>169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職業体験五色工ICONIC</v>
      </c>
    </row>
    <row r="826" spans="1:20" x14ac:dyDescent="0.35">
      <c r="A826">
        <f>VLOOKUP(Attack[[#This Row],[No用]],SetNo[[No.用]:[vlookup 用]],2,FALSE)</f>
        <v>201</v>
      </c>
      <c r="B826">
        <f>IF(ROW()=2,1,IF(A825&lt;&gt;Attack[[#This Row],[No]],1,B825+1))</f>
        <v>3</v>
      </c>
      <c r="C826" s="1" t="s">
        <v>692</v>
      </c>
      <c r="D826" t="s">
        <v>111</v>
      </c>
      <c r="E826" s="1" t="s">
        <v>73</v>
      </c>
      <c r="F826" t="s">
        <v>78</v>
      </c>
      <c r="G826" t="s">
        <v>118</v>
      </c>
      <c r="H826" t="s">
        <v>71</v>
      </c>
      <c r="I826">
        <v>1</v>
      </c>
      <c r="J826" t="s">
        <v>234</v>
      </c>
      <c r="K826" s="1" t="s">
        <v>170</v>
      </c>
      <c r="L826" s="1" t="s">
        <v>178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職業体験五色工ICONIC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4</v>
      </c>
      <c r="C827" s="1" t="s">
        <v>692</v>
      </c>
      <c r="D827" t="s">
        <v>111</v>
      </c>
      <c r="E827" s="1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270</v>
      </c>
      <c r="L827" s="1" t="s">
        <v>178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職業体験五色工ICONIC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5</v>
      </c>
      <c r="C828" s="1" t="s">
        <v>692</v>
      </c>
      <c r="D828" t="s">
        <v>111</v>
      </c>
      <c r="E828" s="1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280</v>
      </c>
      <c r="L828" s="1" t="s">
        <v>173</v>
      </c>
      <c r="M828">
        <v>45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職業体験五色工ICONIC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6</v>
      </c>
      <c r="C829" s="1" t="s">
        <v>692</v>
      </c>
      <c r="D829" t="s">
        <v>111</v>
      </c>
      <c r="E829" s="1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職業体験五色工ICONIC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7</v>
      </c>
      <c r="C830" s="1" t="s">
        <v>692</v>
      </c>
      <c r="D830" t="s">
        <v>111</v>
      </c>
      <c r="E830" s="1" t="s">
        <v>73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49</v>
      </c>
      <c r="N830">
        <v>0</v>
      </c>
      <c r="O830">
        <v>59</v>
      </c>
      <c r="P830">
        <v>0</v>
      </c>
      <c r="T830" t="str">
        <f>Attack[[#This Row],[服装]]&amp;Attack[[#This Row],[名前]]&amp;Attack[[#This Row],[レアリティ]]</f>
        <v>職業体験五色工ICONIC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8</v>
      </c>
      <c r="C831" s="1" t="s">
        <v>692</v>
      </c>
      <c r="D831" t="s">
        <v>111</v>
      </c>
      <c r="E831" s="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270</v>
      </c>
      <c r="L831" s="1" t="s">
        <v>224</v>
      </c>
      <c r="M831">
        <v>49</v>
      </c>
      <c r="N831">
        <v>0</v>
      </c>
      <c r="O831">
        <v>59</v>
      </c>
      <c r="P831">
        <v>0</v>
      </c>
      <c r="T831" t="str">
        <f>Attack[[#This Row],[服装]]&amp;Attack[[#This Row],[名前]]&amp;Attack[[#This Row],[レアリティ]]</f>
        <v>職業体験五色工ICONIC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s="1" t="s">
        <v>149</v>
      </c>
      <c r="D832" s="1" t="s">
        <v>111</v>
      </c>
      <c r="E832" s="1" t="s">
        <v>90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37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制服五色工ICONIC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s="1" t="s">
        <v>149</v>
      </c>
      <c r="D833" s="1" t="s">
        <v>111</v>
      </c>
      <c r="E833" s="1" t="s">
        <v>90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制服五色工ICONIC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3</v>
      </c>
      <c r="C834" s="1" t="s">
        <v>149</v>
      </c>
      <c r="D834" s="1" t="s">
        <v>111</v>
      </c>
      <c r="E834" s="1" t="s">
        <v>90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234</v>
      </c>
      <c r="K834" s="1" t="s">
        <v>280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制服五色工ICONIC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4</v>
      </c>
      <c r="C835" s="1" t="s">
        <v>149</v>
      </c>
      <c r="D835" s="1" t="s">
        <v>111</v>
      </c>
      <c r="E835" s="1" t="s">
        <v>90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制服五色工ICONIC</v>
      </c>
    </row>
    <row r="836" spans="1:20" x14ac:dyDescent="0.35">
      <c r="A836">
        <f>VLOOKUP(Attack[[#This Row],[No用]],SetNo[[No.用]:[vlookup 用]],2,FALSE)</f>
        <v>202</v>
      </c>
      <c r="B836">
        <f>IF(ROW()=2,1,IF(A835&lt;&gt;Attack[[#This Row],[No]],1,B835+1))</f>
        <v>5</v>
      </c>
      <c r="C836" s="1" t="s">
        <v>149</v>
      </c>
      <c r="D836" s="1" t="s">
        <v>111</v>
      </c>
      <c r="E836" s="1" t="s">
        <v>90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49</v>
      </c>
      <c r="N836">
        <v>0</v>
      </c>
      <c r="O836">
        <v>59</v>
      </c>
      <c r="P836">
        <v>0</v>
      </c>
      <c r="T836" t="str">
        <f>Attack[[#This Row],[服装]]&amp;Attack[[#This Row],[名前]]&amp;Attack[[#This Row],[レアリティ]]</f>
        <v>制服五色工ICONIC</v>
      </c>
    </row>
    <row r="837" spans="1:20" x14ac:dyDescent="0.35">
      <c r="A837">
        <f>VLOOKUP(Attack[[#This Row],[No用]],SetNo[[No.用]:[vlookup 用]],2,FALSE)</f>
        <v>203</v>
      </c>
      <c r="B837">
        <f>IF(ROW()=2,1,IF(A836&lt;&gt;Attack[[#This Row],[No]],1,B836+1))</f>
        <v>1</v>
      </c>
      <c r="C837" s="1" t="s">
        <v>999</v>
      </c>
      <c r="D837" s="1" t="s">
        <v>111</v>
      </c>
      <c r="E837" s="11" t="s">
        <v>77</v>
      </c>
      <c r="F837" s="1" t="s">
        <v>78</v>
      </c>
      <c r="G837" s="1" t="s">
        <v>118</v>
      </c>
      <c r="H837" s="1" t="s">
        <v>71</v>
      </c>
      <c r="I837">
        <v>1</v>
      </c>
      <c r="J837" t="s">
        <v>234</v>
      </c>
      <c r="K837" s="1" t="s">
        <v>168</v>
      </c>
      <c r="L837" s="1" t="s">
        <v>173</v>
      </c>
      <c r="M837">
        <v>38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バカンス五色工ICONIC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2</v>
      </c>
      <c r="C838" s="1" t="s">
        <v>999</v>
      </c>
      <c r="D838" s="1" t="s">
        <v>111</v>
      </c>
      <c r="E838" s="11" t="s">
        <v>77</v>
      </c>
      <c r="F838" s="1" t="s">
        <v>78</v>
      </c>
      <c r="G838" s="1" t="s">
        <v>118</v>
      </c>
      <c r="H838" s="1" t="s">
        <v>71</v>
      </c>
      <c r="I838">
        <v>1</v>
      </c>
      <c r="J838" t="s">
        <v>234</v>
      </c>
      <c r="K838" s="1" t="s">
        <v>169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バカンス五色工ICONIC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3</v>
      </c>
      <c r="C839" s="1" t="s">
        <v>999</v>
      </c>
      <c r="D839" s="1" t="s">
        <v>111</v>
      </c>
      <c r="E839" s="11" t="s">
        <v>77</v>
      </c>
      <c r="F839" s="1" t="s">
        <v>78</v>
      </c>
      <c r="G839" s="1" t="s">
        <v>118</v>
      </c>
      <c r="H839" s="1" t="s">
        <v>71</v>
      </c>
      <c r="I839">
        <v>1</v>
      </c>
      <c r="J839" t="s">
        <v>234</v>
      </c>
      <c r="K839" s="1" t="s">
        <v>170</v>
      </c>
      <c r="L839" s="1" t="s">
        <v>178</v>
      </c>
      <c r="M839">
        <v>36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バカンス五色工ICONIC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4</v>
      </c>
      <c r="C840" s="1" t="s">
        <v>999</v>
      </c>
      <c r="D840" s="1" t="s">
        <v>111</v>
      </c>
      <c r="E840" s="11" t="s">
        <v>77</v>
      </c>
      <c r="F840" s="1" t="s">
        <v>78</v>
      </c>
      <c r="G840" s="1" t="s">
        <v>118</v>
      </c>
      <c r="H840" s="1" t="s">
        <v>71</v>
      </c>
      <c r="I840">
        <v>1</v>
      </c>
      <c r="J840" t="s">
        <v>234</v>
      </c>
      <c r="K840" s="1" t="s">
        <v>270</v>
      </c>
      <c r="L840" s="1" t="s">
        <v>173</v>
      </c>
      <c r="M840">
        <v>40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バカンス五色工ICONIC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5</v>
      </c>
      <c r="C841" s="1" t="s">
        <v>999</v>
      </c>
      <c r="D841" s="1" t="s">
        <v>111</v>
      </c>
      <c r="E841" s="11" t="s">
        <v>77</v>
      </c>
      <c r="F841" s="1" t="s">
        <v>78</v>
      </c>
      <c r="G841" s="1" t="s">
        <v>118</v>
      </c>
      <c r="H841" s="1" t="s">
        <v>71</v>
      </c>
      <c r="I841">
        <v>1</v>
      </c>
      <c r="J841" t="s">
        <v>234</v>
      </c>
      <c r="K841" s="1" t="s">
        <v>280</v>
      </c>
      <c r="L841" s="1" t="s">
        <v>173</v>
      </c>
      <c r="M841">
        <v>45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バカンス五色工ICONIC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6</v>
      </c>
      <c r="C842" s="1" t="s">
        <v>999</v>
      </c>
      <c r="D842" s="1" t="s">
        <v>111</v>
      </c>
      <c r="E842" s="11" t="s">
        <v>77</v>
      </c>
      <c r="F842" s="1" t="s">
        <v>78</v>
      </c>
      <c r="G842" s="1" t="s">
        <v>118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バカンス五色工ICONIC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7</v>
      </c>
      <c r="C843" s="1" t="s">
        <v>999</v>
      </c>
      <c r="D843" s="1" t="s">
        <v>111</v>
      </c>
      <c r="E843" s="11" t="s">
        <v>77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T843" t="str">
        <f>Attack[[#This Row],[服装]]&amp;Attack[[#This Row],[名前]]&amp;Attack[[#This Row],[レアリティ]]</f>
        <v>バカンス五色工ICONIC</v>
      </c>
    </row>
    <row r="844" spans="1:20" x14ac:dyDescent="0.35">
      <c r="A844">
        <f>VLOOKUP(Attack[[#This Row],[No用]],SetNo[[No.用]:[vlookup 用]],2,FALSE)</f>
        <v>203</v>
      </c>
      <c r="B844">
        <f>IF(ROW()=2,1,IF(A843&lt;&gt;Attack[[#This Row],[No]],1,B843+1))</f>
        <v>8</v>
      </c>
      <c r="C844" s="1" t="s">
        <v>999</v>
      </c>
      <c r="D844" s="1" t="s">
        <v>111</v>
      </c>
      <c r="E844" s="11" t="s">
        <v>77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280</v>
      </c>
      <c r="L844" s="1" t="s">
        <v>224</v>
      </c>
      <c r="M844">
        <v>49</v>
      </c>
      <c r="N844">
        <v>0</v>
      </c>
      <c r="O844">
        <v>59</v>
      </c>
      <c r="P844">
        <v>0</v>
      </c>
      <c r="T844" t="str">
        <f>Attack[[#This Row],[服装]]&amp;Attack[[#This Row],[名前]]&amp;Attack[[#This Row],[レアリティ]]</f>
        <v>バカンス五色工ICONIC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1</v>
      </c>
      <c r="C845" s="1" t="s">
        <v>1167</v>
      </c>
      <c r="D845" s="1" t="s">
        <v>111</v>
      </c>
      <c r="E845" s="11" t="s">
        <v>73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168</v>
      </c>
      <c r="L845" s="1" t="s">
        <v>178</v>
      </c>
      <c r="M845" s="1">
        <v>34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Xmas2五色工ICONIC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2</v>
      </c>
      <c r="C846" s="1" t="s">
        <v>1167</v>
      </c>
      <c r="D846" s="1" t="s">
        <v>111</v>
      </c>
      <c r="E846" s="11" t="s">
        <v>73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34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Xmas2五色工ICONIC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3</v>
      </c>
      <c r="C847" s="1" t="s">
        <v>1167</v>
      </c>
      <c r="D847" s="1" t="s">
        <v>111</v>
      </c>
      <c r="E847" s="11" t="s">
        <v>73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280</v>
      </c>
      <c r="L847" s="1" t="s">
        <v>173</v>
      </c>
      <c r="M847">
        <v>45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Xmas2五色工ICONIC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4</v>
      </c>
      <c r="C848" s="1" t="s">
        <v>1167</v>
      </c>
      <c r="D848" s="1" t="s">
        <v>111</v>
      </c>
      <c r="E848" s="11" t="s">
        <v>73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172</v>
      </c>
      <c r="L848" s="1" t="s">
        <v>162</v>
      </c>
      <c r="M848">
        <v>34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Xmas2五色工ICONIC</v>
      </c>
    </row>
    <row r="849" spans="1:20" x14ac:dyDescent="0.35">
      <c r="A849">
        <f>VLOOKUP(Attack[[#This Row],[No用]],SetNo[[No.用]:[vlookup 用]],2,FALSE)</f>
        <v>204</v>
      </c>
      <c r="B849">
        <f>IF(ROW()=2,1,IF(A848&lt;&gt;Attack[[#This Row],[No]],1,B848+1))</f>
        <v>5</v>
      </c>
      <c r="C849" s="1" t="s">
        <v>1167</v>
      </c>
      <c r="D849" s="1" t="s">
        <v>111</v>
      </c>
      <c r="E849" s="11" t="s">
        <v>73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183</v>
      </c>
      <c r="L849" s="1" t="s">
        <v>224</v>
      </c>
      <c r="M849">
        <v>49</v>
      </c>
      <c r="N849">
        <v>0</v>
      </c>
      <c r="O849">
        <v>59</v>
      </c>
      <c r="P849">
        <v>0</v>
      </c>
      <c r="T849" t="str">
        <f>Attack[[#This Row],[服装]]&amp;Attack[[#This Row],[名前]]&amp;Attack[[#This Row],[レアリティ]]</f>
        <v>Xmas2五色工ICONIC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1</v>
      </c>
      <c r="C850" t="s">
        <v>108</v>
      </c>
      <c r="D850" t="s">
        <v>112</v>
      </c>
      <c r="E850" t="s">
        <v>73</v>
      </c>
      <c r="F850" t="s">
        <v>74</v>
      </c>
      <c r="G850" t="s">
        <v>118</v>
      </c>
      <c r="H850" t="s">
        <v>71</v>
      </c>
      <c r="I850">
        <v>1</v>
      </c>
      <c r="J850" t="s">
        <v>234</v>
      </c>
      <c r="K850" t="s">
        <v>9</v>
      </c>
      <c r="L850" t="s">
        <v>389</v>
      </c>
      <c r="M850">
        <v>27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ユニフォーム白布賢二郎ICONIC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2</v>
      </c>
      <c r="C851" t="s">
        <v>108</v>
      </c>
      <c r="D851" t="s">
        <v>112</v>
      </c>
      <c r="E851" t="s">
        <v>73</v>
      </c>
      <c r="F851" t="s">
        <v>74</v>
      </c>
      <c r="G851" t="s">
        <v>118</v>
      </c>
      <c r="H851" t="s">
        <v>71</v>
      </c>
      <c r="I851">
        <v>1</v>
      </c>
      <c r="J851" t="s">
        <v>234</v>
      </c>
      <c r="K851" t="s">
        <v>387</v>
      </c>
      <c r="L851" t="s">
        <v>389</v>
      </c>
      <c r="M851">
        <v>27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ユニフォーム白布賢二郎ICONIC</v>
      </c>
    </row>
    <row r="852" spans="1:20" x14ac:dyDescent="0.35">
      <c r="A852">
        <f>VLOOKUP(Attack[[#This Row],[No用]],SetNo[[No.用]:[vlookup 用]],2,FALSE)</f>
        <v>206</v>
      </c>
      <c r="B852">
        <f>IF(ROW()=2,1,IF(A851&lt;&gt;Attack[[#This Row],[No]],1,B851+1))</f>
        <v>1</v>
      </c>
      <c r="C852" t="s">
        <v>382</v>
      </c>
      <c r="D852" t="s">
        <v>383</v>
      </c>
      <c r="E852" t="s">
        <v>24</v>
      </c>
      <c r="F852" t="s">
        <v>31</v>
      </c>
      <c r="G852" t="s">
        <v>157</v>
      </c>
      <c r="H852" t="s">
        <v>71</v>
      </c>
      <c r="I852">
        <v>1</v>
      </c>
      <c r="J852" t="s">
        <v>234</v>
      </c>
      <c r="K852" t="s">
        <v>9</v>
      </c>
      <c r="L852" t="s">
        <v>389</v>
      </c>
      <c r="M852">
        <v>27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探偵白布賢二郎ICONIC</v>
      </c>
    </row>
    <row r="853" spans="1:20" x14ac:dyDescent="0.35">
      <c r="A853">
        <f>VLOOKUP(Attack[[#This Row],[No用]],SetNo[[No.用]:[vlookup 用]],2,FALSE)</f>
        <v>206</v>
      </c>
      <c r="B853">
        <f>IF(ROW()=2,1,IF(A852&lt;&gt;Attack[[#This Row],[No]],1,B852+1))</f>
        <v>2</v>
      </c>
      <c r="C853" t="s">
        <v>382</v>
      </c>
      <c r="D853" t="s">
        <v>383</v>
      </c>
      <c r="E853" t="s">
        <v>24</v>
      </c>
      <c r="F853" t="s">
        <v>31</v>
      </c>
      <c r="G853" t="s">
        <v>157</v>
      </c>
      <c r="H853" t="s">
        <v>71</v>
      </c>
      <c r="I853">
        <v>1</v>
      </c>
      <c r="J853" t="s">
        <v>234</v>
      </c>
      <c r="K853" t="s">
        <v>387</v>
      </c>
      <c r="L853" t="s">
        <v>389</v>
      </c>
      <c r="M853">
        <v>27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探偵白布賢二郎ICONIC</v>
      </c>
    </row>
    <row r="854" spans="1:20" x14ac:dyDescent="0.35">
      <c r="A854">
        <f>VLOOKUP(Attack[[#This Row],[No用]],SetNo[[No.用]:[vlookup 用]],2,FALSE)</f>
        <v>207</v>
      </c>
      <c r="B854">
        <f>IF(ROW()=2,1,IF(A853&lt;&gt;Attack[[#This Row],[No]],1,B853+1))</f>
        <v>1</v>
      </c>
      <c r="C854" s="1" t="s">
        <v>149</v>
      </c>
      <c r="D854" s="1" t="s">
        <v>383</v>
      </c>
      <c r="E854" s="1" t="s">
        <v>77</v>
      </c>
      <c r="F854" s="1" t="s">
        <v>31</v>
      </c>
      <c r="G854" s="1" t="s">
        <v>157</v>
      </c>
      <c r="H854" s="1" t="s">
        <v>71</v>
      </c>
      <c r="I854">
        <v>1</v>
      </c>
      <c r="J854" t="s">
        <v>234</v>
      </c>
      <c r="K854" t="s">
        <v>9</v>
      </c>
      <c r="L854" t="s">
        <v>389</v>
      </c>
      <c r="M854">
        <v>27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制服白布賢二郎ICONIC</v>
      </c>
    </row>
    <row r="855" spans="1:20" x14ac:dyDescent="0.35">
      <c r="A855">
        <f>VLOOKUP(Attack[[#This Row],[No用]],SetNo[[No.用]:[vlookup 用]],2,FALSE)</f>
        <v>207</v>
      </c>
      <c r="B855">
        <f>IF(ROW()=2,1,IF(A854&lt;&gt;Attack[[#This Row],[No]],1,B854+1))</f>
        <v>2</v>
      </c>
      <c r="C855" s="1" t="s">
        <v>149</v>
      </c>
      <c r="D855" s="1" t="s">
        <v>383</v>
      </c>
      <c r="E855" s="1" t="s">
        <v>77</v>
      </c>
      <c r="F855" s="1" t="s">
        <v>31</v>
      </c>
      <c r="G855" s="1" t="s">
        <v>157</v>
      </c>
      <c r="H855" s="1" t="s">
        <v>71</v>
      </c>
      <c r="I855">
        <v>1</v>
      </c>
      <c r="J855" t="s">
        <v>234</v>
      </c>
      <c r="K855" t="s">
        <v>387</v>
      </c>
      <c r="L855" t="s">
        <v>389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制服白布賢二郎ICONIC</v>
      </c>
    </row>
    <row r="856" spans="1:20" x14ac:dyDescent="0.35">
      <c r="A856">
        <f>VLOOKUP(Attack[[#This Row],[No用]],SetNo[[No.用]:[vlookup 用]],2,FALSE)</f>
        <v>208</v>
      </c>
      <c r="B856">
        <f>IF(ROW()=2,1,IF(A855&lt;&gt;Attack[[#This Row],[No]],1,B855+1))</f>
        <v>1</v>
      </c>
      <c r="C856" s="1" t="s">
        <v>999</v>
      </c>
      <c r="D856" s="1" t="s">
        <v>383</v>
      </c>
      <c r="E856" s="1" t="s">
        <v>73</v>
      </c>
      <c r="F856" s="1" t="s">
        <v>31</v>
      </c>
      <c r="G856" s="1" t="s">
        <v>157</v>
      </c>
      <c r="H856" s="1" t="s">
        <v>71</v>
      </c>
      <c r="I856">
        <v>1</v>
      </c>
      <c r="J856" t="s">
        <v>234</v>
      </c>
      <c r="K856" t="s">
        <v>9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バカンス白布賢二郎ICONIC</v>
      </c>
    </row>
    <row r="857" spans="1:20" x14ac:dyDescent="0.35">
      <c r="A857">
        <f>VLOOKUP(Attack[[#This Row],[No用]],SetNo[[No.用]:[vlookup 用]],2,FALSE)</f>
        <v>208</v>
      </c>
      <c r="B857">
        <f>IF(ROW()=2,1,IF(A856&lt;&gt;Attack[[#This Row],[No]],1,B856+1))</f>
        <v>2</v>
      </c>
      <c r="C857" s="1" t="s">
        <v>999</v>
      </c>
      <c r="D857" s="1" t="s">
        <v>383</v>
      </c>
      <c r="E857" s="1" t="s">
        <v>73</v>
      </c>
      <c r="F857" s="1" t="s">
        <v>31</v>
      </c>
      <c r="G857" s="1" t="s">
        <v>157</v>
      </c>
      <c r="H857" s="1" t="s">
        <v>71</v>
      </c>
      <c r="I857">
        <v>1</v>
      </c>
      <c r="J857" t="s">
        <v>234</v>
      </c>
      <c r="K857" t="s">
        <v>387</v>
      </c>
      <c r="L857" s="1" t="s">
        <v>162</v>
      </c>
      <c r="M857">
        <v>24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バカンス白布賢二郎ICONIC</v>
      </c>
    </row>
    <row r="858" spans="1:20" x14ac:dyDescent="0.35">
      <c r="A858">
        <f>VLOOKUP(Attack[[#This Row],[No用]],SetNo[[No.用]:[vlookup 用]],2,FALSE)</f>
        <v>209</v>
      </c>
      <c r="B858">
        <f>IF(ROW()=2,1,IF(A857&lt;&gt;Attack[[#This Row],[No]],1,B857+1))</f>
        <v>1</v>
      </c>
      <c r="C858" s="1" t="s">
        <v>1228</v>
      </c>
      <c r="D858" s="1" t="s">
        <v>383</v>
      </c>
      <c r="E858" s="1" t="s">
        <v>90</v>
      </c>
      <c r="F858" s="1" t="s">
        <v>31</v>
      </c>
      <c r="G858" s="1" t="s">
        <v>157</v>
      </c>
      <c r="H858" s="1" t="s">
        <v>71</v>
      </c>
      <c r="I858">
        <v>1</v>
      </c>
      <c r="J858" t="s">
        <v>234</v>
      </c>
      <c r="K858" t="s">
        <v>9</v>
      </c>
      <c r="L858" s="1" t="s">
        <v>162</v>
      </c>
      <c r="M858">
        <v>24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路地裏2白布賢二郎ICONIC</v>
      </c>
    </row>
    <row r="859" spans="1:20" x14ac:dyDescent="0.35">
      <c r="A859">
        <f>VLOOKUP(Attack[[#This Row],[No用]],SetNo[[No.用]:[vlookup 用]],2,FALSE)</f>
        <v>209</v>
      </c>
      <c r="B859">
        <f>IF(ROW()=2,1,IF(A858&lt;&gt;Attack[[#This Row],[No]],1,B858+1))</f>
        <v>2</v>
      </c>
      <c r="C859" s="1" t="s">
        <v>1228</v>
      </c>
      <c r="D859" s="1" t="s">
        <v>383</v>
      </c>
      <c r="E859" s="1" t="s">
        <v>90</v>
      </c>
      <c r="F859" s="1" t="s">
        <v>31</v>
      </c>
      <c r="G859" s="1" t="s">
        <v>157</v>
      </c>
      <c r="H859" s="1" t="s">
        <v>71</v>
      </c>
      <c r="I859">
        <v>1</v>
      </c>
      <c r="J859" t="s">
        <v>234</v>
      </c>
      <c r="K859" t="s">
        <v>387</v>
      </c>
      <c r="L859" s="1" t="s">
        <v>162</v>
      </c>
      <c r="M859">
        <v>24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路地裏2白布賢二郎ICONIC</v>
      </c>
    </row>
    <row r="860" spans="1:20" x14ac:dyDescent="0.35">
      <c r="A860">
        <f>VLOOKUP(Attack[[#This Row],[No用]],SetNo[[No.用]:[vlookup 用]],2,FALSE)</f>
        <v>210</v>
      </c>
      <c r="B860">
        <f>IF(ROW()=2,1,IF(A859&lt;&gt;Attack[[#This Row],[No]],1,B859+1))</f>
        <v>1</v>
      </c>
      <c r="C860" t="s">
        <v>108</v>
      </c>
      <c r="D860" t="s">
        <v>113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168</v>
      </c>
      <c r="L860" s="1" t="s">
        <v>173</v>
      </c>
      <c r="M860">
        <v>34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ユニフォーム大平獅音ICONIC</v>
      </c>
    </row>
    <row r="861" spans="1:20" x14ac:dyDescent="0.35">
      <c r="A861">
        <f>VLOOKUP(Attack[[#This Row],[No用]],SetNo[[No.用]:[vlookup 用]],2,FALSE)</f>
        <v>210</v>
      </c>
      <c r="B861">
        <f>IF(ROW()=2,1,IF(A860&lt;&gt;Attack[[#This Row],[No]],1,B860+1))</f>
        <v>2</v>
      </c>
      <c r="C861" t="s">
        <v>108</v>
      </c>
      <c r="D861" t="s">
        <v>113</v>
      </c>
      <c r="E86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169</v>
      </c>
      <c r="L861" s="1" t="s">
        <v>173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ユニフォーム大平獅音ICONIC</v>
      </c>
    </row>
    <row r="862" spans="1:20" x14ac:dyDescent="0.35">
      <c r="A862">
        <f>VLOOKUP(Attack[[#This Row],[No用]],SetNo[[No.用]:[vlookup 用]],2,FALSE)</f>
        <v>210</v>
      </c>
      <c r="B862">
        <f>IF(ROW()=2,1,IF(A861&lt;&gt;Attack[[#This Row],[No]],1,B861+1))</f>
        <v>3</v>
      </c>
      <c r="C862" t="s">
        <v>108</v>
      </c>
      <c r="D862" t="s">
        <v>113</v>
      </c>
      <c r="E862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29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ユニフォーム大平獅音ICONIC</v>
      </c>
    </row>
    <row r="863" spans="1:20" x14ac:dyDescent="0.35">
      <c r="A863">
        <f>VLOOKUP(Attack[[#This Row],[No用]],SetNo[[No.用]:[vlookup 用]],2,FALSE)</f>
        <v>210</v>
      </c>
      <c r="B863">
        <f>IF(ROW()=2,1,IF(A862&lt;&gt;Attack[[#This Row],[No]],1,B862+1))</f>
        <v>4</v>
      </c>
      <c r="C863" t="s">
        <v>108</v>
      </c>
      <c r="D863" t="s">
        <v>113</v>
      </c>
      <c r="E863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183</v>
      </c>
      <c r="L863" s="1" t="s">
        <v>224</v>
      </c>
      <c r="M863">
        <v>49</v>
      </c>
      <c r="N863">
        <v>0</v>
      </c>
      <c r="O863">
        <v>59</v>
      </c>
      <c r="P863">
        <v>0</v>
      </c>
      <c r="T863" t="str">
        <f>Attack[[#This Row],[服装]]&amp;Attack[[#This Row],[名前]]&amp;Attack[[#This Row],[レアリティ]]</f>
        <v>ユニフォーム大平獅音ICONIC</v>
      </c>
    </row>
    <row r="864" spans="1:20" x14ac:dyDescent="0.35">
      <c r="A864">
        <f>VLOOKUP(Attack[[#This Row],[No用]],SetNo[[No.用]:[vlookup 用]],2,FALSE)</f>
        <v>211</v>
      </c>
      <c r="B864">
        <f>IF(ROW()=2,1,IF(A863&lt;&gt;Attack[[#This Row],[No]],1,B863+1))</f>
        <v>1</v>
      </c>
      <c r="C864" t="s">
        <v>108</v>
      </c>
      <c r="D864" t="s">
        <v>114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394</v>
      </c>
      <c r="K864" s="1" t="s">
        <v>168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ユニフォーム川西太一ICONIC</v>
      </c>
    </row>
    <row r="865" spans="1:20" x14ac:dyDescent="0.35">
      <c r="A865">
        <f>VLOOKUP(Attack[[#This Row],[No用]],SetNo[[No.用]:[vlookup 用]],2,FALSE)</f>
        <v>211</v>
      </c>
      <c r="B865">
        <f>IF(ROW()=2,1,IF(A864&lt;&gt;Attack[[#This Row],[No]],1,B864+1))</f>
        <v>2</v>
      </c>
      <c r="C865" t="s">
        <v>108</v>
      </c>
      <c r="D865" t="s">
        <v>114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394</v>
      </c>
      <c r="K865" s="1" t="s">
        <v>169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ユニフォーム川西太一ICONIC</v>
      </c>
    </row>
    <row r="866" spans="1:20" x14ac:dyDescent="0.35">
      <c r="A866">
        <f>VLOOKUP(Attack[[#This Row],[No用]],SetNo[[No.用]:[vlookup 用]],2,FALSE)</f>
        <v>211</v>
      </c>
      <c r="B866">
        <f>IF(ROW()=2,1,IF(A865&lt;&gt;Attack[[#This Row],[No]],1,B865+1))</f>
        <v>3</v>
      </c>
      <c r="C866" t="s">
        <v>108</v>
      </c>
      <c r="D866" t="s">
        <v>114</v>
      </c>
      <c r="E866" t="s">
        <v>73</v>
      </c>
      <c r="F866" t="s">
        <v>82</v>
      </c>
      <c r="G866" t="s">
        <v>118</v>
      </c>
      <c r="H866" t="s">
        <v>71</v>
      </c>
      <c r="I866">
        <v>1</v>
      </c>
      <c r="J866" t="s">
        <v>394</v>
      </c>
      <c r="K866" s="1" t="s">
        <v>183</v>
      </c>
      <c r="L866" s="1" t="s">
        <v>224</v>
      </c>
      <c r="M866">
        <v>49</v>
      </c>
      <c r="N866">
        <v>0</v>
      </c>
      <c r="O866">
        <v>59</v>
      </c>
      <c r="P866">
        <v>0</v>
      </c>
      <c r="Q866" s="1" t="s">
        <v>1302</v>
      </c>
      <c r="R866" s="1" t="s">
        <v>1303</v>
      </c>
      <c r="T866" t="str">
        <f>Attack[[#This Row],[服装]]&amp;Attack[[#This Row],[名前]]&amp;Attack[[#This Row],[レアリティ]]</f>
        <v>ユニフォーム川西太一ICONIC</v>
      </c>
    </row>
    <row r="867" spans="1:20" x14ac:dyDescent="0.35">
      <c r="A867">
        <f>VLOOKUP(Attack[[#This Row],[No用]],SetNo[[No.用]:[vlookup 用]],2,FALSE)</f>
        <v>212</v>
      </c>
      <c r="B867">
        <f>IF(ROW()=2,1,IF(A866&lt;&gt;Attack[[#This Row],[No]],1,B866+1))</f>
        <v>1</v>
      </c>
      <c r="C867" s="1" t="s">
        <v>893</v>
      </c>
      <c r="D867" s="1" t="s">
        <v>114</v>
      </c>
      <c r="E867" s="1" t="s">
        <v>90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234</v>
      </c>
      <c r="K867" s="1" t="s">
        <v>168</v>
      </c>
      <c r="L867" s="1" t="s">
        <v>162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路地裏川西太一ICONIC</v>
      </c>
    </row>
    <row r="868" spans="1:20" x14ac:dyDescent="0.35">
      <c r="A868">
        <f>VLOOKUP(Attack[[#This Row],[No用]],SetNo[[No.用]:[vlookup 用]],2,FALSE)</f>
        <v>212</v>
      </c>
      <c r="B868">
        <f>IF(ROW()=2,1,IF(A867&lt;&gt;Attack[[#This Row],[No]],1,B867+1))</f>
        <v>2</v>
      </c>
      <c r="C868" s="1" t="s">
        <v>893</v>
      </c>
      <c r="D868" s="1" t="s">
        <v>114</v>
      </c>
      <c r="E868" s="1" t="s">
        <v>90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路地裏川西太一ICONIC</v>
      </c>
    </row>
    <row r="869" spans="1:20" x14ac:dyDescent="0.35">
      <c r="A869">
        <f>VLOOKUP(Attack[[#This Row],[No用]],SetNo[[No.用]:[vlookup 用]],2,FALSE)</f>
        <v>213</v>
      </c>
      <c r="B869">
        <f>IF(ROW()=2,1,IF(A868&lt;&gt;Attack[[#This Row],[No]],1,B868+1))</f>
        <v>1</v>
      </c>
      <c r="C869" t="s">
        <v>108</v>
      </c>
      <c r="D869" s="1" t="s">
        <v>652</v>
      </c>
      <c r="E869" t="s">
        <v>73</v>
      </c>
      <c r="F869" t="s">
        <v>74</v>
      </c>
      <c r="G869" t="s">
        <v>118</v>
      </c>
      <c r="H869" t="s">
        <v>71</v>
      </c>
      <c r="I869">
        <v>1</v>
      </c>
      <c r="J869" t="s">
        <v>234</v>
      </c>
      <c r="K869" s="1" t="s">
        <v>168</v>
      </c>
      <c r="L869" s="1" t="s">
        <v>178</v>
      </c>
      <c r="M869">
        <v>28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ユニフォーム瀬見英太ICONIC</v>
      </c>
    </row>
    <row r="870" spans="1:20" x14ac:dyDescent="0.35">
      <c r="A870">
        <f>VLOOKUP(Attack[[#This Row],[No用]],SetNo[[No.用]:[vlookup 用]],2,FALSE)</f>
        <v>213</v>
      </c>
      <c r="B870">
        <f>IF(ROW()=2,1,IF(A869&lt;&gt;Attack[[#This Row],[No]],1,B869+1))</f>
        <v>2</v>
      </c>
      <c r="C870" t="s">
        <v>108</v>
      </c>
      <c r="D870" s="1" t="s">
        <v>652</v>
      </c>
      <c r="E870" t="s">
        <v>73</v>
      </c>
      <c r="F870" t="s">
        <v>74</v>
      </c>
      <c r="G870" t="s">
        <v>118</v>
      </c>
      <c r="H870" t="s">
        <v>71</v>
      </c>
      <c r="I870">
        <v>1</v>
      </c>
      <c r="J870" t="s">
        <v>234</v>
      </c>
      <c r="K870" s="1" t="s">
        <v>169</v>
      </c>
      <c r="L870" s="1" t="s">
        <v>178</v>
      </c>
      <c r="M870">
        <v>28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ユニフォーム瀬見英太ICONIC</v>
      </c>
    </row>
    <row r="871" spans="1:20" x14ac:dyDescent="0.35">
      <c r="A871">
        <f>VLOOKUP(Attack[[#This Row],[No用]],SetNo[[No.用]:[vlookup 用]],2,FALSE)</f>
        <v>214</v>
      </c>
      <c r="B871">
        <f>IF(ROW()=2,1,IF(A870&lt;&gt;Attack[[#This Row],[No]],1,B870+1))</f>
        <v>1</v>
      </c>
      <c r="C871" s="1" t="s">
        <v>815</v>
      </c>
      <c r="D871" s="1" t="s">
        <v>652</v>
      </c>
      <c r="E871" s="1" t="s">
        <v>90</v>
      </c>
      <c r="F871" t="s">
        <v>74</v>
      </c>
      <c r="G871" t="s">
        <v>118</v>
      </c>
      <c r="H871" t="s">
        <v>71</v>
      </c>
      <c r="I871">
        <v>1</v>
      </c>
      <c r="J871" t="s">
        <v>234</v>
      </c>
      <c r="K871" s="1" t="s">
        <v>168</v>
      </c>
      <c r="L871" s="1" t="s">
        <v>178</v>
      </c>
      <c r="M871">
        <v>28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雪遊び瀬見英太ICONIC</v>
      </c>
    </row>
    <row r="872" spans="1:20" x14ac:dyDescent="0.35">
      <c r="A872">
        <f>VLOOKUP(Attack[[#This Row],[No用]],SetNo[[No.用]:[vlookup 用]],2,FALSE)</f>
        <v>214</v>
      </c>
      <c r="B872">
        <f>IF(ROW()=2,1,IF(A871&lt;&gt;Attack[[#This Row],[No]],1,B871+1))</f>
        <v>2</v>
      </c>
      <c r="C872" s="1" t="s">
        <v>815</v>
      </c>
      <c r="D872" s="1" t="s">
        <v>652</v>
      </c>
      <c r="E872" s="1" t="s">
        <v>90</v>
      </c>
      <c r="F872" t="s">
        <v>74</v>
      </c>
      <c r="G872" t="s">
        <v>118</v>
      </c>
      <c r="H872" t="s">
        <v>71</v>
      </c>
      <c r="I872">
        <v>1</v>
      </c>
      <c r="J872" t="s">
        <v>234</v>
      </c>
      <c r="K872" s="1" t="s">
        <v>169</v>
      </c>
      <c r="L872" s="1" t="s">
        <v>178</v>
      </c>
      <c r="M872">
        <v>28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雪遊び瀬見英太ICONIC</v>
      </c>
    </row>
    <row r="873" spans="1:20" x14ac:dyDescent="0.35">
      <c r="A873">
        <f>VLOOKUP(Attack[[#This Row],[No用]],SetNo[[No.用]:[vlookup 用]],2,FALSE)</f>
        <v>215</v>
      </c>
      <c r="B873">
        <f>IF(ROW()=2,1,IF(A872&lt;&gt;Attack[[#This Row],[No]],1,B872+1))</f>
        <v>1</v>
      </c>
      <c r="C873" s="1" t="s">
        <v>999</v>
      </c>
      <c r="D873" s="1" t="s">
        <v>652</v>
      </c>
      <c r="E873" s="11" t="s">
        <v>77</v>
      </c>
      <c r="F873" s="1" t="s">
        <v>74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168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バカンス瀬見英太ICONIC</v>
      </c>
    </row>
    <row r="874" spans="1:20" x14ac:dyDescent="0.35">
      <c r="A874">
        <f>VLOOKUP(Attack[[#This Row],[No用]],SetNo[[No.用]:[vlookup 用]],2,FALSE)</f>
        <v>215</v>
      </c>
      <c r="B874">
        <f>IF(ROW()=2,1,IF(A873&lt;&gt;Attack[[#This Row],[No]],1,B873+1))</f>
        <v>2</v>
      </c>
      <c r="C874" s="1" t="s">
        <v>999</v>
      </c>
      <c r="D874" s="1" t="s">
        <v>652</v>
      </c>
      <c r="E874" s="11" t="s">
        <v>77</v>
      </c>
      <c r="F874" s="1" t="s">
        <v>74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バカンス瀬見英太ICONIC</v>
      </c>
    </row>
    <row r="875" spans="1:20" x14ac:dyDescent="0.35">
      <c r="A875">
        <f>VLOOKUP(Attack[[#This Row],[No用]],SetNo[[No.用]:[vlookup 用]],2,FALSE)</f>
        <v>216</v>
      </c>
      <c r="B875">
        <f>IF(ROW()=2,1,IF(A874&lt;&gt;Attack[[#This Row],[No]],1,B874+1))</f>
        <v>1</v>
      </c>
      <c r="C875" t="s">
        <v>108</v>
      </c>
      <c r="D875" t="s">
        <v>115</v>
      </c>
      <c r="E875" t="s">
        <v>73</v>
      </c>
      <c r="F875" t="s">
        <v>80</v>
      </c>
      <c r="G875" t="s">
        <v>118</v>
      </c>
      <c r="H875" t="s">
        <v>71</v>
      </c>
      <c r="I875">
        <v>1</v>
      </c>
      <c r="J875" t="s">
        <v>234</v>
      </c>
      <c r="M875">
        <v>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ユニフォーム山形隼人ICONIC</v>
      </c>
    </row>
    <row r="876" spans="1:20" x14ac:dyDescent="0.35">
      <c r="A876">
        <f>VLOOKUP(Attack[[#This Row],[No用]],SetNo[[No.用]:[vlookup 用]],2,FALSE)</f>
        <v>217</v>
      </c>
      <c r="B876">
        <f>IF(ROW()=2,1,IF(A875&lt;&gt;Attack[[#This Row],[No]],1,B875+1))</f>
        <v>1</v>
      </c>
      <c r="C876" s="1" t="s">
        <v>108</v>
      </c>
      <c r="D876" s="1" t="s">
        <v>1018</v>
      </c>
      <c r="E876" s="1" t="s">
        <v>73</v>
      </c>
      <c r="F876" s="1" t="s">
        <v>78</v>
      </c>
      <c r="G876" s="1" t="s">
        <v>1019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35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ユニフォーム強羅昌己ICONIC</v>
      </c>
    </row>
    <row r="877" spans="1:20" x14ac:dyDescent="0.35">
      <c r="A877">
        <f>VLOOKUP(Attack[[#This Row],[No用]],SetNo[[No.用]:[vlookup 用]],2,FALSE)</f>
        <v>217</v>
      </c>
      <c r="B877">
        <f>IF(ROW()=2,1,IF(A876&lt;&gt;Attack[[#This Row],[No]],1,B876+1))</f>
        <v>2</v>
      </c>
      <c r="C877" s="1" t="s">
        <v>108</v>
      </c>
      <c r="D877" s="1" t="s">
        <v>1018</v>
      </c>
      <c r="E877" s="1" t="s">
        <v>73</v>
      </c>
      <c r="F877" s="1" t="s">
        <v>78</v>
      </c>
      <c r="G877" s="1" t="s">
        <v>1019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178</v>
      </c>
      <c r="M877">
        <v>35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ユニフォーム強羅昌己ICONIC</v>
      </c>
    </row>
    <row r="878" spans="1:20" x14ac:dyDescent="0.35">
      <c r="A878">
        <f>VLOOKUP(Attack[[#This Row],[No用]],SetNo[[No.用]:[vlookup 用]],2,FALSE)</f>
        <v>217</v>
      </c>
      <c r="B878">
        <f>IF(ROW()=2,1,IF(A877&lt;&gt;Attack[[#This Row],[No]],1,B877+1))</f>
        <v>3</v>
      </c>
      <c r="C878" s="1" t="s">
        <v>108</v>
      </c>
      <c r="D878" s="1" t="s">
        <v>1018</v>
      </c>
      <c r="E878" s="1" t="s">
        <v>73</v>
      </c>
      <c r="F878" s="1" t="s">
        <v>78</v>
      </c>
      <c r="G878" s="1" t="s">
        <v>1019</v>
      </c>
      <c r="H878" s="1" t="s">
        <v>71</v>
      </c>
      <c r="I878">
        <v>1</v>
      </c>
      <c r="J878" t="s">
        <v>234</v>
      </c>
      <c r="K878" s="1" t="s">
        <v>172</v>
      </c>
      <c r="L878" s="1" t="s">
        <v>162</v>
      </c>
      <c r="M878">
        <v>32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ユニフォーム強羅昌己ICONIC</v>
      </c>
    </row>
    <row r="879" spans="1:20" x14ac:dyDescent="0.35">
      <c r="A879">
        <f>VLOOKUP(Attack[[#This Row],[No用]],SetNo[[No.用]:[vlookup 用]],2,FALSE)</f>
        <v>218</v>
      </c>
      <c r="B879">
        <f>IF(ROW()=2,1,IF(A878&lt;&gt;Attack[[#This Row],[No]],1,B878+1))</f>
        <v>1</v>
      </c>
      <c r="C879" s="1" t="s">
        <v>108</v>
      </c>
      <c r="D879" s="1" t="s">
        <v>1031</v>
      </c>
      <c r="E879" s="1" t="s">
        <v>77</v>
      </c>
      <c r="F879" s="1" t="s">
        <v>78</v>
      </c>
      <c r="G879" s="1" t="s">
        <v>1019</v>
      </c>
      <c r="H879" s="1" t="s">
        <v>71</v>
      </c>
      <c r="I879">
        <v>1</v>
      </c>
      <c r="J879" t="s">
        <v>234</v>
      </c>
      <c r="K879" s="1" t="s">
        <v>168</v>
      </c>
      <c r="L879" s="1" t="s">
        <v>173</v>
      </c>
      <c r="M879">
        <v>35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ユニフォーム芦谷洋平ICONIC</v>
      </c>
    </row>
    <row r="880" spans="1:20" x14ac:dyDescent="0.35">
      <c r="A880">
        <f>VLOOKUP(Attack[[#This Row],[No用]],SetNo[[No.用]:[vlookup 用]],2,FALSE)</f>
        <v>218</v>
      </c>
      <c r="B880">
        <f>IF(ROW()=2,1,IF(A879&lt;&gt;Attack[[#This Row],[No]],1,B879+1))</f>
        <v>2</v>
      </c>
      <c r="C880" s="1" t="s">
        <v>108</v>
      </c>
      <c r="D880" s="1" t="s">
        <v>1031</v>
      </c>
      <c r="E880" s="1" t="s">
        <v>77</v>
      </c>
      <c r="F880" s="1" t="s">
        <v>78</v>
      </c>
      <c r="G880" s="1" t="s">
        <v>1019</v>
      </c>
      <c r="H880" s="1" t="s">
        <v>71</v>
      </c>
      <c r="I880">
        <v>1</v>
      </c>
      <c r="J880" t="s">
        <v>234</v>
      </c>
      <c r="K880" s="1" t="s">
        <v>169</v>
      </c>
      <c r="L880" s="1" t="s">
        <v>173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ユニフォーム芦谷洋平ICONIC</v>
      </c>
    </row>
    <row r="881" spans="1:20" x14ac:dyDescent="0.35">
      <c r="A881">
        <f>VLOOKUP(Attack[[#This Row],[No用]],SetNo[[No.用]:[vlookup 用]],2,FALSE)</f>
        <v>218</v>
      </c>
      <c r="B881">
        <f>IF(ROW()=2,1,IF(A880&lt;&gt;Attack[[#This Row],[No]],1,B880+1))</f>
        <v>3</v>
      </c>
      <c r="C881" s="1" t="s">
        <v>108</v>
      </c>
      <c r="D881" s="1" t="s">
        <v>1031</v>
      </c>
      <c r="E881" s="1" t="s">
        <v>77</v>
      </c>
      <c r="F881" s="1" t="s">
        <v>78</v>
      </c>
      <c r="G881" s="1" t="s">
        <v>1019</v>
      </c>
      <c r="H881" s="1" t="s">
        <v>71</v>
      </c>
      <c r="I881">
        <v>1</v>
      </c>
      <c r="J881" t="s">
        <v>234</v>
      </c>
      <c r="K881" s="1" t="s">
        <v>171</v>
      </c>
      <c r="L881" s="1" t="s">
        <v>173</v>
      </c>
      <c r="M881">
        <v>38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ユニフォーム芦谷洋平ICONIC</v>
      </c>
    </row>
    <row r="882" spans="1:20" x14ac:dyDescent="0.35">
      <c r="A882">
        <f>VLOOKUP(Attack[[#This Row],[No用]],SetNo[[No.用]:[vlookup 用]],2,FALSE)</f>
        <v>218</v>
      </c>
      <c r="B882">
        <f>IF(ROW()=2,1,IF(A881&lt;&gt;Attack[[#This Row],[No]],1,B881+1))</f>
        <v>4</v>
      </c>
      <c r="C882" s="1" t="s">
        <v>108</v>
      </c>
      <c r="D882" s="1" t="s">
        <v>1031</v>
      </c>
      <c r="E882" s="1" t="s">
        <v>77</v>
      </c>
      <c r="F882" s="1" t="s">
        <v>78</v>
      </c>
      <c r="G882" s="1" t="s">
        <v>1019</v>
      </c>
      <c r="H882" s="1" t="s">
        <v>71</v>
      </c>
      <c r="I882">
        <v>1</v>
      </c>
      <c r="J882" t="s">
        <v>234</v>
      </c>
      <c r="K882" s="1" t="s">
        <v>172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ユニフォーム芦谷洋平ICONIC</v>
      </c>
    </row>
    <row r="883" spans="1:20" x14ac:dyDescent="0.35">
      <c r="A883">
        <f>VLOOKUP(Attack[[#This Row],[No用]],SetNo[[No.用]:[vlookup 用]],2,FALSE)</f>
        <v>218</v>
      </c>
      <c r="B883">
        <f>IF(ROW()=2,1,IF(A882&lt;&gt;Attack[[#This Row],[No]],1,B882+1))</f>
        <v>5</v>
      </c>
      <c r="C883" s="1" t="s">
        <v>108</v>
      </c>
      <c r="D883" s="1" t="s">
        <v>1031</v>
      </c>
      <c r="E883" s="1" t="s">
        <v>77</v>
      </c>
      <c r="F883" s="1" t="s">
        <v>78</v>
      </c>
      <c r="G883" s="1" t="s">
        <v>1019</v>
      </c>
      <c r="H883" s="1" t="s">
        <v>71</v>
      </c>
      <c r="I883">
        <v>1</v>
      </c>
      <c r="J883" t="s">
        <v>234</v>
      </c>
      <c r="K883" s="1" t="s">
        <v>183</v>
      </c>
      <c r="L883" s="1" t="s">
        <v>224</v>
      </c>
      <c r="M883">
        <v>48</v>
      </c>
      <c r="N883">
        <v>0</v>
      </c>
      <c r="O883">
        <v>58</v>
      </c>
      <c r="P883">
        <v>0</v>
      </c>
      <c r="T883" t="str">
        <f>Attack[[#This Row],[服装]]&amp;Attack[[#This Row],[名前]]&amp;Attack[[#This Row],[レアリティ]]</f>
        <v>ユニフォーム芦谷洋平ICONIC</v>
      </c>
    </row>
    <row r="884" spans="1:20" x14ac:dyDescent="0.35">
      <c r="A884">
        <f>VLOOKUP(Attack[[#This Row],[No用]],SetNo[[No.用]:[vlookup 用]],2,FALSE)</f>
        <v>219</v>
      </c>
      <c r="B884">
        <f>IF(ROW()=2,1,IF(A883&lt;&gt;Attack[[#This Row],[No]],1,B883+1))</f>
        <v>1</v>
      </c>
      <c r="C884" s="1" t="s">
        <v>108</v>
      </c>
      <c r="D884" s="1" t="s">
        <v>1039</v>
      </c>
      <c r="E884" s="1" t="s">
        <v>73</v>
      </c>
      <c r="F884" s="1" t="s">
        <v>82</v>
      </c>
      <c r="G884" s="1" t="s">
        <v>1019</v>
      </c>
      <c r="H884" s="1" t="s">
        <v>71</v>
      </c>
      <c r="I884">
        <v>1</v>
      </c>
      <c r="J884" t="s">
        <v>234</v>
      </c>
      <c r="K884" s="1" t="s">
        <v>168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ユニフォーム仙石伸吾ICONIC</v>
      </c>
    </row>
    <row r="885" spans="1:20" x14ac:dyDescent="0.35">
      <c r="A885">
        <f>VLOOKUP(Attack[[#This Row],[No用]],SetNo[[No.用]:[vlookup 用]],2,FALSE)</f>
        <v>219</v>
      </c>
      <c r="B885">
        <f>IF(ROW()=2,1,IF(A884&lt;&gt;Attack[[#This Row],[No]],1,B884+1))</f>
        <v>2</v>
      </c>
      <c r="C885" s="1" t="s">
        <v>108</v>
      </c>
      <c r="D885" s="1" t="s">
        <v>1039</v>
      </c>
      <c r="E885" s="1" t="s">
        <v>73</v>
      </c>
      <c r="F885" s="1" t="s">
        <v>82</v>
      </c>
      <c r="G885" s="1" t="s">
        <v>1019</v>
      </c>
      <c r="H885" s="1" t="s">
        <v>71</v>
      </c>
      <c r="I885">
        <v>1</v>
      </c>
      <c r="J885" t="s">
        <v>234</v>
      </c>
      <c r="K885" s="1" t="s">
        <v>169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ユニフォーム仙石伸吾ICONIC</v>
      </c>
    </row>
    <row r="886" spans="1:20" x14ac:dyDescent="0.35">
      <c r="A886">
        <f>VLOOKUP(Attack[[#This Row],[No用]],SetNo[[No.用]:[vlookup 用]],2,FALSE)</f>
        <v>220</v>
      </c>
      <c r="B886">
        <f>IF(ROW()=2,1,IF(A885&lt;&gt;Attack[[#This Row],[No]],1,B885+1))</f>
        <v>1</v>
      </c>
      <c r="C886" s="1" t="s">
        <v>108</v>
      </c>
      <c r="D886" s="1" t="s">
        <v>1077</v>
      </c>
      <c r="E886" s="1" t="s">
        <v>73</v>
      </c>
      <c r="F886" s="1" t="s">
        <v>80</v>
      </c>
      <c r="G886" s="1" t="s">
        <v>1019</v>
      </c>
      <c r="H886" s="1" t="s">
        <v>71</v>
      </c>
      <c r="I886">
        <v>1</v>
      </c>
      <c r="J886" t="s">
        <v>234</v>
      </c>
      <c r="K886" s="1"/>
      <c r="L886" s="1"/>
      <c r="M886">
        <v>0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ユニフォーム中川俊美ICONIC</v>
      </c>
    </row>
    <row r="887" spans="1:20" x14ac:dyDescent="0.35">
      <c r="A887">
        <f>VLOOKUP(Attack[[#This Row],[No用]],SetNo[[No.用]:[vlookup 用]],2,FALSE)</f>
        <v>221</v>
      </c>
      <c r="B887">
        <f>IF(ROW()=2,1,IF(A886&lt;&gt;Attack[[#This Row],[No]],1,B886+1))</f>
        <v>1</v>
      </c>
      <c r="C887" s="1" t="s">
        <v>108</v>
      </c>
      <c r="D887" s="1" t="s">
        <v>1081</v>
      </c>
      <c r="E887" s="1" t="s">
        <v>73</v>
      </c>
      <c r="F887" s="1" t="s">
        <v>74</v>
      </c>
      <c r="G887" s="1" t="s">
        <v>1019</v>
      </c>
      <c r="H887" s="1" t="s">
        <v>71</v>
      </c>
      <c r="I887">
        <v>1</v>
      </c>
      <c r="J887" t="s">
        <v>234</v>
      </c>
      <c r="K887" s="1" t="s">
        <v>168</v>
      </c>
      <c r="L887" s="1" t="s">
        <v>162</v>
      </c>
      <c r="M887">
        <v>24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ユニフォーム七沢健吾ICONIC</v>
      </c>
    </row>
    <row r="888" spans="1:20" x14ac:dyDescent="0.35">
      <c r="A888">
        <f>VLOOKUP(Attack[[#This Row],[No用]],SetNo[[No.用]:[vlookup 用]],2,FALSE)</f>
        <v>221</v>
      </c>
      <c r="B888">
        <f>IF(ROW()=2,1,IF(A887&lt;&gt;Attack[[#This Row],[No]],1,B887+1))</f>
        <v>2</v>
      </c>
      <c r="C888" s="1" t="s">
        <v>108</v>
      </c>
      <c r="D888" s="1" t="s">
        <v>1081</v>
      </c>
      <c r="E888" s="1" t="s">
        <v>73</v>
      </c>
      <c r="F888" s="1" t="s">
        <v>74</v>
      </c>
      <c r="G888" s="1" t="s">
        <v>1019</v>
      </c>
      <c r="H888" s="1" t="s">
        <v>71</v>
      </c>
      <c r="I888">
        <v>1</v>
      </c>
      <c r="J888" t="s">
        <v>234</v>
      </c>
      <c r="K888" s="1" t="s">
        <v>169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ユニフォーム七沢健吾ICONIC</v>
      </c>
    </row>
    <row r="889" spans="1:20" x14ac:dyDescent="0.35">
      <c r="A889">
        <f>VLOOKUP(Attack[[#This Row],[No用]],SetNo[[No.用]:[vlookup 用]],2,FALSE)</f>
        <v>222</v>
      </c>
      <c r="B889">
        <f>IF(ROW()=2,1,IF(A888&lt;&gt;Attack[[#This Row],[No]],1,B888+1))</f>
        <v>1</v>
      </c>
      <c r="C889" s="1" t="s">
        <v>108</v>
      </c>
      <c r="D889" s="1" t="s">
        <v>1089</v>
      </c>
      <c r="E889" s="1" t="s">
        <v>73</v>
      </c>
      <c r="F889" s="1" t="s">
        <v>82</v>
      </c>
      <c r="G889" s="1" t="s">
        <v>1019</v>
      </c>
      <c r="H889" s="1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ユニフォーム伊勢原裕次ICONIC</v>
      </c>
    </row>
    <row r="890" spans="1:20" x14ac:dyDescent="0.35">
      <c r="A890">
        <f>VLOOKUP(Attack[[#This Row],[No用]],SetNo[[No.用]:[vlookup 用]],2,FALSE)</f>
        <v>222</v>
      </c>
      <c r="B890">
        <f>IF(ROW()=2,1,IF(A889&lt;&gt;Attack[[#This Row],[No]],1,B889+1))</f>
        <v>2</v>
      </c>
      <c r="C890" s="1" t="s">
        <v>108</v>
      </c>
      <c r="D890" s="1" t="s">
        <v>1089</v>
      </c>
      <c r="E890" s="1" t="s">
        <v>73</v>
      </c>
      <c r="F890" s="1" t="s">
        <v>82</v>
      </c>
      <c r="G890" s="1" t="s">
        <v>1019</v>
      </c>
      <c r="H890" s="1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ユニフォーム伊勢原裕次ICONIC</v>
      </c>
    </row>
    <row r="891" spans="1:20" x14ac:dyDescent="0.35">
      <c r="A891">
        <f>VLOOKUP(Attack[[#This Row],[No用]],SetNo[[No.用]:[vlookup 用]],2,FALSE)</f>
        <v>222</v>
      </c>
      <c r="B891">
        <f>IF(ROW()=2,1,IF(A890&lt;&gt;Attack[[#This Row],[No]],1,B890+1))</f>
        <v>3</v>
      </c>
      <c r="C891" s="1" t="s">
        <v>108</v>
      </c>
      <c r="D891" s="1" t="s">
        <v>1089</v>
      </c>
      <c r="E891" s="1" t="s">
        <v>73</v>
      </c>
      <c r="F891" s="1" t="s">
        <v>82</v>
      </c>
      <c r="G891" s="1" t="s">
        <v>1019</v>
      </c>
      <c r="H891" s="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ユニフォーム伊勢原裕次ICONIC</v>
      </c>
    </row>
    <row r="892" spans="1:20" x14ac:dyDescent="0.35">
      <c r="A892">
        <f>VLOOKUP(Attack[[#This Row],[No用]],SetNo[[No.用]:[vlookup 用]],2,FALSE)</f>
        <v>223</v>
      </c>
      <c r="B892">
        <f>IF(ROW()=2,1,IF(A891&lt;&gt;Attack[[#This Row],[No]],1,B891+1))</f>
        <v>1</v>
      </c>
      <c r="C892" s="1" t="s">
        <v>108</v>
      </c>
      <c r="D892" s="1" t="s">
        <v>1099</v>
      </c>
      <c r="E892" s="1" t="s">
        <v>73</v>
      </c>
      <c r="F892" s="1" t="s">
        <v>78</v>
      </c>
      <c r="G892" s="1" t="s">
        <v>1019</v>
      </c>
      <c r="H892" s="1" t="s">
        <v>71</v>
      </c>
      <c r="I892">
        <v>1</v>
      </c>
      <c r="J892" t="s">
        <v>234</v>
      </c>
      <c r="K892" s="1" t="s">
        <v>168</v>
      </c>
      <c r="L892" s="1" t="s">
        <v>173</v>
      </c>
      <c r="M892">
        <v>38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ユニフォーム湯河浩二ICONIC</v>
      </c>
    </row>
    <row r="893" spans="1:20" x14ac:dyDescent="0.35">
      <c r="A893">
        <f>VLOOKUP(Attack[[#This Row],[No用]],SetNo[[No.用]:[vlookup 用]],2,FALSE)</f>
        <v>223</v>
      </c>
      <c r="B893">
        <f>IF(ROW()=2,1,IF(A892&lt;&gt;Attack[[#This Row],[No]],1,B892+1))</f>
        <v>2</v>
      </c>
      <c r="C893" s="1" t="s">
        <v>108</v>
      </c>
      <c r="D893" s="1" t="s">
        <v>1099</v>
      </c>
      <c r="E893" s="1" t="s">
        <v>73</v>
      </c>
      <c r="F893" s="1" t="s">
        <v>78</v>
      </c>
      <c r="G893" s="1" t="s">
        <v>1019</v>
      </c>
      <c r="H893" s="1" t="s">
        <v>71</v>
      </c>
      <c r="I893">
        <v>1</v>
      </c>
      <c r="J893" t="s">
        <v>234</v>
      </c>
      <c r="K893" s="1" t="s">
        <v>169</v>
      </c>
      <c r="L893" s="1" t="s">
        <v>173</v>
      </c>
      <c r="M893">
        <v>38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ユニフォーム湯河浩二ICONIC</v>
      </c>
    </row>
    <row r="894" spans="1:20" x14ac:dyDescent="0.35">
      <c r="A894">
        <f>VLOOKUP(Attack[[#This Row],[No用]],SetNo[[No.用]:[vlookup 用]],2,FALSE)</f>
        <v>223</v>
      </c>
      <c r="B894">
        <f>IF(ROW()=2,1,IF(A893&lt;&gt;Attack[[#This Row],[No]],1,B893+1))</f>
        <v>3</v>
      </c>
      <c r="C894" s="1" t="s">
        <v>108</v>
      </c>
      <c r="D894" s="1" t="s">
        <v>1099</v>
      </c>
      <c r="E894" s="1" t="s">
        <v>73</v>
      </c>
      <c r="F894" s="1" t="s">
        <v>78</v>
      </c>
      <c r="G894" s="1" t="s">
        <v>1019</v>
      </c>
      <c r="H894" s="1" t="s">
        <v>71</v>
      </c>
      <c r="I894">
        <v>1</v>
      </c>
      <c r="J894" t="s">
        <v>234</v>
      </c>
      <c r="K894" s="1" t="s">
        <v>270</v>
      </c>
      <c r="L894" s="1" t="s">
        <v>173</v>
      </c>
      <c r="M894">
        <v>41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ユニフォーム湯河浩二ICONIC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4</v>
      </c>
      <c r="C895" s="1" t="s">
        <v>108</v>
      </c>
      <c r="D895" s="1" t="s">
        <v>1099</v>
      </c>
      <c r="E895" s="1" t="s">
        <v>73</v>
      </c>
      <c r="F895" s="1" t="s">
        <v>78</v>
      </c>
      <c r="G895" s="1" t="s">
        <v>1019</v>
      </c>
      <c r="H895" s="1" t="s">
        <v>71</v>
      </c>
      <c r="I895">
        <v>1</v>
      </c>
      <c r="J895" t="s">
        <v>234</v>
      </c>
      <c r="K895" s="1" t="s">
        <v>183</v>
      </c>
      <c r="L895" s="1" t="s">
        <v>224</v>
      </c>
      <c r="M895">
        <v>48</v>
      </c>
      <c r="N895">
        <v>0</v>
      </c>
      <c r="O895">
        <v>58</v>
      </c>
      <c r="P895">
        <v>0</v>
      </c>
      <c r="T895" t="str">
        <f>Attack[[#This Row],[服装]]&amp;Attack[[#This Row],[名前]]&amp;Attack[[#This Row],[レアリティ]]</f>
        <v>ユニフォーム湯河浩二ICONIC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1</v>
      </c>
      <c r="C896" s="1" t="s">
        <v>108</v>
      </c>
      <c r="D896" s="1" t="s">
        <v>1145</v>
      </c>
      <c r="E896" s="1" t="s">
        <v>1146</v>
      </c>
      <c r="F896" s="1" t="s">
        <v>82</v>
      </c>
      <c r="G896" s="1" t="s">
        <v>1148</v>
      </c>
      <c r="H896" s="1" t="s">
        <v>71</v>
      </c>
      <c r="I896">
        <v>1</v>
      </c>
      <c r="J896" t="s">
        <v>234</v>
      </c>
      <c r="K896" s="1" t="s">
        <v>1151</v>
      </c>
      <c r="L896" s="1" t="s">
        <v>173</v>
      </c>
      <c r="M896">
        <v>37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ユニフォーム千鹿谷栄吉ICONIC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2</v>
      </c>
      <c r="C897" s="1" t="s">
        <v>108</v>
      </c>
      <c r="D897" s="1" t="s">
        <v>1145</v>
      </c>
      <c r="E897" s="1" t="s">
        <v>1146</v>
      </c>
      <c r="F897" s="1" t="s">
        <v>82</v>
      </c>
      <c r="G897" s="1" t="s">
        <v>1148</v>
      </c>
      <c r="H897" s="1" t="s">
        <v>71</v>
      </c>
      <c r="I897">
        <v>1</v>
      </c>
      <c r="J897" t="s">
        <v>234</v>
      </c>
      <c r="K897" s="1" t="s">
        <v>169</v>
      </c>
      <c r="L897" s="1" t="s">
        <v>173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ユニフォーム千鹿谷栄吉ICONIC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3</v>
      </c>
      <c r="C898" s="1" t="s">
        <v>108</v>
      </c>
      <c r="D898" s="1" t="s">
        <v>1145</v>
      </c>
      <c r="E898" s="1" t="s">
        <v>1146</v>
      </c>
      <c r="F898" s="1" t="s">
        <v>82</v>
      </c>
      <c r="G898" s="1" t="s">
        <v>1148</v>
      </c>
      <c r="H898" s="1" t="s">
        <v>71</v>
      </c>
      <c r="I898">
        <v>1</v>
      </c>
      <c r="J898" t="s">
        <v>234</v>
      </c>
      <c r="K898" s="1" t="s">
        <v>171</v>
      </c>
      <c r="L898" s="1" t="s">
        <v>173</v>
      </c>
      <c r="M898">
        <v>40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ユニフォーム千鹿谷栄吉ICONIC</v>
      </c>
    </row>
    <row r="899" spans="1:20" x14ac:dyDescent="0.35">
      <c r="A899">
        <f>VLOOKUP(Attack[[#This Row],[No用]],SetNo[[No.用]:[vlookup 用]],2,FALSE)</f>
        <v>224</v>
      </c>
      <c r="B899">
        <f>IF(ROW()=2,1,IF(A898&lt;&gt;Attack[[#This Row],[No]],1,B898+1))</f>
        <v>4</v>
      </c>
      <c r="C899" s="1" t="s">
        <v>108</v>
      </c>
      <c r="D899" s="1" t="s">
        <v>1145</v>
      </c>
      <c r="E899" s="1" t="s">
        <v>1146</v>
      </c>
      <c r="F899" s="1" t="s">
        <v>82</v>
      </c>
      <c r="G899" s="1" t="s">
        <v>1148</v>
      </c>
      <c r="H899" s="1" t="s">
        <v>71</v>
      </c>
      <c r="I899">
        <v>1</v>
      </c>
      <c r="J899" t="s">
        <v>234</v>
      </c>
      <c r="K899" s="1" t="s">
        <v>172</v>
      </c>
      <c r="L899" s="1" t="s">
        <v>178</v>
      </c>
      <c r="M899">
        <v>33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ユニフォーム千鹿谷栄吉ICONIC</v>
      </c>
    </row>
    <row r="900" spans="1:20" x14ac:dyDescent="0.35">
      <c r="A900">
        <f>VLOOKUP(Attack[[#This Row],[No用]],SetNo[[No.用]:[vlookup 用]],2,FALSE)</f>
        <v>224</v>
      </c>
      <c r="B900">
        <f>IF(ROW()=2,1,IF(A899&lt;&gt;Attack[[#This Row],[No]],1,B899+1))</f>
        <v>5</v>
      </c>
      <c r="C900" s="1" t="s">
        <v>108</v>
      </c>
      <c r="D900" s="1" t="s">
        <v>1145</v>
      </c>
      <c r="E900" s="1" t="s">
        <v>1146</v>
      </c>
      <c r="F900" s="1" t="s">
        <v>82</v>
      </c>
      <c r="G900" s="1" t="s">
        <v>1148</v>
      </c>
      <c r="H900" s="1" t="s">
        <v>71</v>
      </c>
      <c r="I900">
        <v>1</v>
      </c>
      <c r="J900" t="s">
        <v>234</v>
      </c>
      <c r="K900" s="1" t="s">
        <v>280</v>
      </c>
      <c r="L900" s="1" t="s">
        <v>224</v>
      </c>
      <c r="M900">
        <v>47</v>
      </c>
      <c r="N900">
        <v>0</v>
      </c>
      <c r="O900">
        <v>57</v>
      </c>
      <c r="P900">
        <v>0</v>
      </c>
      <c r="T900" t="str">
        <f>Attack[[#This Row],[服装]]&amp;Attack[[#This Row],[名前]]&amp;Attack[[#This Row],[レアリティ]]</f>
        <v>ユニフォーム千鹿谷栄吉ICONIC</v>
      </c>
    </row>
    <row r="901" spans="1:20" x14ac:dyDescent="0.35">
      <c r="A901">
        <f>VLOOKUP(Attack[[#This Row],[No用]],SetNo[[No.用]:[vlookup 用]],2,FALSE)</f>
        <v>224</v>
      </c>
      <c r="B901">
        <f>IF(ROW()=2,1,IF(A900&lt;&gt;Attack[[#This Row],[No]],1,B900+1))</f>
        <v>6</v>
      </c>
      <c r="C901" s="1" t="s">
        <v>108</v>
      </c>
      <c r="D901" s="1" t="s">
        <v>1145</v>
      </c>
      <c r="E901" s="1" t="s">
        <v>1146</v>
      </c>
      <c r="F901" s="1" t="s">
        <v>82</v>
      </c>
      <c r="G901" s="1" t="s">
        <v>1148</v>
      </c>
      <c r="H901" s="1" t="s">
        <v>71</v>
      </c>
      <c r="I901">
        <v>1</v>
      </c>
      <c r="J901" t="s">
        <v>234</v>
      </c>
      <c r="K901" s="1" t="s">
        <v>171</v>
      </c>
      <c r="L901" s="1" t="s">
        <v>224</v>
      </c>
      <c r="M901">
        <v>47</v>
      </c>
      <c r="N901">
        <v>0</v>
      </c>
      <c r="O901">
        <v>57</v>
      </c>
      <c r="P901">
        <v>0</v>
      </c>
      <c r="T901" t="str">
        <f>Attack[[#This Row],[服装]]&amp;Attack[[#This Row],[名前]]&amp;Attack[[#This Row],[レアリティ]]</f>
        <v>ユニフォーム千鹿谷栄吉ICONIC</v>
      </c>
    </row>
    <row r="902" spans="1:20" x14ac:dyDescent="0.35">
      <c r="A902">
        <f>VLOOKUP(Attack[[#This Row],[No用]],SetNo[[No.用]:[vlookup 用]],2,FALSE)</f>
        <v>225</v>
      </c>
      <c r="B902">
        <f>IF(ROW()=2,1,IF(A901&lt;&gt;Attack[[#This Row],[No]],1,B901+1))</f>
        <v>1</v>
      </c>
      <c r="C902" s="1" t="s">
        <v>108</v>
      </c>
      <c r="D902" s="1" t="s">
        <v>1155</v>
      </c>
      <c r="E902" s="1" t="s">
        <v>90</v>
      </c>
      <c r="F902" s="1" t="s">
        <v>1156</v>
      </c>
      <c r="G902" s="1" t="s">
        <v>1148</v>
      </c>
      <c r="H902" s="1" t="s">
        <v>71</v>
      </c>
      <c r="I902">
        <v>1</v>
      </c>
      <c r="J902" t="s">
        <v>234</v>
      </c>
      <c r="K902" s="1" t="s">
        <v>1162</v>
      </c>
      <c r="L902" s="1" t="s">
        <v>173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ユニフォーム小鹿野大樹ICONIC</v>
      </c>
    </row>
    <row r="903" spans="1:20" x14ac:dyDescent="0.35">
      <c r="A903">
        <f>VLOOKUP(Attack[[#This Row],[No用]],SetNo[[No.用]:[vlookup 用]],2,FALSE)</f>
        <v>225</v>
      </c>
      <c r="B903">
        <f>IF(ROW()=2,1,IF(A902&lt;&gt;Attack[[#This Row],[No]],1,B902+1))</f>
        <v>2</v>
      </c>
      <c r="C903" s="1" t="s">
        <v>108</v>
      </c>
      <c r="D903" s="1" t="s">
        <v>1155</v>
      </c>
      <c r="E903" s="1" t="s">
        <v>90</v>
      </c>
      <c r="F903" s="1" t="s">
        <v>1156</v>
      </c>
      <c r="G903" s="1" t="s">
        <v>1148</v>
      </c>
      <c r="H903" s="1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33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ユニフォーム小鹿野大樹ICONIC</v>
      </c>
    </row>
    <row r="904" spans="1:20" x14ac:dyDescent="0.35">
      <c r="A904">
        <f>VLOOKUP(Attack[[#This Row],[No用]],SetNo[[No.用]:[vlookup 用]],2,FALSE)</f>
        <v>225</v>
      </c>
      <c r="B904">
        <f>IF(ROW()=2,1,IF(A903&lt;&gt;Attack[[#This Row],[No]],1,B903+1))</f>
        <v>3</v>
      </c>
      <c r="C904" s="1" t="s">
        <v>108</v>
      </c>
      <c r="D904" s="1" t="s">
        <v>1155</v>
      </c>
      <c r="E904" s="1" t="s">
        <v>90</v>
      </c>
      <c r="F904" s="1" t="s">
        <v>1156</v>
      </c>
      <c r="G904" s="1" t="s">
        <v>1148</v>
      </c>
      <c r="H904" s="1" t="s">
        <v>71</v>
      </c>
      <c r="I904">
        <v>1</v>
      </c>
      <c r="J904" t="s">
        <v>234</v>
      </c>
      <c r="K904" s="1" t="s">
        <v>170</v>
      </c>
      <c r="L904" s="1" t="s">
        <v>173</v>
      </c>
      <c r="M904">
        <v>36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ユニフォーム小鹿野大樹ICONIC</v>
      </c>
    </row>
    <row r="905" spans="1:20" x14ac:dyDescent="0.35">
      <c r="A905">
        <f>VLOOKUP(Attack[[#This Row],[No用]],SetNo[[No.用]:[vlookup 用]],2,FALSE)</f>
        <v>225</v>
      </c>
      <c r="B905">
        <f>IF(ROW()=2,1,IF(A904&lt;&gt;Attack[[#This Row],[No]],1,B904+1))</f>
        <v>4</v>
      </c>
      <c r="C905" s="1" t="s">
        <v>108</v>
      </c>
      <c r="D905" s="1" t="s">
        <v>1155</v>
      </c>
      <c r="E905" s="1" t="s">
        <v>90</v>
      </c>
      <c r="F905" s="1" t="s">
        <v>1156</v>
      </c>
      <c r="G905" s="1" t="s">
        <v>1148</v>
      </c>
      <c r="H905" s="1" t="s">
        <v>71</v>
      </c>
      <c r="I905">
        <v>1</v>
      </c>
      <c r="J905" t="s">
        <v>234</v>
      </c>
      <c r="K905" s="1" t="s">
        <v>172</v>
      </c>
      <c r="L905" s="1" t="s">
        <v>178</v>
      </c>
      <c r="M905">
        <v>33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ユニフォーム小鹿野大樹ICONIC</v>
      </c>
    </row>
    <row r="906" spans="1:20" x14ac:dyDescent="0.35">
      <c r="A906">
        <f>VLOOKUP(Attack[[#This Row],[No用]],SetNo[[No.用]:[vlookup 用]],2,FALSE)</f>
        <v>225</v>
      </c>
      <c r="B906">
        <f>IF(ROW()=2,1,IF(A905&lt;&gt;Attack[[#This Row],[No]],1,B905+1))</f>
        <v>5</v>
      </c>
      <c r="C906" s="1" t="s">
        <v>108</v>
      </c>
      <c r="D906" s="1" t="s">
        <v>1155</v>
      </c>
      <c r="E906" s="1" t="s">
        <v>90</v>
      </c>
      <c r="F906" s="1" t="s">
        <v>1156</v>
      </c>
      <c r="G906" s="1" t="s">
        <v>1148</v>
      </c>
      <c r="H906" s="1" t="s">
        <v>71</v>
      </c>
      <c r="I906">
        <v>1</v>
      </c>
      <c r="J906" t="s">
        <v>234</v>
      </c>
      <c r="K906" s="1" t="s">
        <v>183</v>
      </c>
      <c r="L906" s="1" t="s">
        <v>224</v>
      </c>
      <c r="M906">
        <v>45</v>
      </c>
      <c r="N906">
        <v>0</v>
      </c>
      <c r="O906">
        <v>55</v>
      </c>
      <c r="P906">
        <v>0</v>
      </c>
      <c r="T906" t="str">
        <f>Attack[[#This Row],[服装]]&amp;Attack[[#This Row],[名前]]&amp;Attack[[#This Row],[レアリティ]]</f>
        <v>ユニフォーム小鹿野大樹ICONIC</v>
      </c>
    </row>
    <row r="907" spans="1:20" x14ac:dyDescent="0.35">
      <c r="A907">
        <f>VLOOKUP(Attack[[#This Row],[No用]],SetNo[[No.用]:[vlookup 用]],2,FALSE)</f>
        <v>226</v>
      </c>
      <c r="B907">
        <f>IF(ROW()=2,1,IF(A906&lt;&gt;Attack[[#This Row],[No]],1,B906+1))</f>
        <v>1</v>
      </c>
      <c r="C907" s="1" t="s">
        <v>108</v>
      </c>
      <c r="D907" s="1" t="s">
        <v>1178</v>
      </c>
      <c r="E907" s="1" t="s">
        <v>77</v>
      </c>
      <c r="F907" s="1" t="s">
        <v>80</v>
      </c>
      <c r="G907" s="1" t="s">
        <v>1148</v>
      </c>
      <c r="H907" s="1" t="s">
        <v>71</v>
      </c>
      <c r="I907">
        <v>1</v>
      </c>
      <c r="J907" t="s">
        <v>234</v>
      </c>
      <c r="K907" s="1"/>
      <c r="L907" s="1"/>
      <c r="M907">
        <v>0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ユニフォーム赤谷勇ICONIC</v>
      </c>
    </row>
    <row r="908" spans="1:20" x14ac:dyDescent="0.35">
      <c r="A908">
        <f>VLOOKUP(Attack[[#This Row],[No用]],SetNo[[No.用]:[vlookup 用]],2,FALSE)</f>
        <v>227</v>
      </c>
      <c r="B908">
        <f>IF(ROW()=2,1,IF(A907&lt;&gt;Attack[[#This Row],[No]],1,B907+1))</f>
        <v>1</v>
      </c>
      <c r="C908" s="1" t="s">
        <v>108</v>
      </c>
      <c r="D908" s="1" t="s">
        <v>1189</v>
      </c>
      <c r="E908" s="1" t="s">
        <v>77</v>
      </c>
      <c r="F908" s="1" t="s">
        <v>78</v>
      </c>
      <c r="G908" s="1" t="s">
        <v>1148</v>
      </c>
      <c r="H908" s="1" t="s">
        <v>71</v>
      </c>
      <c r="I908">
        <v>1</v>
      </c>
      <c r="J908" t="s">
        <v>234</v>
      </c>
      <c r="K908" s="1" t="s">
        <v>168</v>
      </c>
      <c r="L908" s="1" t="s">
        <v>162</v>
      </c>
      <c r="M908">
        <v>30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ユニフォーム児玉勝ICONIC</v>
      </c>
    </row>
    <row r="909" spans="1:20" x14ac:dyDescent="0.35">
      <c r="A909">
        <f>VLOOKUP(Attack[[#This Row],[No用]],SetNo[[No.用]:[vlookup 用]],2,FALSE)</f>
        <v>227</v>
      </c>
      <c r="B909">
        <f>IF(ROW()=2,1,IF(A908&lt;&gt;Attack[[#This Row],[No]],1,B908+1))</f>
        <v>2</v>
      </c>
      <c r="C909" s="1" t="s">
        <v>108</v>
      </c>
      <c r="D909" s="1" t="s">
        <v>1189</v>
      </c>
      <c r="E909" s="1" t="s">
        <v>77</v>
      </c>
      <c r="F909" s="1" t="s">
        <v>78</v>
      </c>
      <c r="G909" s="1" t="s">
        <v>1148</v>
      </c>
      <c r="H909" s="1" t="s">
        <v>71</v>
      </c>
      <c r="I909">
        <v>1</v>
      </c>
      <c r="J909" t="s">
        <v>234</v>
      </c>
      <c r="K909" s="1" t="s">
        <v>169</v>
      </c>
      <c r="L909" s="1" t="s">
        <v>162</v>
      </c>
      <c r="M909">
        <v>30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ユニフォーム児玉勝ICONIC</v>
      </c>
    </row>
    <row r="910" spans="1:20" x14ac:dyDescent="0.35">
      <c r="A910">
        <f>VLOOKUP(Attack[[#This Row],[No用]],SetNo[[No.用]:[vlookup 用]],2,FALSE)</f>
        <v>227</v>
      </c>
      <c r="B910">
        <f>IF(ROW()=2,1,IF(A909&lt;&gt;Attack[[#This Row],[No]],1,B909+1))</f>
        <v>3</v>
      </c>
      <c r="C910" s="1" t="s">
        <v>108</v>
      </c>
      <c r="D910" s="1" t="s">
        <v>1189</v>
      </c>
      <c r="E910" s="1" t="s">
        <v>77</v>
      </c>
      <c r="F910" s="1" t="s">
        <v>78</v>
      </c>
      <c r="G910" s="1" t="s">
        <v>1148</v>
      </c>
      <c r="H910" s="1" t="s">
        <v>71</v>
      </c>
      <c r="I910">
        <v>1</v>
      </c>
      <c r="J910" t="s">
        <v>234</v>
      </c>
      <c r="K910" s="1" t="s">
        <v>171</v>
      </c>
      <c r="L910" s="1" t="s">
        <v>173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ユニフォーム児玉勝ICONIC</v>
      </c>
    </row>
    <row r="911" spans="1:20" x14ac:dyDescent="0.35">
      <c r="A911">
        <f>VLOOKUP(Attack[[#This Row],[No用]],SetNo[[No.用]:[vlookup 用]],2,FALSE)</f>
        <v>227</v>
      </c>
      <c r="B911">
        <f>IF(ROW()=2,1,IF(A910&lt;&gt;Attack[[#This Row],[No]],1,B910+1))</f>
        <v>4</v>
      </c>
      <c r="C911" s="1" t="s">
        <v>108</v>
      </c>
      <c r="D911" s="1" t="s">
        <v>1189</v>
      </c>
      <c r="E911" s="1" t="s">
        <v>77</v>
      </c>
      <c r="F911" s="1" t="s">
        <v>78</v>
      </c>
      <c r="G911" s="1" t="s">
        <v>1148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30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ユニフォーム児玉勝ICONIC</v>
      </c>
    </row>
    <row r="912" spans="1:20" x14ac:dyDescent="0.35">
      <c r="A912">
        <f>VLOOKUP(Attack[[#This Row],[No用]],SetNo[[No.用]:[vlookup 用]],2,FALSE)</f>
        <v>228</v>
      </c>
      <c r="B912">
        <f>IF(ROW()=2,1,IF(A911&lt;&gt;Attack[[#This Row],[No]],1,B911+1))</f>
        <v>1</v>
      </c>
      <c r="C912" s="1" t="s">
        <v>108</v>
      </c>
      <c r="D912" s="1" t="s">
        <v>1194</v>
      </c>
      <c r="E912" s="1" t="s">
        <v>77</v>
      </c>
      <c r="F912" s="1" t="s">
        <v>74</v>
      </c>
      <c r="G912" s="1" t="s">
        <v>1148</v>
      </c>
      <c r="H912" s="1" t="s">
        <v>71</v>
      </c>
      <c r="I912">
        <v>1</v>
      </c>
      <c r="J912" t="s">
        <v>234</v>
      </c>
      <c r="K912" s="1" t="s">
        <v>168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ユニフォーム名栗翔太ICONIC</v>
      </c>
    </row>
    <row r="913" spans="1:20" x14ac:dyDescent="0.35">
      <c r="A913">
        <f>VLOOKUP(Attack[[#This Row],[No用]],SetNo[[No.用]:[vlookup 用]],2,FALSE)</f>
        <v>228</v>
      </c>
      <c r="B913">
        <f>IF(ROW()=2,1,IF(A912&lt;&gt;Attack[[#This Row],[No]],1,B912+1))</f>
        <v>2</v>
      </c>
      <c r="C913" s="1" t="s">
        <v>108</v>
      </c>
      <c r="D913" s="1" t="s">
        <v>1194</v>
      </c>
      <c r="E913" s="1" t="s">
        <v>77</v>
      </c>
      <c r="F913" s="1" t="s">
        <v>74</v>
      </c>
      <c r="G913" s="1" t="s">
        <v>1148</v>
      </c>
      <c r="H913" s="1" t="s">
        <v>71</v>
      </c>
      <c r="I913">
        <v>1</v>
      </c>
      <c r="J913" t="s">
        <v>234</v>
      </c>
      <c r="K913" s="1" t="s">
        <v>169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ユニフォーム名栗翔太ICONIC</v>
      </c>
    </row>
    <row r="914" spans="1:20" x14ac:dyDescent="0.35">
      <c r="A914">
        <f>VLOOKUP(Attack[[#This Row],[No用]],SetNo[[No.用]:[vlookup 用]],2,FALSE)</f>
        <v>229</v>
      </c>
      <c r="B914">
        <f>IF(ROW()=2,1,IF(A913&lt;&gt;Attack[[#This Row],[No]],1,B913+1))</f>
        <v>1</v>
      </c>
      <c r="C914" s="1" t="s">
        <v>108</v>
      </c>
      <c r="D914" s="1" t="s">
        <v>1203</v>
      </c>
      <c r="E914" s="1" t="s">
        <v>77</v>
      </c>
      <c r="F914" s="1" t="s">
        <v>78</v>
      </c>
      <c r="G914" s="1" t="s">
        <v>1148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33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ユニフォーム島府典明ICONIC</v>
      </c>
    </row>
    <row r="915" spans="1:20" x14ac:dyDescent="0.35">
      <c r="A915">
        <f>VLOOKUP(Attack[[#This Row],[No用]],SetNo[[No.用]:[vlookup 用]],2,FALSE)</f>
        <v>229</v>
      </c>
      <c r="B915">
        <f>IF(ROW()=2,1,IF(A914&lt;&gt;Attack[[#This Row],[No]],1,B914+1))</f>
        <v>2</v>
      </c>
      <c r="C915" s="1" t="s">
        <v>108</v>
      </c>
      <c r="D915" s="1" t="s">
        <v>1203</v>
      </c>
      <c r="E915" s="1" t="s">
        <v>77</v>
      </c>
      <c r="F915" s="1" t="s">
        <v>78</v>
      </c>
      <c r="G915" s="1" t="s">
        <v>1148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ユニフォーム島府典明ICONIC</v>
      </c>
    </row>
    <row r="916" spans="1:20" x14ac:dyDescent="0.35">
      <c r="A916">
        <f>VLOOKUP(Attack[[#This Row],[No用]],SetNo[[No.用]:[vlookup 用]],2,FALSE)</f>
        <v>229</v>
      </c>
      <c r="B916">
        <f>IF(ROW()=2,1,IF(A915&lt;&gt;Attack[[#This Row],[No]],1,B915+1))</f>
        <v>3</v>
      </c>
      <c r="C916" s="1" t="s">
        <v>108</v>
      </c>
      <c r="D916" s="1" t="s">
        <v>1203</v>
      </c>
      <c r="E916" s="1" t="s">
        <v>77</v>
      </c>
      <c r="F916" s="1" t="s">
        <v>78</v>
      </c>
      <c r="G916" s="1" t="s">
        <v>1148</v>
      </c>
      <c r="H916" s="1" t="s">
        <v>71</v>
      </c>
      <c r="I916">
        <v>1</v>
      </c>
      <c r="J916" t="s">
        <v>234</v>
      </c>
      <c r="K916" s="1" t="s">
        <v>170</v>
      </c>
      <c r="L916" s="1" t="s">
        <v>173</v>
      </c>
      <c r="M916">
        <v>36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ユニフォーム島府典明ICONIC</v>
      </c>
    </row>
    <row r="917" spans="1:20" x14ac:dyDescent="0.35">
      <c r="A917">
        <f>VLOOKUP(Attack[[#This Row],[No用]],SetNo[[No.用]:[vlookup 用]],2,FALSE)</f>
        <v>229</v>
      </c>
      <c r="B917">
        <f>IF(ROW()=2,1,IF(A916&lt;&gt;Attack[[#This Row],[No]],1,B916+1))</f>
        <v>4</v>
      </c>
      <c r="C917" s="1" t="s">
        <v>108</v>
      </c>
      <c r="D917" s="1" t="s">
        <v>1203</v>
      </c>
      <c r="E917" s="1" t="s">
        <v>77</v>
      </c>
      <c r="F917" s="1" t="s">
        <v>78</v>
      </c>
      <c r="G917" s="1" t="s">
        <v>1148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ユニフォーム島府典明ICONIC</v>
      </c>
    </row>
    <row r="918" spans="1:20" x14ac:dyDescent="0.35">
      <c r="A918">
        <f>VLOOKUP(Attack[[#This Row],[No用]],SetNo[[No.用]:[vlookup 用]],2,FALSE)</f>
        <v>230</v>
      </c>
      <c r="B918">
        <f>IF(ROW()=2,1,IF(A917&lt;&gt;Attack[[#This Row],[No]],1,B917+1))</f>
        <v>1</v>
      </c>
      <c r="C918" s="1" t="s">
        <v>108</v>
      </c>
      <c r="D918" s="1" t="s">
        <v>1214</v>
      </c>
      <c r="E918" s="1" t="s">
        <v>77</v>
      </c>
      <c r="F918" s="1" t="s">
        <v>82</v>
      </c>
      <c r="G918" s="1" t="s">
        <v>1148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ユニフォーム吉川和孝ICONIC</v>
      </c>
    </row>
    <row r="919" spans="1:20" x14ac:dyDescent="0.35">
      <c r="A919">
        <f>VLOOKUP(Attack[[#This Row],[No用]],SetNo[[No.用]:[vlookup 用]],2,FALSE)</f>
        <v>230</v>
      </c>
      <c r="B919">
        <f>IF(ROW()=2,1,IF(A918&lt;&gt;Attack[[#This Row],[No]],1,B918+1))</f>
        <v>2</v>
      </c>
      <c r="C919" s="1" t="s">
        <v>108</v>
      </c>
      <c r="D919" s="1" t="s">
        <v>1214</v>
      </c>
      <c r="E919" s="1" t="s">
        <v>77</v>
      </c>
      <c r="F919" s="1" t="s">
        <v>82</v>
      </c>
      <c r="G919" s="1" t="s">
        <v>1148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ユニフォーム吉川和孝ICONIC</v>
      </c>
    </row>
    <row r="920" spans="1:20" x14ac:dyDescent="0.35">
      <c r="A920">
        <f>VLOOKUP(Attack[[#This Row],[No用]],SetNo[[No.用]:[vlookup 用]],2,FALSE)</f>
        <v>230</v>
      </c>
      <c r="B920">
        <f>IF(ROW()=2,1,IF(A919&lt;&gt;Attack[[#This Row],[No]],1,B919+1))</f>
        <v>3</v>
      </c>
      <c r="C920" s="1" t="s">
        <v>108</v>
      </c>
      <c r="D920" s="1" t="s">
        <v>1214</v>
      </c>
      <c r="E920" s="1" t="s">
        <v>77</v>
      </c>
      <c r="F920" s="1" t="s">
        <v>82</v>
      </c>
      <c r="G920" s="1" t="s">
        <v>1148</v>
      </c>
      <c r="H920" s="1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ユニフォーム吉川和孝ICONIC</v>
      </c>
    </row>
    <row r="921" spans="1:20" x14ac:dyDescent="0.35">
      <c r="A921">
        <f>VLOOKUP(Attack[[#This Row],[No用]],SetNo[[No.用]:[vlookup 用]],2,FALSE)</f>
        <v>231</v>
      </c>
      <c r="B921">
        <f>IF(ROW()=2,1,IF(A920&lt;&gt;Attack[[#This Row],[No]],1,B920+1))</f>
        <v>1</v>
      </c>
      <c r="C921" t="s">
        <v>108</v>
      </c>
      <c r="D921" t="s">
        <v>186</v>
      </c>
      <c r="E921" t="s">
        <v>77</v>
      </c>
      <c r="F921" t="s">
        <v>74</v>
      </c>
      <c r="G921" t="s">
        <v>185</v>
      </c>
      <c r="H921" t="s">
        <v>71</v>
      </c>
      <c r="I921">
        <v>1</v>
      </c>
      <c r="J921" t="s">
        <v>234</v>
      </c>
      <c r="K921" s="1" t="s">
        <v>168</v>
      </c>
      <c r="L921" s="1" t="s">
        <v>1206</v>
      </c>
      <c r="M921">
        <v>27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ユニフォーム宮侑ICONIC</v>
      </c>
    </row>
    <row r="922" spans="1:20" x14ac:dyDescent="0.35">
      <c r="A922">
        <f>VLOOKUP(Attack[[#This Row],[No用]],SetNo[[No.用]:[vlookup 用]],2,FALSE)</f>
        <v>231</v>
      </c>
      <c r="B922">
        <f>IF(ROW()=2,1,IF(A921&lt;&gt;Attack[[#This Row],[No]],1,B921+1))</f>
        <v>2</v>
      </c>
      <c r="C922" t="s">
        <v>108</v>
      </c>
      <c r="D922" t="s">
        <v>186</v>
      </c>
      <c r="E922" t="s">
        <v>77</v>
      </c>
      <c r="F922" t="s">
        <v>74</v>
      </c>
      <c r="G922" t="s">
        <v>185</v>
      </c>
      <c r="H922" t="s">
        <v>71</v>
      </c>
      <c r="I922">
        <v>1</v>
      </c>
      <c r="J922" t="s">
        <v>234</v>
      </c>
      <c r="K922" s="1" t="s">
        <v>169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ユニフォーム宮侑ICONIC</v>
      </c>
    </row>
    <row r="923" spans="1:20" x14ac:dyDescent="0.35">
      <c r="A923">
        <f>VLOOKUP(Attack[[#This Row],[No用]],SetNo[[No.用]:[vlookup 用]],2,FALSE)</f>
        <v>232</v>
      </c>
      <c r="B923">
        <f>IF(ROW()=2,1,IF(A922&lt;&gt;Attack[[#This Row],[No]],1,B922+1))</f>
        <v>1</v>
      </c>
      <c r="C923" s="1" t="s">
        <v>760</v>
      </c>
      <c r="D923" t="s">
        <v>186</v>
      </c>
      <c r="E923" s="1" t="s">
        <v>73</v>
      </c>
      <c r="F923" t="s">
        <v>74</v>
      </c>
      <c r="G923" t="s">
        <v>185</v>
      </c>
      <c r="H923" t="s">
        <v>71</v>
      </c>
      <c r="I923">
        <v>1</v>
      </c>
      <c r="J923" t="s">
        <v>234</v>
      </c>
      <c r="K923" s="1" t="s">
        <v>168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文化祭宮侑ICONIC</v>
      </c>
    </row>
    <row r="924" spans="1:20" x14ac:dyDescent="0.35">
      <c r="A924">
        <f>VLOOKUP(Attack[[#This Row],[No用]],SetNo[[No.用]:[vlookup 用]],2,FALSE)</f>
        <v>232</v>
      </c>
      <c r="B924">
        <f>IF(ROW()=2,1,IF(A923&lt;&gt;Attack[[#This Row],[No]],1,B923+1))</f>
        <v>2</v>
      </c>
      <c r="C924" s="1" t="s">
        <v>760</v>
      </c>
      <c r="D924" t="s">
        <v>186</v>
      </c>
      <c r="E924" s="1" t="s">
        <v>73</v>
      </c>
      <c r="F924" t="s">
        <v>74</v>
      </c>
      <c r="G924" t="s">
        <v>185</v>
      </c>
      <c r="H924" t="s">
        <v>71</v>
      </c>
      <c r="I924">
        <v>1</v>
      </c>
      <c r="J924" t="s">
        <v>234</v>
      </c>
      <c r="K924" s="1" t="s">
        <v>169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文化祭宮侑ICONIC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1</v>
      </c>
      <c r="C925" s="1" t="s">
        <v>867</v>
      </c>
      <c r="D925" s="1" t="s">
        <v>186</v>
      </c>
      <c r="E925" s="1" t="s">
        <v>90</v>
      </c>
      <c r="F925" s="1" t="s">
        <v>74</v>
      </c>
      <c r="G925" s="1" t="s">
        <v>185</v>
      </c>
      <c r="H925" s="1" t="s">
        <v>71</v>
      </c>
      <c r="I925">
        <v>1</v>
      </c>
      <c r="J925" t="s">
        <v>234</v>
      </c>
      <c r="K925" s="1" t="s">
        <v>168</v>
      </c>
      <c r="L925" s="1" t="s">
        <v>162</v>
      </c>
      <c r="M925">
        <v>27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RPG宮侑ICONIC</v>
      </c>
    </row>
    <row r="926" spans="1:20" x14ac:dyDescent="0.35">
      <c r="A926">
        <f>VLOOKUP(Attack[[#This Row],[No用]],SetNo[[No.用]:[vlookup 用]],2,FALSE)</f>
        <v>233</v>
      </c>
      <c r="B926">
        <f>IF(ROW()=2,1,IF(A925&lt;&gt;Attack[[#This Row],[No]],1,B925+1))</f>
        <v>2</v>
      </c>
      <c r="C926" s="1" t="s">
        <v>867</v>
      </c>
      <c r="D926" s="1" t="s">
        <v>186</v>
      </c>
      <c r="E926" s="1" t="s">
        <v>90</v>
      </c>
      <c r="F926" s="1" t="s">
        <v>74</v>
      </c>
      <c r="G926" s="1" t="s">
        <v>185</v>
      </c>
      <c r="H926" s="1" t="s">
        <v>71</v>
      </c>
      <c r="I926">
        <v>1</v>
      </c>
      <c r="J926" t="s">
        <v>234</v>
      </c>
      <c r="K926" s="1" t="s">
        <v>169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RPG宮侑ICONIC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1</v>
      </c>
      <c r="C927" s="1" t="s">
        <v>1056</v>
      </c>
      <c r="D927" s="1" t="s">
        <v>186</v>
      </c>
      <c r="E927" s="1" t="s">
        <v>77</v>
      </c>
      <c r="F927" s="1" t="s">
        <v>74</v>
      </c>
      <c r="G927" s="1" t="s">
        <v>185</v>
      </c>
      <c r="H927" s="1" t="s">
        <v>71</v>
      </c>
      <c r="I927">
        <v>1</v>
      </c>
      <c r="J927" t="s">
        <v>234</v>
      </c>
      <c r="K927" s="1" t="s">
        <v>168</v>
      </c>
      <c r="L927" s="1" t="s">
        <v>173</v>
      </c>
      <c r="M927">
        <v>32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カンフー宮侑ICONIC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2</v>
      </c>
      <c r="C928" s="1" t="s">
        <v>1056</v>
      </c>
      <c r="D928" s="1" t="s">
        <v>186</v>
      </c>
      <c r="E928" s="1" t="s">
        <v>77</v>
      </c>
      <c r="F928" s="1" t="s">
        <v>74</v>
      </c>
      <c r="G928" s="1" t="s">
        <v>185</v>
      </c>
      <c r="H928" s="1" t="s">
        <v>71</v>
      </c>
      <c r="I928">
        <v>1</v>
      </c>
      <c r="J928" t="s">
        <v>234</v>
      </c>
      <c r="K928" s="1" t="s">
        <v>169</v>
      </c>
      <c r="L928" s="1" t="s">
        <v>178</v>
      </c>
      <c r="M928">
        <v>30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カンフー宮侑ICONIC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3</v>
      </c>
      <c r="C929" s="1" t="s">
        <v>1056</v>
      </c>
      <c r="D929" s="1" t="s">
        <v>186</v>
      </c>
      <c r="E929" s="1" t="s">
        <v>77</v>
      </c>
      <c r="F929" s="1" t="s">
        <v>74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183</v>
      </c>
      <c r="L929" s="1" t="s">
        <v>224</v>
      </c>
      <c r="M929">
        <v>54</v>
      </c>
      <c r="N929">
        <v>0</v>
      </c>
      <c r="O929">
        <v>64</v>
      </c>
      <c r="P929">
        <v>0</v>
      </c>
      <c r="Q929" s="1" t="s">
        <v>1067</v>
      </c>
      <c r="T929" t="str">
        <f>Attack[[#This Row],[服装]]&amp;Attack[[#This Row],[名前]]&amp;Attack[[#This Row],[レアリティ]]</f>
        <v>カンフー宮侑ICONIC</v>
      </c>
    </row>
    <row r="930" spans="1:20" x14ac:dyDescent="0.35">
      <c r="A930">
        <f>VLOOKUP(Attack[[#This Row],[No用]],SetNo[[No.用]:[vlookup 用]],2,FALSE)</f>
        <v>235</v>
      </c>
      <c r="B930">
        <f>IF(ROW()=2,1,IF(A929&lt;&gt;Attack[[#This Row],[No]],1,B929+1))</f>
        <v>1</v>
      </c>
      <c r="C930" s="1" t="s">
        <v>1208</v>
      </c>
      <c r="D930" s="1" t="s">
        <v>186</v>
      </c>
      <c r="E930" s="1" t="s">
        <v>73</v>
      </c>
      <c r="F930" s="1" t="s">
        <v>74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168</v>
      </c>
      <c r="L930" s="1" t="s">
        <v>162</v>
      </c>
      <c r="M930">
        <v>27</v>
      </c>
      <c r="N930">
        <v>0</v>
      </c>
      <c r="O930">
        <v>0</v>
      </c>
      <c r="P930">
        <v>0</v>
      </c>
      <c r="Q930" s="1"/>
      <c r="T930" t="str">
        <f>Attack[[#This Row],[服装]]&amp;Attack[[#This Row],[名前]]&amp;Attack[[#This Row],[レアリティ]]</f>
        <v>新年2宮侑ICONIC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2</v>
      </c>
      <c r="C931" s="1" t="s">
        <v>1208</v>
      </c>
      <c r="D931" s="1" t="s">
        <v>186</v>
      </c>
      <c r="E931" s="1" t="s">
        <v>73</v>
      </c>
      <c r="F931" s="1" t="s">
        <v>74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169</v>
      </c>
      <c r="L931" s="1" t="s">
        <v>162</v>
      </c>
      <c r="M931">
        <v>26</v>
      </c>
      <c r="N931">
        <v>0</v>
      </c>
      <c r="O931">
        <v>0</v>
      </c>
      <c r="P931">
        <v>0</v>
      </c>
      <c r="Q931" s="1"/>
      <c r="T931" t="str">
        <f>Attack[[#This Row],[服装]]&amp;Attack[[#This Row],[名前]]&amp;Attack[[#This Row],[レアリティ]]</f>
        <v>新年2宮侑ICONIC</v>
      </c>
    </row>
    <row r="932" spans="1:20" x14ac:dyDescent="0.35">
      <c r="A932">
        <f>VLOOKUP(Attack[[#This Row],[No用]],SetNo[[No.用]:[vlookup 用]],2,FALSE)</f>
        <v>236</v>
      </c>
      <c r="B932">
        <f>IF(ROW()=2,1,IF(A931&lt;&gt;Attack[[#This Row],[No]],1,B931+1))</f>
        <v>1</v>
      </c>
      <c r="C932" t="s">
        <v>108</v>
      </c>
      <c r="D932" t="s">
        <v>187</v>
      </c>
      <c r="E932" t="s">
        <v>90</v>
      </c>
      <c r="F932" t="s">
        <v>78</v>
      </c>
      <c r="G932" t="s">
        <v>185</v>
      </c>
      <c r="H932" t="s">
        <v>71</v>
      </c>
      <c r="I932">
        <v>1</v>
      </c>
      <c r="J932" t="s">
        <v>234</v>
      </c>
      <c r="K932" s="1" t="s">
        <v>168</v>
      </c>
      <c r="L932" s="1" t="s">
        <v>173</v>
      </c>
      <c r="M932">
        <v>38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ユニフォーム宮治ICONIC</v>
      </c>
    </row>
    <row r="933" spans="1:20" x14ac:dyDescent="0.35">
      <c r="A933">
        <f>VLOOKUP(Attack[[#This Row],[No用]],SetNo[[No.用]:[vlookup 用]],2,FALSE)</f>
        <v>236</v>
      </c>
      <c r="B933">
        <f>IF(ROW()=2,1,IF(A932&lt;&gt;Attack[[#This Row],[No]],1,B932+1))</f>
        <v>2</v>
      </c>
      <c r="C933" t="s">
        <v>108</v>
      </c>
      <c r="D933" t="s">
        <v>187</v>
      </c>
      <c r="E933" t="s">
        <v>90</v>
      </c>
      <c r="F933" t="s">
        <v>78</v>
      </c>
      <c r="G933" t="s">
        <v>185</v>
      </c>
      <c r="H933" t="s">
        <v>71</v>
      </c>
      <c r="I933">
        <v>1</v>
      </c>
      <c r="J933" t="s">
        <v>234</v>
      </c>
      <c r="K933" s="1" t="s">
        <v>169</v>
      </c>
      <c r="L933" s="1" t="s">
        <v>173</v>
      </c>
      <c r="M933">
        <v>35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ユニフォーム宮治ICONIC</v>
      </c>
    </row>
    <row r="934" spans="1:20" x14ac:dyDescent="0.35">
      <c r="A934">
        <f>VLOOKUP(Attack[[#This Row],[No用]],SetNo[[No.用]:[vlookup 用]],2,FALSE)</f>
        <v>236</v>
      </c>
      <c r="B934">
        <f>IF(ROW()=2,1,IF(A933&lt;&gt;Attack[[#This Row],[No]],1,B933+1))</f>
        <v>3</v>
      </c>
      <c r="C934" t="s">
        <v>108</v>
      </c>
      <c r="D934" t="s">
        <v>187</v>
      </c>
      <c r="E934" t="s">
        <v>90</v>
      </c>
      <c r="F934" t="s">
        <v>78</v>
      </c>
      <c r="G934" t="s">
        <v>185</v>
      </c>
      <c r="H934" t="s">
        <v>71</v>
      </c>
      <c r="I934">
        <v>1</v>
      </c>
      <c r="J934" t="s">
        <v>234</v>
      </c>
      <c r="K934" s="1" t="s">
        <v>170</v>
      </c>
      <c r="L934" s="1" t="s">
        <v>173</v>
      </c>
      <c r="M934">
        <v>41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ユニフォーム宮治ICONIC</v>
      </c>
    </row>
    <row r="935" spans="1:20" x14ac:dyDescent="0.35">
      <c r="A935">
        <f>VLOOKUP(Attack[[#This Row],[No用]],SetNo[[No.用]:[vlookup 用]],2,FALSE)</f>
        <v>236</v>
      </c>
      <c r="B935">
        <f>IF(ROW()=2,1,IF(A934&lt;&gt;Attack[[#This Row],[No]],1,B934+1))</f>
        <v>4</v>
      </c>
      <c r="C935" t="s">
        <v>108</v>
      </c>
      <c r="D935" t="s">
        <v>187</v>
      </c>
      <c r="E935" t="s">
        <v>90</v>
      </c>
      <c r="F935" t="s">
        <v>78</v>
      </c>
      <c r="G935" t="s">
        <v>185</v>
      </c>
      <c r="H935" t="s">
        <v>71</v>
      </c>
      <c r="I935">
        <v>1</v>
      </c>
      <c r="J935" t="s">
        <v>234</v>
      </c>
      <c r="K935" s="1" t="s">
        <v>172</v>
      </c>
      <c r="L935" s="1" t="s">
        <v>162</v>
      </c>
      <c r="M935">
        <v>32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ユニフォーム宮治ICONIC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5</v>
      </c>
      <c r="C936" t="s">
        <v>108</v>
      </c>
      <c r="D936" t="s">
        <v>187</v>
      </c>
      <c r="E936" t="s">
        <v>90</v>
      </c>
      <c r="F936" t="s">
        <v>78</v>
      </c>
      <c r="G936" t="s">
        <v>185</v>
      </c>
      <c r="H936" t="s">
        <v>71</v>
      </c>
      <c r="I936">
        <v>1</v>
      </c>
      <c r="J936" t="s">
        <v>234</v>
      </c>
      <c r="K936" s="1" t="s">
        <v>168</v>
      </c>
      <c r="L936" s="1" t="s">
        <v>224</v>
      </c>
      <c r="M936">
        <v>50</v>
      </c>
      <c r="N936">
        <v>0</v>
      </c>
      <c r="O936">
        <v>60</v>
      </c>
      <c r="P936">
        <v>0</v>
      </c>
      <c r="T936" t="str">
        <f>Attack[[#This Row],[服装]]&amp;Attack[[#This Row],[名前]]&amp;Attack[[#This Row],[レアリティ]]</f>
        <v>ユニフォーム宮治ICONIC</v>
      </c>
    </row>
    <row r="937" spans="1:20" x14ac:dyDescent="0.35">
      <c r="A937">
        <f>VLOOKUP(Attack[[#This Row],[No用]],SetNo[[No.用]:[vlookup 用]],2,FALSE)</f>
        <v>236</v>
      </c>
      <c r="B937">
        <f>IF(ROW()=2,1,IF(A936&lt;&gt;Attack[[#This Row],[No]],1,B936+1))</f>
        <v>6</v>
      </c>
      <c r="C937" t="s">
        <v>108</v>
      </c>
      <c r="D937" t="s">
        <v>187</v>
      </c>
      <c r="E937" t="s">
        <v>90</v>
      </c>
      <c r="F937" t="s">
        <v>78</v>
      </c>
      <c r="G937" t="s">
        <v>185</v>
      </c>
      <c r="H937" t="s">
        <v>71</v>
      </c>
      <c r="I937">
        <v>1</v>
      </c>
      <c r="J937" t="s">
        <v>234</v>
      </c>
      <c r="K937" s="1" t="s">
        <v>169</v>
      </c>
      <c r="L937" s="1" t="s">
        <v>224</v>
      </c>
      <c r="M937">
        <v>52</v>
      </c>
      <c r="N937">
        <v>0</v>
      </c>
      <c r="O937">
        <v>62</v>
      </c>
      <c r="P937">
        <v>0</v>
      </c>
      <c r="Q937" s="1" t="s">
        <v>1224</v>
      </c>
      <c r="T937" t="str">
        <f>Attack[[#This Row],[服装]]&amp;Attack[[#This Row],[名前]]&amp;Attack[[#This Row],[レアリティ]]</f>
        <v>ユニフォーム宮治ICONIC</v>
      </c>
    </row>
    <row r="938" spans="1:20" x14ac:dyDescent="0.35">
      <c r="A938">
        <f>VLOOKUP(Attack[[#This Row],[No用]],SetNo[[No.用]:[vlookup 用]],2,FALSE)</f>
        <v>237</v>
      </c>
      <c r="B938">
        <f>IF(ROW()=2,1,IF(A937&lt;&gt;Attack[[#This Row],[No]],1,B937+1))</f>
        <v>1</v>
      </c>
      <c r="C938" s="1" t="s">
        <v>867</v>
      </c>
      <c r="D938" s="1" t="s">
        <v>187</v>
      </c>
      <c r="E938" s="1" t="s">
        <v>90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173</v>
      </c>
      <c r="M938">
        <v>38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RPG宮治ICONIC</v>
      </c>
    </row>
    <row r="939" spans="1:20" x14ac:dyDescent="0.35">
      <c r="A939">
        <f>VLOOKUP(Attack[[#This Row],[No用]],SetNo[[No.用]:[vlookup 用]],2,FALSE)</f>
        <v>237</v>
      </c>
      <c r="B939">
        <f>IF(ROW()=2,1,IF(A938&lt;&gt;Attack[[#This Row],[No]],1,B938+1))</f>
        <v>2</v>
      </c>
      <c r="C939" s="1" t="s">
        <v>867</v>
      </c>
      <c r="D939" s="1" t="s">
        <v>187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173</v>
      </c>
      <c r="M939">
        <v>35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RPG宮治ICONIC</v>
      </c>
    </row>
    <row r="940" spans="1:20" x14ac:dyDescent="0.35">
      <c r="A940">
        <f>VLOOKUP(Attack[[#This Row],[No用]],SetNo[[No.用]:[vlookup 用]],2,FALSE)</f>
        <v>237</v>
      </c>
      <c r="B940">
        <f>IF(ROW()=2,1,IF(A939&lt;&gt;Attack[[#This Row],[No]],1,B939+1))</f>
        <v>3</v>
      </c>
      <c r="C940" s="1" t="s">
        <v>867</v>
      </c>
      <c r="D940" s="1" t="s">
        <v>187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170</v>
      </c>
      <c r="L940" s="1" t="s">
        <v>173</v>
      </c>
      <c r="M940">
        <v>41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RPG宮治ICONIC</v>
      </c>
    </row>
    <row r="941" spans="1:20" x14ac:dyDescent="0.35">
      <c r="A941">
        <f>VLOOKUP(Attack[[#This Row],[No用]],SetNo[[No.用]:[vlookup 用]],2,FALSE)</f>
        <v>237</v>
      </c>
      <c r="B941">
        <f>IF(ROW()=2,1,IF(A940&lt;&gt;Attack[[#This Row],[No]],1,B940+1))</f>
        <v>4</v>
      </c>
      <c r="C941" s="1" t="s">
        <v>867</v>
      </c>
      <c r="D941" s="1" t="s">
        <v>187</v>
      </c>
      <c r="E941" s="1" t="s">
        <v>90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234</v>
      </c>
      <c r="K941" s="1" t="s">
        <v>172</v>
      </c>
      <c r="L941" s="1" t="s">
        <v>162</v>
      </c>
      <c r="M941">
        <v>32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RPG宮治ICONIC</v>
      </c>
    </row>
    <row r="942" spans="1:20" x14ac:dyDescent="0.35">
      <c r="A942">
        <f>VLOOKUP(Attack[[#This Row],[No用]],SetNo[[No.用]:[vlookup 用]],2,FALSE)</f>
        <v>238</v>
      </c>
      <c r="B942">
        <f>IF(ROW()=2,1,IF(A941&lt;&gt;Attack[[#This Row],[No]],1,B941+1))</f>
        <v>1</v>
      </c>
      <c r="C942" s="1" t="s">
        <v>1056</v>
      </c>
      <c r="D942" s="1" t="s">
        <v>187</v>
      </c>
      <c r="E942" s="1" t="s">
        <v>73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カンフー宮治ICONIC</v>
      </c>
    </row>
    <row r="943" spans="1:20" x14ac:dyDescent="0.35">
      <c r="A943">
        <f>VLOOKUP(Attack[[#This Row],[No用]],SetNo[[No.用]:[vlookup 用]],2,FALSE)</f>
        <v>238</v>
      </c>
      <c r="B943">
        <f>IF(ROW()=2,1,IF(A942&lt;&gt;Attack[[#This Row],[No]],1,B942+1))</f>
        <v>2</v>
      </c>
      <c r="C943" s="1" t="s">
        <v>1056</v>
      </c>
      <c r="D943" s="1" t="s">
        <v>187</v>
      </c>
      <c r="E943" s="1" t="s">
        <v>73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234</v>
      </c>
      <c r="K943" s="1" t="s">
        <v>169</v>
      </c>
      <c r="L943" s="1" t="s">
        <v>173</v>
      </c>
      <c r="M943">
        <v>35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カンフー宮治ICONIC</v>
      </c>
    </row>
    <row r="944" spans="1:20" x14ac:dyDescent="0.35">
      <c r="A944">
        <f>VLOOKUP(Attack[[#This Row],[No用]],SetNo[[No.用]:[vlookup 用]],2,FALSE)</f>
        <v>238</v>
      </c>
      <c r="B944">
        <f>IF(ROW()=2,1,IF(A943&lt;&gt;Attack[[#This Row],[No]],1,B943+1))</f>
        <v>3</v>
      </c>
      <c r="C944" s="1" t="s">
        <v>1056</v>
      </c>
      <c r="D944" s="1" t="s">
        <v>187</v>
      </c>
      <c r="E944" s="1" t="s">
        <v>73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234</v>
      </c>
      <c r="K944" s="1" t="s">
        <v>170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カンフー宮治ICONIC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4</v>
      </c>
      <c r="C945" s="1" t="s">
        <v>1056</v>
      </c>
      <c r="D945" s="1" t="s">
        <v>187</v>
      </c>
      <c r="E945" s="1" t="s">
        <v>73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234</v>
      </c>
      <c r="K945" s="1" t="s">
        <v>172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カンフー宮治ICONIC</v>
      </c>
    </row>
    <row r="946" spans="1:20" x14ac:dyDescent="0.35">
      <c r="A946">
        <f>VLOOKUP(Attack[[#This Row],[No用]],SetNo[[No.用]:[vlookup 用]],2,FALSE)</f>
        <v>239</v>
      </c>
      <c r="B946">
        <f>IF(ROW()=2,1,IF(A945&lt;&gt;Attack[[#This Row],[No]],1,B945+1))</f>
        <v>1</v>
      </c>
      <c r="C946" s="1" t="s">
        <v>1341</v>
      </c>
      <c r="D946" s="1" t="s">
        <v>187</v>
      </c>
      <c r="E946" s="1" t="s">
        <v>90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234</v>
      </c>
      <c r="K946" s="1" t="s">
        <v>168</v>
      </c>
      <c r="L946" s="1" t="s">
        <v>173</v>
      </c>
      <c r="M946">
        <v>38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遊園地宮治ICONIC</v>
      </c>
    </row>
    <row r="947" spans="1:20" x14ac:dyDescent="0.35">
      <c r="A947">
        <f>VLOOKUP(Attack[[#This Row],[No用]],SetNo[[No.用]:[vlookup 用]],2,FALSE)</f>
        <v>239</v>
      </c>
      <c r="B947">
        <f>IF(ROW()=2,1,IF(A946&lt;&gt;Attack[[#This Row],[No]],1,B946+1))</f>
        <v>2</v>
      </c>
      <c r="C947" s="1" t="s">
        <v>1341</v>
      </c>
      <c r="D947" s="1" t="s">
        <v>187</v>
      </c>
      <c r="E947" s="1" t="s">
        <v>90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173</v>
      </c>
      <c r="M947">
        <v>35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遊園地宮治ICONIC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3</v>
      </c>
      <c r="C948" s="1" t="s">
        <v>1341</v>
      </c>
      <c r="D948" s="1" t="s">
        <v>187</v>
      </c>
      <c r="E948" s="1" t="s">
        <v>90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170</v>
      </c>
      <c r="L948" s="1" t="s">
        <v>173</v>
      </c>
      <c r="M948">
        <v>41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遊園地宮治ICONIC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4</v>
      </c>
      <c r="C949" s="1" t="s">
        <v>1341</v>
      </c>
      <c r="D949" s="1" t="s">
        <v>187</v>
      </c>
      <c r="E949" s="1" t="s">
        <v>90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280</v>
      </c>
      <c r="L949" s="1" t="s">
        <v>173</v>
      </c>
      <c r="M949">
        <v>41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遊園地宮治ICONIC</v>
      </c>
    </row>
    <row r="950" spans="1:20" x14ac:dyDescent="0.35">
      <c r="A950">
        <f>VLOOKUP(Attack[[#This Row],[No用]],SetNo[[No.用]:[vlookup 用]],2,FALSE)</f>
        <v>239</v>
      </c>
      <c r="B950">
        <f>IF(ROW()=2,1,IF(A949&lt;&gt;Attack[[#This Row],[No]],1,B949+1))</f>
        <v>5</v>
      </c>
      <c r="C950" s="1" t="s">
        <v>1341</v>
      </c>
      <c r="D950" s="1" t="s">
        <v>187</v>
      </c>
      <c r="E950" s="1" t="s">
        <v>90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172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遊園地宮治ICONIC</v>
      </c>
    </row>
    <row r="951" spans="1:20" x14ac:dyDescent="0.35">
      <c r="A951">
        <f>VLOOKUP(Attack[[#This Row],[No用]],SetNo[[No.用]:[vlookup 用]],2,FALSE)</f>
        <v>239</v>
      </c>
      <c r="B951">
        <f>IF(ROW()=2,1,IF(A950&lt;&gt;Attack[[#This Row],[No]],1,B950+1))</f>
        <v>6</v>
      </c>
      <c r="C951" s="1" t="s">
        <v>1341</v>
      </c>
      <c r="D951" s="1" t="s">
        <v>187</v>
      </c>
      <c r="E951" s="1" t="s">
        <v>90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183</v>
      </c>
      <c r="L951" s="1" t="s">
        <v>224</v>
      </c>
      <c r="M951">
        <v>52</v>
      </c>
      <c r="N951">
        <v>0</v>
      </c>
      <c r="O951">
        <v>62</v>
      </c>
      <c r="P951">
        <v>0</v>
      </c>
      <c r="T951" t="str">
        <f>Attack[[#This Row],[服装]]&amp;Attack[[#This Row],[名前]]&amp;Attack[[#This Row],[レアリティ]]</f>
        <v>遊園地宮治ICONIC</v>
      </c>
    </row>
    <row r="952" spans="1:20" x14ac:dyDescent="0.35">
      <c r="A952">
        <f>VLOOKUP(Attack[[#This Row],[No用]],SetNo[[No.用]:[vlookup 用]],2,FALSE)</f>
        <v>239</v>
      </c>
      <c r="B952">
        <f>IF(ROW()=2,1,IF(A951&lt;&gt;Attack[[#This Row],[No]],1,B951+1))</f>
        <v>7</v>
      </c>
      <c r="C952" s="1" t="s">
        <v>1341</v>
      </c>
      <c r="D952" s="1" t="s">
        <v>187</v>
      </c>
      <c r="E952" s="1" t="s">
        <v>90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270</v>
      </c>
      <c r="L952" s="1" t="s">
        <v>224</v>
      </c>
      <c r="M952">
        <v>52</v>
      </c>
      <c r="N952">
        <v>0</v>
      </c>
      <c r="O952">
        <v>62</v>
      </c>
      <c r="P952">
        <v>0</v>
      </c>
      <c r="T952" t="str">
        <f>Attack[[#This Row],[服装]]&amp;Attack[[#This Row],[名前]]&amp;Attack[[#This Row],[レアリティ]]</f>
        <v>遊園地宮治ICONIC</v>
      </c>
    </row>
    <row r="953" spans="1:20" x14ac:dyDescent="0.35">
      <c r="A953">
        <f>VLOOKUP(Attack[[#This Row],[No用]],SetNo[[No.用]:[vlookup 用]],2,FALSE)</f>
        <v>239</v>
      </c>
      <c r="B953">
        <f>IF(ROW()=2,1,IF(A952&lt;&gt;Attack[[#This Row],[No]],1,B952+1))</f>
        <v>8</v>
      </c>
      <c r="C953" s="1" t="s">
        <v>1341</v>
      </c>
      <c r="D953" s="1" t="s">
        <v>187</v>
      </c>
      <c r="E953" s="1" t="s">
        <v>90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169</v>
      </c>
      <c r="L953" s="1" t="s">
        <v>224</v>
      </c>
      <c r="M953">
        <v>50</v>
      </c>
      <c r="N953">
        <v>0</v>
      </c>
      <c r="O953">
        <v>60</v>
      </c>
      <c r="P953">
        <v>0</v>
      </c>
      <c r="Q953" s="1" t="s">
        <v>1224</v>
      </c>
      <c r="T953" t="str">
        <f>Attack[[#This Row],[服装]]&amp;Attack[[#This Row],[名前]]&amp;Attack[[#This Row],[レアリティ]]</f>
        <v>遊園地宮治ICONIC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1</v>
      </c>
      <c r="C954" t="s">
        <v>108</v>
      </c>
      <c r="D954" t="s">
        <v>188</v>
      </c>
      <c r="E954" t="s">
        <v>77</v>
      </c>
      <c r="F954" t="s">
        <v>82</v>
      </c>
      <c r="G954" t="s">
        <v>185</v>
      </c>
      <c r="H954" t="s">
        <v>71</v>
      </c>
      <c r="I954">
        <v>1</v>
      </c>
      <c r="J954" t="s">
        <v>234</v>
      </c>
      <c r="K954" s="1" t="s">
        <v>168</v>
      </c>
      <c r="L954" s="1" t="s">
        <v>178</v>
      </c>
      <c r="M954">
        <v>37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ユニフォーム角名倫太郎ICONIC</v>
      </c>
    </row>
    <row r="955" spans="1:20" x14ac:dyDescent="0.35">
      <c r="A955">
        <f>VLOOKUP(Attack[[#This Row],[No用]],SetNo[[No.用]:[vlookup 用]],2,FALSE)</f>
        <v>240</v>
      </c>
      <c r="B955">
        <f>IF(ROW()=2,1,IF(A954&lt;&gt;Attack[[#This Row],[No]],1,B954+1))</f>
        <v>2</v>
      </c>
      <c r="C955" t="s">
        <v>108</v>
      </c>
      <c r="D955" t="s">
        <v>188</v>
      </c>
      <c r="E955" t="s">
        <v>77</v>
      </c>
      <c r="F955" t="s">
        <v>82</v>
      </c>
      <c r="G955" t="s">
        <v>185</v>
      </c>
      <c r="H955" t="s">
        <v>71</v>
      </c>
      <c r="I955">
        <v>1</v>
      </c>
      <c r="J955" t="s">
        <v>234</v>
      </c>
      <c r="K955" s="1" t="s">
        <v>169</v>
      </c>
      <c r="L955" s="1" t="s">
        <v>162</v>
      </c>
      <c r="M955">
        <v>32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ユニフォーム角名倫太郎ICONIC</v>
      </c>
    </row>
    <row r="956" spans="1:20" x14ac:dyDescent="0.35">
      <c r="A956">
        <f>VLOOKUP(Attack[[#This Row],[No用]],SetNo[[No.用]:[vlookup 用]],2,FALSE)</f>
        <v>240</v>
      </c>
      <c r="B956">
        <f>IF(ROW()=2,1,IF(A955&lt;&gt;Attack[[#This Row],[No]],1,B955+1))</f>
        <v>3</v>
      </c>
      <c r="C956" t="s">
        <v>108</v>
      </c>
      <c r="D956" t="s">
        <v>188</v>
      </c>
      <c r="E956" t="s">
        <v>77</v>
      </c>
      <c r="F956" t="s">
        <v>82</v>
      </c>
      <c r="G956" t="s">
        <v>185</v>
      </c>
      <c r="H956" t="s">
        <v>71</v>
      </c>
      <c r="I956">
        <v>1</v>
      </c>
      <c r="J956" t="s">
        <v>234</v>
      </c>
      <c r="K956" s="1" t="s">
        <v>171</v>
      </c>
      <c r="L956" s="1" t="s">
        <v>162</v>
      </c>
      <c r="M956">
        <v>34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ユニフォーム角名倫太郎ICONIC</v>
      </c>
    </row>
    <row r="957" spans="1:20" x14ac:dyDescent="0.35">
      <c r="A957">
        <f>VLOOKUP(Attack[[#This Row],[No用]],SetNo[[No.用]:[vlookup 用]],2,FALSE)</f>
        <v>240</v>
      </c>
      <c r="B957">
        <f>IF(ROW()=2,1,IF(A956&lt;&gt;Attack[[#This Row],[No]],1,B956+1))</f>
        <v>4</v>
      </c>
      <c r="C957" t="s">
        <v>108</v>
      </c>
      <c r="D957" t="s">
        <v>188</v>
      </c>
      <c r="E957" t="s">
        <v>77</v>
      </c>
      <c r="F957" t="s">
        <v>82</v>
      </c>
      <c r="G957" t="s">
        <v>185</v>
      </c>
      <c r="H957" t="s">
        <v>71</v>
      </c>
      <c r="I957">
        <v>1</v>
      </c>
      <c r="J957" t="s">
        <v>234</v>
      </c>
      <c r="K957" s="1" t="s">
        <v>172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ユニフォーム角名倫太郎ICONIC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1</v>
      </c>
      <c r="C958" s="1" t="s">
        <v>860</v>
      </c>
      <c r="D958" s="1" t="s">
        <v>188</v>
      </c>
      <c r="E958" s="1" t="s">
        <v>73</v>
      </c>
      <c r="F958" s="1" t="s">
        <v>82</v>
      </c>
      <c r="G958" s="1" t="s">
        <v>185</v>
      </c>
      <c r="H958" s="1" t="s">
        <v>71</v>
      </c>
      <c r="I958">
        <v>1</v>
      </c>
      <c r="J958" t="s">
        <v>234</v>
      </c>
      <c r="K958" s="1" t="s">
        <v>168</v>
      </c>
      <c r="L958" s="1" t="s">
        <v>178</v>
      </c>
      <c r="M958">
        <v>37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サバゲ角名倫太郎ICONIC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2</v>
      </c>
      <c r="C959" s="1" t="s">
        <v>860</v>
      </c>
      <c r="D959" s="1" t="s">
        <v>188</v>
      </c>
      <c r="E959" s="1" t="s">
        <v>73</v>
      </c>
      <c r="F959" s="1" t="s">
        <v>82</v>
      </c>
      <c r="G959" s="1" t="s">
        <v>185</v>
      </c>
      <c r="H959" s="1" t="s">
        <v>71</v>
      </c>
      <c r="I959">
        <v>1</v>
      </c>
      <c r="J959" t="s">
        <v>234</v>
      </c>
      <c r="K959" s="1" t="s">
        <v>169</v>
      </c>
      <c r="L959" s="1" t="s">
        <v>178</v>
      </c>
      <c r="M959">
        <v>37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サバゲ角名倫太郎ICONIC</v>
      </c>
    </row>
    <row r="960" spans="1:20" x14ac:dyDescent="0.35">
      <c r="A960">
        <f>VLOOKUP(Attack[[#This Row],[No用]],SetNo[[No.用]:[vlookup 用]],2,FALSE)</f>
        <v>241</v>
      </c>
      <c r="B960">
        <f>IF(ROW()=2,1,IF(A959&lt;&gt;Attack[[#This Row],[No]],1,B959+1))</f>
        <v>3</v>
      </c>
      <c r="C960" s="1" t="s">
        <v>860</v>
      </c>
      <c r="D960" s="1" t="s">
        <v>188</v>
      </c>
      <c r="E960" s="1" t="s">
        <v>73</v>
      </c>
      <c r="F960" s="1" t="s">
        <v>82</v>
      </c>
      <c r="G960" s="1" t="s">
        <v>185</v>
      </c>
      <c r="H960" s="1" t="s">
        <v>71</v>
      </c>
      <c r="I960">
        <v>1</v>
      </c>
      <c r="J960" t="s">
        <v>234</v>
      </c>
      <c r="K960" s="1" t="s">
        <v>171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サバゲ角名倫太郎ICONIC</v>
      </c>
    </row>
    <row r="961" spans="1:20" x14ac:dyDescent="0.35">
      <c r="A961">
        <f>VLOOKUP(Attack[[#This Row],[No用]],SetNo[[No.用]:[vlookup 用]],2,FALSE)</f>
        <v>241</v>
      </c>
      <c r="B961">
        <f>IF(ROW()=2,1,IF(A960&lt;&gt;Attack[[#This Row],[No]],1,B960+1))</f>
        <v>4</v>
      </c>
      <c r="C961" s="1" t="s">
        <v>860</v>
      </c>
      <c r="D961" s="1" t="s">
        <v>188</v>
      </c>
      <c r="E961" s="1" t="s">
        <v>73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234</v>
      </c>
      <c r="K961" s="1" t="s">
        <v>172</v>
      </c>
      <c r="L961" s="1" t="s">
        <v>162</v>
      </c>
      <c r="M961">
        <v>29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サバゲ角名倫太郎ICONIC</v>
      </c>
    </row>
    <row r="962" spans="1:20" x14ac:dyDescent="0.35">
      <c r="A962">
        <f>VLOOKUP(Attack[[#This Row],[No用]],SetNo[[No.用]:[vlookup 用]],2,FALSE)</f>
        <v>241</v>
      </c>
      <c r="B962">
        <f>IF(ROW()=2,1,IF(A961&lt;&gt;Attack[[#This Row],[No]],1,B961+1))</f>
        <v>5</v>
      </c>
      <c r="C962" s="1" t="s">
        <v>860</v>
      </c>
      <c r="D962" s="1" t="s">
        <v>188</v>
      </c>
      <c r="E962" s="1" t="s">
        <v>73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234</v>
      </c>
      <c r="K962" s="1" t="s">
        <v>183</v>
      </c>
      <c r="L962" s="1" t="s">
        <v>224</v>
      </c>
      <c r="M962">
        <v>47</v>
      </c>
      <c r="N962">
        <v>0</v>
      </c>
      <c r="O962">
        <v>57</v>
      </c>
      <c r="P962">
        <v>0</v>
      </c>
      <c r="T962" t="str">
        <f>Attack[[#This Row],[服装]]&amp;Attack[[#This Row],[名前]]&amp;Attack[[#This Row],[レアリティ]]</f>
        <v>サバゲ角名倫太郎ICONIC</v>
      </c>
    </row>
    <row r="963" spans="1:20" x14ac:dyDescent="0.35">
      <c r="A963">
        <f>VLOOKUP(Attack[[#This Row],[No用]],SetNo[[No.用]:[vlookup 用]],2,FALSE)</f>
        <v>242</v>
      </c>
      <c r="B963">
        <f>IF(ROW()=2,1,IF(A962&lt;&gt;Attack[[#This Row],[No]],1,B962+1))</f>
        <v>1</v>
      </c>
      <c r="C963" s="1" t="s">
        <v>987</v>
      </c>
      <c r="D963" s="1" t="s">
        <v>188</v>
      </c>
      <c r="E963" s="1" t="s">
        <v>90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178</v>
      </c>
      <c r="M963">
        <v>37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花火角名倫太郎ICONIC</v>
      </c>
    </row>
    <row r="964" spans="1:20" x14ac:dyDescent="0.35">
      <c r="A964">
        <f>VLOOKUP(Attack[[#This Row],[No用]],SetNo[[No.用]:[vlookup 用]],2,FALSE)</f>
        <v>242</v>
      </c>
      <c r="B964">
        <f>IF(ROW()=2,1,IF(A963&lt;&gt;Attack[[#This Row],[No]],1,B963+1))</f>
        <v>2</v>
      </c>
      <c r="C964" s="1" t="s">
        <v>987</v>
      </c>
      <c r="D964" s="1" t="s">
        <v>188</v>
      </c>
      <c r="E964" s="1" t="s">
        <v>90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花火角名倫太郎ICONIC</v>
      </c>
    </row>
    <row r="965" spans="1:20" x14ac:dyDescent="0.35">
      <c r="A965">
        <f>VLOOKUP(Attack[[#This Row],[No用]],SetNo[[No.用]:[vlookup 用]],2,FALSE)</f>
        <v>242</v>
      </c>
      <c r="B965">
        <f>IF(ROW()=2,1,IF(A964&lt;&gt;Attack[[#This Row],[No]],1,B964+1))</f>
        <v>3</v>
      </c>
      <c r="C965" s="1" t="s">
        <v>987</v>
      </c>
      <c r="D965" s="1" t="s">
        <v>188</v>
      </c>
      <c r="E965" s="1" t="s">
        <v>90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234</v>
      </c>
      <c r="K965" s="1" t="s">
        <v>171</v>
      </c>
      <c r="L965" s="1" t="s">
        <v>162</v>
      </c>
      <c r="M965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花火角名倫太郎ICONIC</v>
      </c>
    </row>
    <row r="966" spans="1:20" x14ac:dyDescent="0.35">
      <c r="A966">
        <f>VLOOKUP(Attack[[#This Row],[No用]],SetNo[[No.用]:[vlookup 用]],2,FALSE)</f>
        <v>242</v>
      </c>
      <c r="B966">
        <f>IF(ROW()=2,1,IF(A965&lt;&gt;Attack[[#This Row],[No]],1,B965+1))</f>
        <v>4</v>
      </c>
      <c r="C966" s="1" t="s">
        <v>987</v>
      </c>
      <c r="D966" s="1" t="s">
        <v>188</v>
      </c>
      <c r="E966" s="1" t="s">
        <v>90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234</v>
      </c>
      <c r="K966" s="1" t="s">
        <v>172</v>
      </c>
      <c r="L966" s="1" t="s">
        <v>162</v>
      </c>
      <c r="M966">
        <v>29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花火角名倫太郎ICONIC</v>
      </c>
    </row>
    <row r="967" spans="1:20" x14ac:dyDescent="0.35">
      <c r="A967">
        <f>VLOOKUP(Attack[[#This Row],[No用]],SetNo[[No.用]:[vlookup 用]],2,FALSE)</f>
        <v>242</v>
      </c>
      <c r="B967">
        <f>IF(ROW()=2,1,IF(A966&lt;&gt;Attack[[#This Row],[No]],1,B966+1))</f>
        <v>5</v>
      </c>
      <c r="C967" s="1" t="s">
        <v>987</v>
      </c>
      <c r="D967" s="1" t="s">
        <v>188</v>
      </c>
      <c r="E967" s="1" t="s">
        <v>90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234</v>
      </c>
      <c r="K967" s="1" t="s">
        <v>183</v>
      </c>
      <c r="L967" s="1" t="s">
        <v>224</v>
      </c>
      <c r="M967">
        <v>47</v>
      </c>
      <c r="N967">
        <v>0</v>
      </c>
      <c r="O967">
        <v>57</v>
      </c>
      <c r="P967">
        <v>0</v>
      </c>
      <c r="T967" t="str">
        <f>Attack[[#This Row],[服装]]&amp;Attack[[#This Row],[名前]]&amp;Attack[[#This Row],[レアリティ]]</f>
        <v>花火角名倫太郎ICONIC</v>
      </c>
    </row>
    <row r="968" spans="1:20" x14ac:dyDescent="0.35">
      <c r="A968">
        <f>VLOOKUP(Attack[[#This Row],[No用]],SetNo[[No.用]:[vlookup 用]],2,FALSE)</f>
        <v>243</v>
      </c>
      <c r="B968">
        <f>IF(ROW()=2,1,IF(A967&lt;&gt;Attack[[#This Row],[No]],1,B967+1))</f>
        <v>1</v>
      </c>
      <c r="C968" s="1" t="s">
        <v>1228</v>
      </c>
      <c r="D968" s="1" t="s">
        <v>188</v>
      </c>
      <c r="E968" s="1" t="s">
        <v>77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178</v>
      </c>
      <c r="M968">
        <v>37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路地裏2角名倫太郎ICONIC</v>
      </c>
    </row>
    <row r="969" spans="1:20" x14ac:dyDescent="0.35">
      <c r="A969">
        <f>VLOOKUP(Attack[[#This Row],[No用]],SetNo[[No.用]:[vlookup 用]],2,FALSE)</f>
        <v>243</v>
      </c>
      <c r="B969">
        <f>IF(ROW()=2,1,IF(A968&lt;&gt;Attack[[#This Row],[No]],1,B968+1))</f>
        <v>2</v>
      </c>
      <c r="C969" s="1" t="s">
        <v>1228</v>
      </c>
      <c r="D969" s="1" t="s">
        <v>188</v>
      </c>
      <c r="E969" s="1" t="s">
        <v>77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162</v>
      </c>
      <c r="M969">
        <v>32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路地裏2角名倫太郎ICONIC</v>
      </c>
    </row>
    <row r="970" spans="1:20" x14ac:dyDescent="0.35">
      <c r="A970">
        <f>VLOOKUP(Attack[[#This Row],[No用]],SetNo[[No.用]:[vlookup 用]],2,FALSE)</f>
        <v>243</v>
      </c>
      <c r="B970">
        <f>IF(ROW()=2,1,IF(A969&lt;&gt;Attack[[#This Row],[No]],1,B969+1))</f>
        <v>3</v>
      </c>
      <c r="C970" s="1" t="s">
        <v>1228</v>
      </c>
      <c r="D970" s="1" t="s">
        <v>188</v>
      </c>
      <c r="E970" s="1" t="s">
        <v>77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234</v>
      </c>
      <c r="K970" s="1" t="s">
        <v>171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路地裏2角名倫太郎ICONIC</v>
      </c>
    </row>
    <row r="971" spans="1:20" x14ac:dyDescent="0.35">
      <c r="A971">
        <f>VLOOKUP(Attack[[#This Row],[No用]],SetNo[[No.用]:[vlookup 用]],2,FALSE)</f>
        <v>243</v>
      </c>
      <c r="B971">
        <f>IF(ROW()=2,1,IF(A970&lt;&gt;Attack[[#This Row],[No]],1,B970+1))</f>
        <v>4</v>
      </c>
      <c r="C971" s="1" t="s">
        <v>1228</v>
      </c>
      <c r="D971" s="1" t="s">
        <v>188</v>
      </c>
      <c r="E971" s="1" t="s">
        <v>77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234</v>
      </c>
      <c r="K971" s="1" t="s">
        <v>172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路地裏2角名倫太郎ICONIC</v>
      </c>
    </row>
    <row r="972" spans="1:20" x14ac:dyDescent="0.35">
      <c r="A972">
        <f>VLOOKUP(Attack[[#This Row],[No用]],SetNo[[No.用]:[vlookup 用]],2,FALSE)</f>
        <v>243</v>
      </c>
      <c r="B972">
        <f>IF(ROW()=2,1,IF(A971&lt;&gt;Attack[[#This Row],[No]],1,B971+1))</f>
        <v>5</v>
      </c>
      <c r="C972" s="1" t="s">
        <v>1228</v>
      </c>
      <c r="D972" s="1" t="s">
        <v>188</v>
      </c>
      <c r="E972" s="1" t="s">
        <v>77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234</v>
      </c>
      <c r="K972" s="1" t="s">
        <v>183</v>
      </c>
      <c r="L972" s="1" t="s">
        <v>224</v>
      </c>
      <c r="M972">
        <v>47</v>
      </c>
      <c r="N972">
        <v>0</v>
      </c>
      <c r="O972">
        <v>57</v>
      </c>
      <c r="P972">
        <v>0</v>
      </c>
      <c r="T972" t="str">
        <f>Attack[[#This Row],[服装]]&amp;Attack[[#This Row],[名前]]&amp;Attack[[#This Row],[レアリティ]]</f>
        <v>路地裏2角名倫太郎ICONIC</v>
      </c>
    </row>
    <row r="973" spans="1:20" x14ac:dyDescent="0.35">
      <c r="A973">
        <f>VLOOKUP(Attack[[#This Row],[No用]],SetNo[[No.用]:[vlookup 用]],2,FALSE)</f>
        <v>244</v>
      </c>
      <c r="B973">
        <f>IF(ROW()=2,1,IF(A972&lt;&gt;Attack[[#This Row],[No]],1,B972+1))</f>
        <v>1</v>
      </c>
      <c r="C973" t="s">
        <v>108</v>
      </c>
      <c r="D973" t="s">
        <v>189</v>
      </c>
      <c r="E973" t="s">
        <v>77</v>
      </c>
      <c r="F973" t="s">
        <v>78</v>
      </c>
      <c r="G973" t="s">
        <v>185</v>
      </c>
      <c r="H973" t="s">
        <v>71</v>
      </c>
      <c r="I973">
        <v>1</v>
      </c>
      <c r="J973" t="s">
        <v>234</v>
      </c>
      <c r="K973" s="1" t="s">
        <v>168</v>
      </c>
      <c r="L973" s="1" t="s">
        <v>173</v>
      </c>
      <c r="M973">
        <v>36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ユニフォーム北信介ICONIC</v>
      </c>
    </row>
    <row r="974" spans="1:20" x14ac:dyDescent="0.35">
      <c r="A974">
        <f>VLOOKUP(Attack[[#This Row],[No用]],SetNo[[No.用]:[vlookup 用]],2,FALSE)</f>
        <v>244</v>
      </c>
      <c r="B974">
        <f>IF(ROW()=2,1,IF(A973&lt;&gt;Attack[[#This Row],[No]],1,B973+1))</f>
        <v>2</v>
      </c>
      <c r="C974" t="s">
        <v>108</v>
      </c>
      <c r="D974" t="s">
        <v>189</v>
      </c>
      <c r="E974" t="s">
        <v>77</v>
      </c>
      <c r="F974" t="s">
        <v>78</v>
      </c>
      <c r="G974" t="s">
        <v>185</v>
      </c>
      <c r="H974" t="s">
        <v>71</v>
      </c>
      <c r="I974">
        <v>1</v>
      </c>
      <c r="J974" t="s">
        <v>234</v>
      </c>
      <c r="K974" s="1" t="s">
        <v>169</v>
      </c>
      <c r="L974" s="1" t="s">
        <v>162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ユニフォーム北信介ICONIC</v>
      </c>
    </row>
    <row r="975" spans="1:20" x14ac:dyDescent="0.35">
      <c r="A975">
        <f>VLOOKUP(Attack[[#This Row],[No用]],SetNo[[No.用]:[vlookup 用]],2,FALSE)</f>
        <v>244</v>
      </c>
      <c r="B975">
        <f>IF(ROW()=2,1,IF(A974&lt;&gt;Attack[[#This Row],[No]],1,B974+1))</f>
        <v>3</v>
      </c>
      <c r="C975" t="s">
        <v>108</v>
      </c>
      <c r="D975" t="s">
        <v>189</v>
      </c>
      <c r="E975" t="s">
        <v>77</v>
      </c>
      <c r="F975" t="s">
        <v>78</v>
      </c>
      <c r="G975" t="s">
        <v>185</v>
      </c>
      <c r="H975" t="s">
        <v>71</v>
      </c>
      <c r="I975">
        <v>1</v>
      </c>
      <c r="J975" t="s">
        <v>234</v>
      </c>
      <c r="K975" s="1" t="s">
        <v>270</v>
      </c>
      <c r="L975" s="1" t="s">
        <v>173</v>
      </c>
      <c r="M975">
        <v>39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ユニフォーム北信介ICONIC</v>
      </c>
    </row>
    <row r="976" spans="1:20" x14ac:dyDescent="0.35">
      <c r="A976">
        <f>VLOOKUP(Attack[[#This Row],[No用]],SetNo[[No.用]:[vlookup 用]],2,FALSE)</f>
        <v>244</v>
      </c>
      <c r="B976">
        <f>IF(ROW()=2,1,IF(A975&lt;&gt;Attack[[#This Row],[No]],1,B975+1))</f>
        <v>4</v>
      </c>
      <c r="C976" t="s">
        <v>108</v>
      </c>
      <c r="D976" t="s">
        <v>189</v>
      </c>
      <c r="E976" t="s">
        <v>77</v>
      </c>
      <c r="F976" t="s">
        <v>78</v>
      </c>
      <c r="G976" t="s">
        <v>185</v>
      </c>
      <c r="H976" t="s">
        <v>71</v>
      </c>
      <c r="I976">
        <v>1</v>
      </c>
      <c r="J976" t="s">
        <v>234</v>
      </c>
      <c r="K976" s="1" t="s">
        <v>183</v>
      </c>
      <c r="L976" s="1" t="s">
        <v>224</v>
      </c>
      <c r="M976">
        <v>47</v>
      </c>
      <c r="N976">
        <v>0</v>
      </c>
      <c r="O976">
        <v>57</v>
      </c>
      <c r="P976">
        <v>0</v>
      </c>
      <c r="T976" t="str">
        <f>Attack[[#This Row],[服装]]&amp;Attack[[#This Row],[名前]]&amp;Attack[[#This Row],[レアリティ]]</f>
        <v>ユニフォーム北信介ICONIC</v>
      </c>
    </row>
    <row r="977" spans="1:20" x14ac:dyDescent="0.35">
      <c r="A977">
        <f>VLOOKUP(Attack[[#This Row],[No用]],SetNo[[No.用]:[vlookup 用]],2,FALSE)</f>
        <v>245</v>
      </c>
      <c r="B977">
        <f>IF(ROW()=2,1,IF(A976&lt;&gt;Attack[[#This Row],[No]],1,B976+1))</f>
        <v>1</v>
      </c>
      <c r="C977" s="1" t="s">
        <v>773</v>
      </c>
      <c r="D977" t="s">
        <v>189</v>
      </c>
      <c r="E977" s="1" t="s">
        <v>73</v>
      </c>
      <c r="F977" t="s">
        <v>78</v>
      </c>
      <c r="G977" t="s">
        <v>185</v>
      </c>
      <c r="H977" t="s">
        <v>71</v>
      </c>
      <c r="I977">
        <v>1</v>
      </c>
      <c r="J977" t="s">
        <v>234</v>
      </c>
      <c r="K977" s="1" t="s">
        <v>168</v>
      </c>
      <c r="L977" s="1" t="s">
        <v>173</v>
      </c>
      <c r="M977">
        <v>36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Xmas北信介ICONIC</v>
      </c>
    </row>
    <row r="978" spans="1:20" x14ac:dyDescent="0.35">
      <c r="A978">
        <f>VLOOKUP(Attack[[#This Row],[No用]],SetNo[[No.用]:[vlookup 用]],2,FALSE)</f>
        <v>245</v>
      </c>
      <c r="B978">
        <f>IF(ROW()=2,1,IF(A977&lt;&gt;Attack[[#This Row],[No]],1,B977+1))</f>
        <v>2</v>
      </c>
      <c r="C978" s="1" t="s">
        <v>773</v>
      </c>
      <c r="D978" t="s">
        <v>189</v>
      </c>
      <c r="E978" s="1" t="s">
        <v>73</v>
      </c>
      <c r="F978" t="s">
        <v>78</v>
      </c>
      <c r="G978" t="s">
        <v>185</v>
      </c>
      <c r="H978" t="s">
        <v>71</v>
      </c>
      <c r="I978">
        <v>1</v>
      </c>
      <c r="J978" t="s">
        <v>234</v>
      </c>
      <c r="K978" s="1" t="s">
        <v>169</v>
      </c>
      <c r="L978" s="1" t="s">
        <v>162</v>
      </c>
      <c r="M978">
        <v>33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Xmas北信介ICONIC</v>
      </c>
    </row>
    <row r="979" spans="1:20" x14ac:dyDescent="0.35">
      <c r="A979">
        <f>VLOOKUP(Attack[[#This Row],[No用]],SetNo[[No.用]:[vlookup 用]],2,FALSE)</f>
        <v>245</v>
      </c>
      <c r="B979">
        <f>IF(ROW()=2,1,IF(A978&lt;&gt;Attack[[#This Row],[No]],1,B978+1))</f>
        <v>3</v>
      </c>
      <c r="C979" s="1" t="s">
        <v>773</v>
      </c>
      <c r="D979" t="s">
        <v>189</v>
      </c>
      <c r="E979" s="1" t="s">
        <v>73</v>
      </c>
      <c r="F979" t="s">
        <v>78</v>
      </c>
      <c r="G979" t="s">
        <v>185</v>
      </c>
      <c r="H979" t="s">
        <v>71</v>
      </c>
      <c r="I979">
        <v>1</v>
      </c>
      <c r="J979" t="s">
        <v>234</v>
      </c>
      <c r="K979" s="1" t="s">
        <v>270</v>
      </c>
      <c r="L979" s="1" t="s">
        <v>173</v>
      </c>
      <c r="M979">
        <v>39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Xmas北信介ICONIC</v>
      </c>
    </row>
    <row r="980" spans="1:20" x14ac:dyDescent="0.35">
      <c r="A980">
        <f>VLOOKUP(Attack[[#This Row],[No用]],SetNo[[No.用]:[vlookup 用]],2,FALSE)</f>
        <v>246</v>
      </c>
      <c r="B980">
        <f>IF(ROW()=2,1,IF(A979&lt;&gt;Attack[[#This Row],[No]],1,B979+1))</f>
        <v>1</v>
      </c>
      <c r="C980" s="1" t="s">
        <v>1044</v>
      </c>
      <c r="D980" s="1" t="s">
        <v>189</v>
      </c>
      <c r="E980" s="1" t="s">
        <v>90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178</v>
      </c>
      <c r="M980">
        <v>33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スパイ北信介ICONIC</v>
      </c>
    </row>
    <row r="981" spans="1:20" x14ac:dyDescent="0.35">
      <c r="A981">
        <f>VLOOKUP(Attack[[#This Row],[No用]],SetNo[[No.用]:[vlookup 用]],2,FALSE)</f>
        <v>246</v>
      </c>
      <c r="B981">
        <f>IF(ROW()=2,1,IF(A980&lt;&gt;Attack[[#This Row],[No]],1,B980+1))</f>
        <v>2</v>
      </c>
      <c r="C981" s="1" t="s">
        <v>1044</v>
      </c>
      <c r="D981" s="1" t="s">
        <v>189</v>
      </c>
      <c r="E981" s="1" t="s">
        <v>90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162</v>
      </c>
      <c r="M981">
        <v>33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スパイ北信介ICONIC</v>
      </c>
    </row>
    <row r="982" spans="1:20" x14ac:dyDescent="0.35">
      <c r="A982">
        <f>VLOOKUP(Attack[[#This Row],[No用]],SetNo[[No.用]:[vlookup 用]],2,FALSE)</f>
        <v>246</v>
      </c>
      <c r="B982">
        <f>IF(ROW()=2,1,IF(A981&lt;&gt;Attack[[#This Row],[No]],1,B981+1))</f>
        <v>3</v>
      </c>
      <c r="C982" s="1" t="s">
        <v>1044</v>
      </c>
      <c r="D982" s="1" t="s">
        <v>189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270</v>
      </c>
      <c r="L982" s="1" t="s">
        <v>178</v>
      </c>
      <c r="M982">
        <v>36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スパイ北信介ICONIC</v>
      </c>
    </row>
    <row r="983" spans="1:20" x14ac:dyDescent="0.35">
      <c r="A983">
        <f>VLOOKUP(Attack[[#This Row],[No用]],SetNo[[No.用]:[vlookup 用]],2,FALSE)</f>
        <v>247</v>
      </c>
      <c r="B983">
        <f>IF(ROW()=2,1,IF(A982&lt;&gt;Attack[[#This Row],[No]],1,B982+1))</f>
        <v>1</v>
      </c>
      <c r="C983" s="1" t="s">
        <v>1208</v>
      </c>
      <c r="D983" s="1" t="s">
        <v>189</v>
      </c>
      <c r="E983" s="1" t="s">
        <v>77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168</v>
      </c>
      <c r="L983" s="1" t="s">
        <v>173</v>
      </c>
      <c r="M983">
        <v>37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新年2北信介ICONIC</v>
      </c>
    </row>
    <row r="984" spans="1:20" x14ac:dyDescent="0.35">
      <c r="A984">
        <f>VLOOKUP(Attack[[#This Row],[No用]],SetNo[[No.用]:[vlookup 用]],2,FALSE)</f>
        <v>247</v>
      </c>
      <c r="B984">
        <f>IF(ROW()=2,1,IF(A983&lt;&gt;Attack[[#This Row],[No]],1,B983+1))</f>
        <v>2</v>
      </c>
      <c r="C984" s="1" t="s">
        <v>1208</v>
      </c>
      <c r="D984" s="1" t="s">
        <v>189</v>
      </c>
      <c r="E984" s="1" t="s">
        <v>77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169</v>
      </c>
      <c r="L984" s="1" t="s">
        <v>173</v>
      </c>
      <c r="M984">
        <v>37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新年2北信介ICONIC</v>
      </c>
    </row>
    <row r="985" spans="1:20" x14ac:dyDescent="0.35">
      <c r="A985">
        <f>VLOOKUP(Attack[[#This Row],[No用]],SetNo[[No.用]:[vlookup 用]],2,FALSE)</f>
        <v>247</v>
      </c>
      <c r="B985">
        <f>IF(ROW()=2,1,IF(A984&lt;&gt;Attack[[#This Row],[No]],1,B984+1))</f>
        <v>3</v>
      </c>
      <c r="C985" s="1" t="s">
        <v>1208</v>
      </c>
      <c r="D985" s="1" t="s">
        <v>189</v>
      </c>
      <c r="E985" s="1" t="s">
        <v>77</v>
      </c>
      <c r="F985" s="1" t="s">
        <v>78</v>
      </c>
      <c r="G985" s="1" t="s">
        <v>185</v>
      </c>
      <c r="H985" s="1" t="s">
        <v>71</v>
      </c>
      <c r="I985">
        <v>1</v>
      </c>
      <c r="J985" t="s">
        <v>234</v>
      </c>
      <c r="K985" s="1" t="s">
        <v>270</v>
      </c>
      <c r="L985" s="1" t="s">
        <v>173</v>
      </c>
      <c r="M985">
        <v>40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新年2北信介ICONIC</v>
      </c>
    </row>
    <row r="986" spans="1:20" x14ac:dyDescent="0.35">
      <c r="A986">
        <f>VLOOKUP(Attack[[#This Row],[No用]],SetNo[[No.用]:[vlookup 用]],2,FALSE)</f>
        <v>247</v>
      </c>
      <c r="B986">
        <f>IF(ROW()=2,1,IF(A985&lt;&gt;Attack[[#This Row],[No]],1,B985+1))</f>
        <v>4</v>
      </c>
      <c r="C986" s="1" t="s">
        <v>1208</v>
      </c>
      <c r="D986" s="1" t="s">
        <v>189</v>
      </c>
      <c r="E986" s="1" t="s">
        <v>77</v>
      </c>
      <c r="F986" s="1" t="s">
        <v>78</v>
      </c>
      <c r="G986" s="1" t="s">
        <v>185</v>
      </c>
      <c r="H986" s="1" t="s">
        <v>71</v>
      </c>
      <c r="I986">
        <v>1</v>
      </c>
      <c r="J986" t="s">
        <v>234</v>
      </c>
      <c r="K986" s="1" t="s">
        <v>183</v>
      </c>
      <c r="L986" s="1" t="s">
        <v>224</v>
      </c>
      <c r="M986">
        <v>47</v>
      </c>
      <c r="N986">
        <v>0</v>
      </c>
      <c r="O986">
        <v>57</v>
      </c>
      <c r="P986">
        <v>0</v>
      </c>
      <c r="T986" t="str">
        <f>Attack[[#This Row],[服装]]&amp;Attack[[#This Row],[名前]]&amp;Attack[[#This Row],[レアリティ]]</f>
        <v>新年2北信介ICONIC</v>
      </c>
    </row>
    <row r="987" spans="1:20" x14ac:dyDescent="0.35">
      <c r="A987">
        <f>VLOOKUP(Attack[[#This Row],[No用]],SetNo[[No.用]:[vlookup 用]],2,FALSE)</f>
        <v>248</v>
      </c>
      <c r="B987">
        <f>IF(ROW()=2,1,IF(A986&lt;&gt;Attack[[#This Row],[No]],1,B986+1))</f>
        <v>1</v>
      </c>
      <c r="C987" t="s">
        <v>108</v>
      </c>
      <c r="D987" s="1" t="s">
        <v>655</v>
      </c>
      <c r="E987" t="s">
        <v>77</v>
      </c>
      <c r="F987" s="1" t="s">
        <v>78</v>
      </c>
      <c r="G987" t="s">
        <v>185</v>
      </c>
      <c r="H987" t="s">
        <v>71</v>
      </c>
      <c r="I987">
        <v>1</v>
      </c>
      <c r="J987" t="s">
        <v>234</v>
      </c>
      <c r="K987" s="1" t="s">
        <v>168</v>
      </c>
      <c r="L987" s="1" t="s">
        <v>173</v>
      </c>
      <c r="M987">
        <v>37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ユニフォーム尾白アランICONIC</v>
      </c>
    </row>
    <row r="988" spans="1:20" x14ac:dyDescent="0.35">
      <c r="A988">
        <f>VLOOKUP(Attack[[#This Row],[No用]],SetNo[[No.用]:[vlookup 用]],2,FALSE)</f>
        <v>248</v>
      </c>
      <c r="B988">
        <f>IF(ROW()=2,1,IF(A987&lt;&gt;Attack[[#This Row],[No]],1,B987+1))</f>
        <v>2</v>
      </c>
      <c r="C988" t="s">
        <v>108</v>
      </c>
      <c r="D988" s="1" t="s">
        <v>655</v>
      </c>
      <c r="E988" t="s">
        <v>77</v>
      </c>
      <c r="F988" s="1" t="s">
        <v>78</v>
      </c>
      <c r="G988" t="s">
        <v>185</v>
      </c>
      <c r="H988" t="s">
        <v>71</v>
      </c>
      <c r="I988">
        <v>1</v>
      </c>
      <c r="J988" t="s">
        <v>234</v>
      </c>
      <c r="K988" s="1" t="s">
        <v>169</v>
      </c>
      <c r="L988" s="1" t="s">
        <v>178</v>
      </c>
      <c r="M988">
        <v>37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ユニフォーム尾白アランICONIC</v>
      </c>
    </row>
    <row r="989" spans="1:20" x14ac:dyDescent="0.35">
      <c r="A989">
        <f>VLOOKUP(Attack[[#This Row],[No用]],SetNo[[No.用]:[vlookup 用]],2,FALSE)</f>
        <v>248</v>
      </c>
      <c r="B989">
        <f>IF(ROW()=2,1,IF(A988&lt;&gt;Attack[[#This Row],[No]],1,B988+1))</f>
        <v>3</v>
      </c>
      <c r="C989" t="s">
        <v>108</v>
      </c>
      <c r="D989" s="1" t="s">
        <v>655</v>
      </c>
      <c r="E989" t="s">
        <v>77</v>
      </c>
      <c r="F989" s="1" t="s">
        <v>78</v>
      </c>
      <c r="G989" t="s">
        <v>185</v>
      </c>
      <c r="H989" t="s">
        <v>71</v>
      </c>
      <c r="I989">
        <v>1</v>
      </c>
      <c r="J989" t="s">
        <v>234</v>
      </c>
      <c r="K989" s="1" t="s">
        <v>170</v>
      </c>
      <c r="L989" s="1" t="s">
        <v>173</v>
      </c>
      <c r="M989">
        <v>42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ユニフォーム尾白アランICONIC</v>
      </c>
    </row>
    <row r="990" spans="1:20" x14ac:dyDescent="0.35">
      <c r="A990">
        <f>VLOOKUP(Attack[[#This Row],[No用]],SetNo[[No.用]:[vlookup 用]],2,FALSE)</f>
        <v>248</v>
      </c>
      <c r="B990">
        <f>IF(ROW()=2,1,IF(A989&lt;&gt;Attack[[#This Row],[No]],1,B989+1))</f>
        <v>4</v>
      </c>
      <c r="C990" t="s">
        <v>108</v>
      </c>
      <c r="D990" s="1" t="s">
        <v>655</v>
      </c>
      <c r="E990" t="s">
        <v>77</v>
      </c>
      <c r="F990" s="1" t="s">
        <v>78</v>
      </c>
      <c r="G990" t="s">
        <v>185</v>
      </c>
      <c r="H990" t="s">
        <v>71</v>
      </c>
      <c r="I990">
        <v>1</v>
      </c>
      <c r="J990" t="s">
        <v>234</v>
      </c>
      <c r="K990" s="1" t="s">
        <v>270</v>
      </c>
      <c r="L990" s="1" t="s">
        <v>173</v>
      </c>
      <c r="M990">
        <v>39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ユニフォーム尾白アランICONIC</v>
      </c>
    </row>
    <row r="991" spans="1:20" x14ac:dyDescent="0.35">
      <c r="A991">
        <f>VLOOKUP(Attack[[#This Row],[No用]],SetNo[[No.用]:[vlookup 用]],2,FALSE)</f>
        <v>248</v>
      </c>
      <c r="B991">
        <f>IF(ROW()=2,1,IF(A990&lt;&gt;Attack[[#This Row],[No]],1,B990+1))</f>
        <v>5</v>
      </c>
      <c r="C991" t="s">
        <v>108</v>
      </c>
      <c r="D991" s="1" t="s">
        <v>655</v>
      </c>
      <c r="E991" t="s">
        <v>77</v>
      </c>
      <c r="F991" s="1" t="s">
        <v>78</v>
      </c>
      <c r="G991" t="s">
        <v>185</v>
      </c>
      <c r="H99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45</v>
      </c>
      <c r="N991">
        <v>0</v>
      </c>
      <c r="O991">
        <v>55</v>
      </c>
      <c r="P991">
        <v>0</v>
      </c>
      <c r="T991" t="str">
        <f>Attack[[#This Row],[服装]]&amp;Attack[[#This Row],[名前]]&amp;Attack[[#This Row],[レアリティ]]</f>
        <v>ユニフォーム尾白アランICONIC</v>
      </c>
    </row>
    <row r="992" spans="1:20" x14ac:dyDescent="0.35">
      <c r="A992">
        <f>VLOOKUP(Attack[[#This Row],[No用]],SetNo[[No.用]:[vlookup 用]],2,FALSE)</f>
        <v>249</v>
      </c>
      <c r="B992">
        <f>IF(ROW()=2,1,IF(A991&lt;&gt;Attack[[#This Row],[No]],1,B991+1))</f>
        <v>1</v>
      </c>
      <c r="C992" s="1" t="s">
        <v>798</v>
      </c>
      <c r="D992" s="1" t="s">
        <v>655</v>
      </c>
      <c r="E992" s="1" t="s">
        <v>809</v>
      </c>
      <c r="F992" s="1" t="s">
        <v>78</v>
      </c>
      <c r="G992" t="s">
        <v>185</v>
      </c>
      <c r="H992" t="s">
        <v>71</v>
      </c>
      <c r="I992">
        <v>1</v>
      </c>
      <c r="J992" t="s">
        <v>234</v>
      </c>
      <c r="K992" s="1" t="s">
        <v>168</v>
      </c>
      <c r="L992" s="1" t="s">
        <v>173</v>
      </c>
      <c r="M992">
        <v>37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雪遊び尾白アランICONIC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2</v>
      </c>
      <c r="C993" s="1" t="s">
        <v>798</v>
      </c>
      <c r="D993" s="1" t="s">
        <v>655</v>
      </c>
      <c r="E993" s="1" t="s">
        <v>809</v>
      </c>
      <c r="F993" s="1" t="s">
        <v>78</v>
      </c>
      <c r="G993" t="s">
        <v>185</v>
      </c>
      <c r="H993" t="s">
        <v>71</v>
      </c>
      <c r="I993">
        <v>1</v>
      </c>
      <c r="J993" t="s">
        <v>234</v>
      </c>
      <c r="K993" s="1" t="s">
        <v>169</v>
      </c>
      <c r="L993" s="1" t="s">
        <v>178</v>
      </c>
      <c r="M993">
        <v>37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雪遊び尾白アランICONIC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3</v>
      </c>
      <c r="C994" s="1" t="s">
        <v>798</v>
      </c>
      <c r="D994" s="1" t="s">
        <v>655</v>
      </c>
      <c r="E994" s="1" t="s">
        <v>809</v>
      </c>
      <c r="F994" s="1" t="s">
        <v>78</v>
      </c>
      <c r="G994" t="s">
        <v>185</v>
      </c>
      <c r="H994" t="s">
        <v>71</v>
      </c>
      <c r="I994">
        <v>1</v>
      </c>
      <c r="J994" t="s">
        <v>234</v>
      </c>
      <c r="K994" s="1" t="s">
        <v>170</v>
      </c>
      <c r="L994" s="1" t="s">
        <v>173</v>
      </c>
      <c r="M994">
        <v>42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雪遊び尾白アランICONIC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4</v>
      </c>
      <c r="C995" s="1" t="s">
        <v>798</v>
      </c>
      <c r="D995" s="1" t="s">
        <v>655</v>
      </c>
      <c r="E995" s="1" t="s">
        <v>809</v>
      </c>
      <c r="F995" s="1" t="s">
        <v>78</v>
      </c>
      <c r="G995" t="s">
        <v>185</v>
      </c>
      <c r="H995" t="s">
        <v>71</v>
      </c>
      <c r="I995">
        <v>1</v>
      </c>
      <c r="J995" t="s">
        <v>234</v>
      </c>
      <c r="K995" s="1" t="s">
        <v>270</v>
      </c>
      <c r="L995" s="1" t="s">
        <v>173</v>
      </c>
      <c r="M995">
        <v>39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雪遊び尾白アランICONIC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5</v>
      </c>
      <c r="C996" s="1" t="s">
        <v>798</v>
      </c>
      <c r="D996" s="1" t="s">
        <v>655</v>
      </c>
      <c r="E996" s="1" t="s">
        <v>809</v>
      </c>
      <c r="F996" s="1" t="s">
        <v>78</v>
      </c>
      <c r="G996" t="s">
        <v>185</v>
      </c>
      <c r="H996" t="s">
        <v>71</v>
      </c>
      <c r="I996">
        <v>1</v>
      </c>
      <c r="J996" t="s">
        <v>234</v>
      </c>
      <c r="K996" s="1" t="s">
        <v>183</v>
      </c>
      <c r="L996" s="1" t="s">
        <v>224</v>
      </c>
      <c r="M996">
        <v>45</v>
      </c>
      <c r="N996">
        <v>0</v>
      </c>
      <c r="O996">
        <v>55</v>
      </c>
      <c r="P996">
        <v>0</v>
      </c>
      <c r="T996" t="str">
        <f>Attack[[#This Row],[服装]]&amp;Attack[[#This Row],[名前]]&amp;Attack[[#This Row],[レアリティ]]</f>
        <v>雪遊び尾白アランICONIC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1</v>
      </c>
      <c r="C997" t="s">
        <v>108</v>
      </c>
      <c r="D997" s="1" t="s">
        <v>657</v>
      </c>
      <c r="E997" t="s">
        <v>77</v>
      </c>
      <c r="F997" s="1" t="s">
        <v>80</v>
      </c>
      <c r="G997" t="s">
        <v>185</v>
      </c>
      <c r="H997" t="s">
        <v>71</v>
      </c>
      <c r="I997">
        <v>1</v>
      </c>
      <c r="J997" t="s">
        <v>234</v>
      </c>
      <c r="M997">
        <v>0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ユニフォーム赤木路成ICONIC</v>
      </c>
    </row>
    <row r="998" spans="1:20" x14ac:dyDescent="0.35">
      <c r="A998">
        <f>VLOOKUP(Attack[[#This Row],[No用]],SetNo[[No.用]:[vlookup 用]],2,FALSE)</f>
        <v>251</v>
      </c>
      <c r="B998">
        <f>IF(ROW()=2,1,IF(A997&lt;&gt;Attack[[#This Row],[No]],1,B997+1))</f>
        <v>1</v>
      </c>
      <c r="C998" s="1" t="s">
        <v>1167</v>
      </c>
      <c r="D998" s="1" t="s">
        <v>657</v>
      </c>
      <c r="E998" s="1" t="s">
        <v>73</v>
      </c>
      <c r="F998" s="1" t="s">
        <v>80</v>
      </c>
      <c r="G998" s="1" t="s">
        <v>185</v>
      </c>
      <c r="H998" s="1" t="s">
        <v>71</v>
      </c>
      <c r="I998">
        <v>1</v>
      </c>
      <c r="J998" t="s">
        <v>234</v>
      </c>
      <c r="M998">
        <v>0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Xmas2赤木路成ICONIC</v>
      </c>
    </row>
    <row r="999" spans="1:20" x14ac:dyDescent="0.35">
      <c r="A999">
        <f>VLOOKUP(Attack[[#This Row],[No用]],SetNo[[No.用]:[vlookup 用]],2,FALSE)</f>
        <v>252</v>
      </c>
      <c r="B999">
        <f>IF(ROW()=2,1,IF(A998&lt;&gt;Attack[[#This Row],[No]],1,B998+1))</f>
        <v>1</v>
      </c>
      <c r="C999" t="s">
        <v>108</v>
      </c>
      <c r="D999" s="1" t="s">
        <v>659</v>
      </c>
      <c r="E999" t="s">
        <v>77</v>
      </c>
      <c r="F999" s="1" t="s">
        <v>82</v>
      </c>
      <c r="G999" t="s">
        <v>185</v>
      </c>
      <c r="H999" t="s">
        <v>71</v>
      </c>
      <c r="I999">
        <v>1</v>
      </c>
      <c r="J999" t="s">
        <v>234</v>
      </c>
      <c r="K999" s="1" t="s">
        <v>168</v>
      </c>
      <c r="L999" s="1" t="s">
        <v>178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ユニフォーム大耳練ICONIC</v>
      </c>
    </row>
    <row r="1000" spans="1:20" x14ac:dyDescent="0.35">
      <c r="A1000">
        <f>VLOOKUP(Attack[[#This Row],[No用]],SetNo[[No.用]:[vlookup 用]],2,FALSE)</f>
        <v>252</v>
      </c>
      <c r="B1000">
        <f>IF(ROW()=2,1,IF(A999&lt;&gt;Attack[[#This Row],[No]],1,B999+1))</f>
        <v>2</v>
      </c>
      <c r="C1000" t="s">
        <v>108</v>
      </c>
      <c r="D1000" s="1" t="s">
        <v>659</v>
      </c>
      <c r="E1000" t="s">
        <v>77</v>
      </c>
      <c r="F1000" s="1" t="s">
        <v>82</v>
      </c>
      <c r="G1000" t="s">
        <v>185</v>
      </c>
      <c r="H1000" t="s">
        <v>71</v>
      </c>
      <c r="I1000">
        <v>1</v>
      </c>
      <c r="J1000" t="s">
        <v>234</v>
      </c>
      <c r="K1000" s="1" t="s">
        <v>169</v>
      </c>
      <c r="L1000" s="1" t="s">
        <v>162</v>
      </c>
      <c r="M1000">
        <v>30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ユニフォーム大耳練ICONIC</v>
      </c>
    </row>
    <row r="1001" spans="1:20" x14ac:dyDescent="0.35">
      <c r="A1001">
        <f>VLOOKUP(Attack[[#This Row],[No用]],SetNo[[No.用]:[vlookup 用]],2,FALSE)</f>
        <v>252</v>
      </c>
      <c r="B1001">
        <f>IF(ROW()=2,1,IF(A1000&lt;&gt;Attack[[#This Row],[No]],1,B1000+1))</f>
        <v>3</v>
      </c>
      <c r="C1001" t="s">
        <v>108</v>
      </c>
      <c r="D1001" s="1" t="s">
        <v>659</v>
      </c>
      <c r="E1001" t="s">
        <v>77</v>
      </c>
      <c r="F1001" s="1" t="s">
        <v>82</v>
      </c>
      <c r="G1001" t="s">
        <v>185</v>
      </c>
      <c r="H1001" t="s">
        <v>71</v>
      </c>
      <c r="I1001">
        <v>1</v>
      </c>
      <c r="J1001" t="s">
        <v>234</v>
      </c>
      <c r="K1001" s="1" t="s">
        <v>172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ユニフォーム大耳練ICONIC</v>
      </c>
    </row>
    <row r="1002" spans="1:20" x14ac:dyDescent="0.35">
      <c r="A1002">
        <f>VLOOKUP(Attack[[#This Row],[No用]],SetNo[[No.用]:[vlookup 用]],2,FALSE)</f>
        <v>253</v>
      </c>
      <c r="B1002">
        <f>IF(ROW()=2,1,IF(A1001&lt;&gt;Attack[[#This Row],[No]],1,B1001+1))</f>
        <v>1</v>
      </c>
      <c r="C1002" t="s">
        <v>108</v>
      </c>
      <c r="D1002" s="1" t="s">
        <v>661</v>
      </c>
      <c r="E1002" t="s">
        <v>77</v>
      </c>
      <c r="F1002" s="1" t="s">
        <v>78</v>
      </c>
      <c r="G1002" t="s">
        <v>185</v>
      </c>
      <c r="H1002" t="s">
        <v>71</v>
      </c>
      <c r="I1002">
        <v>1</v>
      </c>
      <c r="J1002" t="s">
        <v>234</v>
      </c>
      <c r="K1002" s="1" t="s">
        <v>168</v>
      </c>
      <c r="L1002" s="1" t="s">
        <v>162</v>
      </c>
      <c r="M1002">
        <v>33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ユニフォーム理石平介ICONIC</v>
      </c>
    </row>
    <row r="1003" spans="1:20" x14ac:dyDescent="0.35">
      <c r="A1003">
        <f>VLOOKUP(Attack[[#This Row],[No用]],SetNo[[No.用]:[vlookup 用]],2,FALSE)</f>
        <v>253</v>
      </c>
      <c r="B1003">
        <f>IF(ROW()=2,1,IF(A1002&lt;&gt;Attack[[#This Row],[No]],1,B1002+1))</f>
        <v>2</v>
      </c>
      <c r="C1003" t="s">
        <v>108</v>
      </c>
      <c r="D1003" s="1" t="s">
        <v>661</v>
      </c>
      <c r="E1003" t="s">
        <v>77</v>
      </c>
      <c r="F1003" s="1" t="s">
        <v>78</v>
      </c>
      <c r="G1003" t="s">
        <v>185</v>
      </c>
      <c r="H1003" t="s">
        <v>71</v>
      </c>
      <c r="I1003">
        <v>1</v>
      </c>
      <c r="J1003" t="s">
        <v>234</v>
      </c>
      <c r="K1003" s="1" t="s">
        <v>169</v>
      </c>
      <c r="L1003" s="1" t="s">
        <v>162</v>
      </c>
      <c r="M1003">
        <v>33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ユニフォーム理石平介ICONIC</v>
      </c>
    </row>
    <row r="1004" spans="1:20" x14ac:dyDescent="0.35">
      <c r="A1004">
        <f>VLOOKUP(Attack[[#This Row],[No用]],SetNo[[No.用]:[vlookup 用]],2,FALSE)</f>
        <v>253</v>
      </c>
      <c r="B1004">
        <f>IF(ROW()=2,1,IF(A1003&lt;&gt;Attack[[#This Row],[No]],1,B1003+1))</f>
        <v>3</v>
      </c>
      <c r="C1004" t="s">
        <v>108</v>
      </c>
      <c r="D1004" s="1" t="s">
        <v>661</v>
      </c>
      <c r="E1004" t="s">
        <v>77</v>
      </c>
      <c r="F1004" s="1" t="s">
        <v>78</v>
      </c>
      <c r="G1004" t="s">
        <v>185</v>
      </c>
      <c r="H1004" t="s">
        <v>71</v>
      </c>
      <c r="I1004">
        <v>1</v>
      </c>
      <c r="J1004" t="s">
        <v>234</v>
      </c>
      <c r="K1004" s="1" t="s">
        <v>270</v>
      </c>
      <c r="L1004" s="1" t="s">
        <v>162</v>
      </c>
      <c r="M1004">
        <v>35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ユニフォーム理石平介ICONIC</v>
      </c>
    </row>
    <row r="1005" spans="1:20" x14ac:dyDescent="0.35">
      <c r="A1005">
        <f>VLOOKUP(Attack[[#This Row],[No用]],SetNo[[No.用]:[vlookup 用]],2,FALSE)</f>
        <v>254</v>
      </c>
      <c r="B1005">
        <f>IF(ROW()=2,1,IF(A1004&lt;&gt;Attack[[#This Row],[No]],1,B1004+1))</f>
        <v>1</v>
      </c>
      <c r="C1005" s="1" t="s">
        <v>108</v>
      </c>
      <c r="D1005" s="1" t="s">
        <v>933</v>
      </c>
      <c r="E1005" s="1" t="s">
        <v>77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168</v>
      </c>
      <c r="L1005" s="1" t="s">
        <v>173</v>
      </c>
      <c r="M1005">
        <v>36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ユニフォーム銀島結ICONIC</v>
      </c>
    </row>
    <row r="1006" spans="1:20" x14ac:dyDescent="0.35">
      <c r="A1006">
        <f>VLOOKUP(Attack[[#This Row],[No用]],SetNo[[No.用]:[vlookup 用]],2,FALSE)</f>
        <v>254</v>
      </c>
      <c r="B1006">
        <f>IF(ROW()=2,1,IF(A1005&lt;&gt;Attack[[#This Row],[No]],1,B1005+1))</f>
        <v>2</v>
      </c>
      <c r="C1006" s="1" t="s">
        <v>108</v>
      </c>
      <c r="D1006" s="1" t="s">
        <v>933</v>
      </c>
      <c r="E1006" s="1" t="s">
        <v>77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169</v>
      </c>
      <c r="L1006" s="1" t="s">
        <v>173</v>
      </c>
      <c r="M1006">
        <v>36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ユニフォーム銀島結ICONIC</v>
      </c>
    </row>
    <row r="1007" spans="1:20" x14ac:dyDescent="0.35">
      <c r="A1007">
        <f>VLOOKUP(Attack[[#This Row],[No用]],SetNo[[No.用]:[vlookup 用]],2,FALSE)</f>
        <v>254</v>
      </c>
      <c r="B1007">
        <f>IF(ROW()=2,1,IF(A1006&lt;&gt;Attack[[#This Row],[No]],1,B1006+1))</f>
        <v>3</v>
      </c>
      <c r="C1007" s="1" t="s">
        <v>108</v>
      </c>
      <c r="D1007" s="1" t="s">
        <v>933</v>
      </c>
      <c r="E1007" s="1" t="s">
        <v>77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270</v>
      </c>
      <c r="L1007" s="1" t="s">
        <v>173</v>
      </c>
      <c r="M1007">
        <v>39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ユニフォーム銀島結ICONIC</v>
      </c>
    </row>
    <row r="1008" spans="1:20" x14ac:dyDescent="0.35">
      <c r="A1008">
        <f>VLOOKUP(Attack[[#This Row],[No用]],SetNo[[No.用]:[vlookup 用]],2,FALSE)</f>
        <v>254</v>
      </c>
      <c r="B1008">
        <f>IF(ROW()=2,1,IF(A1007&lt;&gt;Attack[[#This Row],[No]],1,B1007+1))</f>
        <v>4</v>
      </c>
      <c r="C1008" s="1" t="s">
        <v>108</v>
      </c>
      <c r="D1008" s="1" t="s">
        <v>933</v>
      </c>
      <c r="E1008" s="1" t="s">
        <v>77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172</v>
      </c>
      <c r="L1008" s="1" t="s">
        <v>162</v>
      </c>
      <c r="M1008">
        <v>33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ユニフォーム銀島結ICONIC</v>
      </c>
    </row>
    <row r="1009" spans="1:20" x14ac:dyDescent="0.35">
      <c r="A1009">
        <f>VLOOKUP(Attack[[#This Row],[No用]],SetNo[[No.用]:[vlookup 用]],2,FALSE)</f>
        <v>254</v>
      </c>
      <c r="B1009">
        <f>IF(ROW()=2,1,IF(A1008&lt;&gt;Attack[[#This Row],[No]],1,B1008+1))</f>
        <v>5</v>
      </c>
      <c r="C1009" s="1" t="s">
        <v>108</v>
      </c>
      <c r="D1009" s="1" t="s">
        <v>933</v>
      </c>
      <c r="E1009" s="1" t="s">
        <v>77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270</v>
      </c>
      <c r="L1009" s="1" t="s">
        <v>224</v>
      </c>
      <c r="M1009">
        <v>46</v>
      </c>
      <c r="N1009">
        <v>0</v>
      </c>
      <c r="O1009">
        <v>56</v>
      </c>
      <c r="P1009">
        <v>0</v>
      </c>
      <c r="T1009" t="str">
        <f>Attack[[#This Row],[服装]]&amp;Attack[[#This Row],[名前]]&amp;Attack[[#This Row],[レアリティ]]</f>
        <v>ユニフォーム銀島結ICONIC</v>
      </c>
    </row>
    <row r="1010" spans="1:20" x14ac:dyDescent="0.35">
      <c r="A1010">
        <f>VLOOKUP(Attack[[#This Row],[No用]],SetNo[[No.用]:[vlookup 用]],2,FALSE)</f>
        <v>254</v>
      </c>
      <c r="B1010">
        <f>IF(ROW()=2,1,IF(A1009&lt;&gt;Attack[[#This Row],[No]],1,B1009+1))</f>
        <v>6</v>
      </c>
      <c r="C1010" s="1" t="s">
        <v>108</v>
      </c>
      <c r="D1010" s="1" t="s">
        <v>933</v>
      </c>
      <c r="E1010" s="1" t="s">
        <v>77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183</v>
      </c>
      <c r="L1010" s="1" t="s">
        <v>224</v>
      </c>
      <c r="M1010">
        <v>46</v>
      </c>
      <c r="N1010">
        <v>0</v>
      </c>
      <c r="O1010">
        <v>56</v>
      </c>
      <c r="P1010">
        <v>0</v>
      </c>
      <c r="T1010" t="str">
        <f>Attack[[#This Row],[服装]]&amp;Attack[[#This Row],[名前]]&amp;Attack[[#This Row],[レアリティ]]</f>
        <v>ユニフォーム銀島結ICONIC</v>
      </c>
    </row>
    <row r="1011" spans="1:20" x14ac:dyDescent="0.35">
      <c r="A1011">
        <f>VLOOKUP(Attack[[#This Row],[No用]],SetNo[[No.用]:[vlookup 用]],2,FALSE)</f>
        <v>255</v>
      </c>
      <c r="B1011">
        <f>IF(ROW()=2,1,IF(A1010&lt;&gt;Attack[[#This Row],[No]],1,B1010+1))</f>
        <v>1</v>
      </c>
      <c r="C1011" s="1" t="s">
        <v>1167</v>
      </c>
      <c r="D1011" s="1" t="s">
        <v>933</v>
      </c>
      <c r="E1011" s="1" t="s">
        <v>73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168</v>
      </c>
      <c r="L1011" s="1" t="s">
        <v>173</v>
      </c>
      <c r="M1011">
        <v>36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Xmas2銀島結ICONIC</v>
      </c>
    </row>
    <row r="1012" spans="1:20" x14ac:dyDescent="0.35">
      <c r="A1012">
        <f>VLOOKUP(Attack[[#This Row],[No用]],SetNo[[No.用]:[vlookup 用]],2,FALSE)</f>
        <v>255</v>
      </c>
      <c r="B1012">
        <f>IF(ROW()=2,1,IF(A1011&lt;&gt;Attack[[#This Row],[No]],1,B1011+1))</f>
        <v>2</v>
      </c>
      <c r="C1012" s="1" t="s">
        <v>1167</v>
      </c>
      <c r="D1012" s="1" t="s">
        <v>933</v>
      </c>
      <c r="E1012" s="1" t="s">
        <v>73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169</v>
      </c>
      <c r="L1012" s="1" t="s">
        <v>173</v>
      </c>
      <c r="M1012">
        <v>36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Xmas2銀島結ICONIC</v>
      </c>
    </row>
    <row r="1013" spans="1:20" x14ac:dyDescent="0.35">
      <c r="A1013">
        <f>VLOOKUP(Attack[[#This Row],[No用]],SetNo[[No.用]:[vlookup 用]],2,FALSE)</f>
        <v>255</v>
      </c>
      <c r="B1013">
        <f>IF(ROW()=2,1,IF(A1012&lt;&gt;Attack[[#This Row],[No]],1,B1012+1))</f>
        <v>3</v>
      </c>
      <c r="C1013" s="1" t="s">
        <v>1167</v>
      </c>
      <c r="D1013" s="1" t="s">
        <v>933</v>
      </c>
      <c r="E1013" s="1" t="s">
        <v>73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270</v>
      </c>
      <c r="L1013" s="1" t="s">
        <v>173</v>
      </c>
      <c r="M1013">
        <v>39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Xmas2銀島結ICONIC</v>
      </c>
    </row>
    <row r="1014" spans="1:20" x14ac:dyDescent="0.35">
      <c r="A1014">
        <f>VLOOKUP(Attack[[#This Row],[No用]],SetNo[[No.用]:[vlookup 用]],2,FALSE)</f>
        <v>255</v>
      </c>
      <c r="B1014">
        <f>IF(ROW()=2,1,IF(A1013&lt;&gt;Attack[[#This Row],[No]],1,B1013+1))</f>
        <v>4</v>
      </c>
      <c r="C1014" s="1" t="s">
        <v>1167</v>
      </c>
      <c r="D1014" s="1" t="s">
        <v>933</v>
      </c>
      <c r="E1014" s="1" t="s">
        <v>73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172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Xmas2銀島結ICONIC</v>
      </c>
    </row>
    <row r="1015" spans="1:20" x14ac:dyDescent="0.35">
      <c r="A1015">
        <f>VLOOKUP(Attack[[#This Row],[No用]],SetNo[[No.用]:[vlookup 用]],2,FALSE)</f>
        <v>255</v>
      </c>
      <c r="B1015">
        <f>IF(ROW()=2,1,IF(A1014&lt;&gt;Attack[[#This Row],[No]],1,B1014+1))</f>
        <v>5</v>
      </c>
      <c r="C1015" s="1" t="s">
        <v>1167</v>
      </c>
      <c r="D1015" s="1" t="s">
        <v>933</v>
      </c>
      <c r="E1015" s="1" t="s">
        <v>73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183</v>
      </c>
      <c r="L1015" s="1" t="s">
        <v>224</v>
      </c>
      <c r="M1015">
        <v>46</v>
      </c>
      <c r="N1015">
        <v>0</v>
      </c>
      <c r="O1015">
        <v>56</v>
      </c>
      <c r="P1015">
        <v>0</v>
      </c>
      <c r="T1015" t="str">
        <f>Attack[[#This Row],[服装]]&amp;Attack[[#This Row],[名前]]&amp;Attack[[#This Row],[レアリティ]]</f>
        <v>Xmas2銀島結ICONIC</v>
      </c>
    </row>
    <row r="1016" spans="1:20" x14ac:dyDescent="0.35">
      <c r="A1016">
        <f>VLOOKUP(Attack[[#This Row],[No用]],SetNo[[No.用]:[vlookup 用]],2,FALSE)</f>
        <v>255</v>
      </c>
      <c r="B1016">
        <f>IF(ROW()=2,1,IF(A1015&lt;&gt;Attack[[#This Row],[No]],1,B1015+1))</f>
        <v>6</v>
      </c>
      <c r="C1016" s="1" t="s">
        <v>1167</v>
      </c>
      <c r="D1016" s="1" t="s">
        <v>933</v>
      </c>
      <c r="E1016" s="1" t="s">
        <v>73</v>
      </c>
      <c r="F1016" s="1" t="s">
        <v>78</v>
      </c>
      <c r="G1016" s="1" t="s">
        <v>185</v>
      </c>
      <c r="H1016" s="1" t="s">
        <v>71</v>
      </c>
      <c r="I1016">
        <v>1</v>
      </c>
      <c r="J1016" t="s">
        <v>234</v>
      </c>
      <c r="K1016" s="1" t="s">
        <v>280</v>
      </c>
      <c r="L1016" s="1" t="s">
        <v>224</v>
      </c>
      <c r="M1016">
        <v>46</v>
      </c>
      <c r="N1016">
        <v>0</v>
      </c>
      <c r="O1016">
        <v>56</v>
      </c>
      <c r="P1016">
        <v>0</v>
      </c>
      <c r="T1016" t="str">
        <f>Attack[[#This Row],[服装]]&amp;Attack[[#This Row],[名前]]&amp;Attack[[#This Row],[レアリティ]]</f>
        <v>Xmas2銀島結ICONIC</v>
      </c>
    </row>
    <row r="1017" spans="1:20" x14ac:dyDescent="0.35">
      <c r="A1017">
        <f>VLOOKUP(Attack[[#This Row],[No用]],SetNo[[No.用]:[vlookup 用]],2,FALSE)</f>
        <v>256</v>
      </c>
      <c r="B1017">
        <f>IF(ROW()=2,1,IF(A1016&lt;&gt;Attack[[#This Row],[No]],1,B1016+1))</f>
        <v>1</v>
      </c>
      <c r="C1017" t="s">
        <v>108</v>
      </c>
      <c r="D1017" t="s">
        <v>122</v>
      </c>
      <c r="E1017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168</v>
      </c>
      <c r="L1017" s="1" t="s">
        <v>173</v>
      </c>
      <c r="M1017">
        <v>39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ユニフォーム木兎光太郎ICONIC</v>
      </c>
    </row>
    <row r="1018" spans="1:20" x14ac:dyDescent="0.35">
      <c r="A1018">
        <f>VLOOKUP(Attack[[#This Row],[No用]],SetNo[[No.用]:[vlookup 用]],2,FALSE)</f>
        <v>256</v>
      </c>
      <c r="B1018">
        <f>IF(ROW()=2,1,IF(A1017&lt;&gt;Attack[[#This Row],[No]],1,B1017+1))</f>
        <v>2</v>
      </c>
      <c r="C1018" t="s">
        <v>108</v>
      </c>
      <c r="D1018" t="s">
        <v>122</v>
      </c>
      <c r="E1018" t="s">
        <v>90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169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ユニフォーム木兎光太郎ICONIC</v>
      </c>
    </row>
    <row r="1019" spans="1:20" x14ac:dyDescent="0.35">
      <c r="A1019">
        <f>VLOOKUP(Attack[[#This Row],[No用]],SetNo[[No.用]:[vlookup 用]],2,FALSE)</f>
        <v>256</v>
      </c>
      <c r="B1019">
        <f>IF(ROW()=2,1,IF(A1018&lt;&gt;Attack[[#This Row],[No]],1,B1018+1))</f>
        <v>3</v>
      </c>
      <c r="C1019" t="s">
        <v>108</v>
      </c>
      <c r="D1019" t="s">
        <v>122</v>
      </c>
      <c r="E1019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170</v>
      </c>
      <c r="L1019" s="1" t="s">
        <v>173</v>
      </c>
      <c r="M1019">
        <v>39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ユニフォーム木兎光太郎ICONIC</v>
      </c>
    </row>
    <row r="1020" spans="1:20" x14ac:dyDescent="0.35">
      <c r="A1020">
        <f>VLOOKUP(Attack[[#This Row],[No用]],SetNo[[No.用]:[vlookup 用]],2,FALSE)</f>
        <v>256</v>
      </c>
      <c r="B1020">
        <f>IF(ROW()=2,1,IF(A1019&lt;&gt;Attack[[#This Row],[No]],1,B1019+1))</f>
        <v>4</v>
      </c>
      <c r="C1020" t="s">
        <v>108</v>
      </c>
      <c r="D1020" t="s">
        <v>122</v>
      </c>
      <c r="E1020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270</v>
      </c>
      <c r="L1020" s="1" t="s">
        <v>173</v>
      </c>
      <c r="M1020">
        <v>42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ユニフォーム木兎光太郎ICONIC</v>
      </c>
    </row>
    <row r="1021" spans="1:20" x14ac:dyDescent="0.35">
      <c r="A1021">
        <f>VLOOKUP(Attack[[#This Row],[No用]],SetNo[[No.用]:[vlookup 用]],2,FALSE)</f>
        <v>256</v>
      </c>
      <c r="B1021">
        <f>IF(ROW()=2,1,IF(A1020&lt;&gt;Attack[[#This Row],[No]],1,B1020+1))</f>
        <v>5</v>
      </c>
      <c r="C1021" t="s">
        <v>108</v>
      </c>
      <c r="D1021" t="s">
        <v>122</v>
      </c>
      <c r="E1021" t="s">
        <v>90</v>
      </c>
      <c r="F1021" t="s">
        <v>78</v>
      </c>
      <c r="G1021" t="s">
        <v>128</v>
      </c>
      <c r="H1021" t="s">
        <v>71</v>
      </c>
      <c r="I1021">
        <v>1</v>
      </c>
      <c r="J1021" t="s">
        <v>234</v>
      </c>
      <c r="K1021" s="1" t="s">
        <v>171</v>
      </c>
      <c r="L1021" s="1" t="s">
        <v>162</v>
      </c>
      <c r="M1021">
        <v>33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ユニフォーム木兎光太郎ICONIC</v>
      </c>
    </row>
    <row r="1022" spans="1:20" x14ac:dyDescent="0.35">
      <c r="A1022">
        <f>VLOOKUP(Attack[[#This Row],[No用]],SetNo[[No.用]:[vlookup 用]],2,FALSE)</f>
        <v>256</v>
      </c>
      <c r="B1022">
        <f>IF(ROW()=2,1,IF(A1021&lt;&gt;Attack[[#This Row],[No]],1,B1021+1))</f>
        <v>6</v>
      </c>
      <c r="C1022" t="s">
        <v>108</v>
      </c>
      <c r="D1022" t="s">
        <v>122</v>
      </c>
      <c r="E1022" t="s">
        <v>90</v>
      </c>
      <c r="F1022" t="s">
        <v>78</v>
      </c>
      <c r="G1022" t="s">
        <v>128</v>
      </c>
      <c r="H1022" t="s">
        <v>71</v>
      </c>
      <c r="I1022">
        <v>1</v>
      </c>
      <c r="J1022" t="s">
        <v>234</v>
      </c>
      <c r="K1022" s="1" t="s">
        <v>281</v>
      </c>
      <c r="L1022" s="1" t="s">
        <v>162</v>
      </c>
      <c r="M1022">
        <v>33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ユニフォーム木兎光太郎ICONIC</v>
      </c>
    </row>
    <row r="1023" spans="1:20" x14ac:dyDescent="0.35">
      <c r="A1023">
        <f>VLOOKUP(Attack[[#This Row],[No用]],SetNo[[No.用]:[vlookup 用]],2,FALSE)</f>
        <v>256</v>
      </c>
      <c r="B1023">
        <f>IF(ROW()=2,1,IF(A1022&lt;&gt;Attack[[#This Row],[No]],1,B1022+1))</f>
        <v>7</v>
      </c>
      <c r="C1023" t="s">
        <v>108</v>
      </c>
      <c r="D1023" t="s">
        <v>122</v>
      </c>
      <c r="E1023" t="s">
        <v>90</v>
      </c>
      <c r="F1023" t="s">
        <v>78</v>
      </c>
      <c r="G1023" t="s">
        <v>128</v>
      </c>
      <c r="H1023" t="s">
        <v>71</v>
      </c>
      <c r="I1023">
        <v>1</v>
      </c>
      <c r="J1023" t="s">
        <v>234</v>
      </c>
      <c r="K1023" s="1" t="s">
        <v>172</v>
      </c>
      <c r="L1023" s="1" t="s">
        <v>162</v>
      </c>
      <c r="M1023">
        <v>33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ユニフォーム木兎光太郎ICONIC</v>
      </c>
    </row>
    <row r="1024" spans="1:20" x14ac:dyDescent="0.35">
      <c r="A1024">
        <f>VLOOKUP(Attack[[#This Row],[No用]],SetNo[[No.用]:[vlookup 用]],2,FALSE)</f>
        <v>256</v>
      </c>
      <c r="B1024">
        <f>IF(ROW()=2,1,IF(A1023&lt;&gt;Attack[[#This Row],[No]],1,B1023+1))</f>
        <v>8</v>
      </c>
      <c r="C1024" t="s">
        <v>108</v>
      </c>
      <c r="D1024" t="s">
        <v>122</v>
      </c>
      <c r="E1024" t="s">
        <v>90</v>
      </c>
      <c r="F1024" t="s">
        <v>78</v>
      </c>
      <c r="G1024" t="s">
        <v>128</v>
      </c>
      <c r="H1024" t="s">
        <v>71</v>
      </c>
      <c r="I1024">
        <v>1</v>
      </c>
      <c r="J1024" t="s">
        <v>234</v>
      </c>
      <c r="K1024" s="1" t="s">
        <v>183</v>
      </c>
      <c r="L1024" s="1" t="s">
        <v>224</v>
      </c>
      <c r="M1024">
        <v>51</v>
      </c>
      <c r="N1024">
        <v>0</v>
      </c>
      <c r="O1024">
        <v>61</v>
      </c>
      <c r="P1024">
        <v>0</v>
      </c>
      <c r="Q1024" s="1" t="s">
        <v>822</v>
      </c>
      <c r="T1024" t="str">
        <f>Attack[[#This Row],[服装]]&amp;Attack[[#This Row],[名前]]&amp;Attack[[#This Row],[レアリティ]]</f>
        <v>ユニフォーム木兎光太郎ICONIC</v>
      </c>
    </row>
    <row r="1025" spans="1:20" x14ac:dyDescent="0.35">
      <c r="A1025">
        <f>VLOOKUP(Attack[[#This Row],[No用]],SetNo[[No.用]:[vlookup 用]],2,FALSE)</f>
        <v>256</v>
      </c>
      <c r="B1025">
        <f>IF(ROW()=2,1,IF(A1024&lt;&gt;Attack[[#This Row],[No]],1,B1024+1))</f>
        <v>9</v>
      </c>
      <c r="C1025" t="s">
        <v>108</v>
      </c>
      <c r="D1025" t="s">
        <v>122</v>
      </c>
      <c r="E1025" t="s">
        <v>90</v>
      </c>
      <c r="F1025" t="s">
        <v>78</v>
      </c>
      <c r="G1025" t="s">
        <v>128</v>
      </c>
      <c r="H1025" t="s">
        <v>71</v>
      </c>
      <c r="I1025">
        <v>1</v>
      </c>
      <c r="J1025" t="s">
        <v>234</v>
      </c>
      <c r="K1025" s="1" t="s">
        <v>183</v>
      </c>
      <c r="L1025" s="1" t="s">
        <v>224</v>
      </c>
      <c r="M1025">
        <v>51</v>
      </c>
      <c r="N1025">
        <v>0</v>
      </c>
      <c r="O1025">
        <v>61</v>
      </c>
      <c r="P1025">
        <v>0</v>
      </c>
      <c r="T1025" t="str">
        <f>Attack[[#This Row],[服装]]&amp;Attack[[#This Row],[名前]]&amp;Attack[[#This Row],[レアリティ]]</f>
        <v>ユニフォーム木兎光太郎ICONIC</v>
      </c>
    </row>
    <row r="1026" spans="1:20" x14ac:dyDescent="0.35">
      <c r="A1026">
        <f>VLOOKUP(Attack[[#This Row],[No用]],SetNo[[No.用]:[vlookup 用]],2,FALSE)</f>
        <v>257</v>
      </c>
      <c r="B1026">
        <f>IF(ROW()=2,1,IF(A1025&lt;&gt;Attack[[#This Row],[No]],1,B1025+1))</f>
        <v>1</v>
      </c>
      <c r="C1026" t="s">
        <v>150</v>
      </c>
      <c r="D1026" t="s">
        <v>122</v>
      </c>
      <c r="E1026" t="s">
        <v>77</v>
      </c>
      <c r="F1026" t="s">
        <v>78</v>
      </c>
      <c r="G1026" t="s">
        <v>128</v>
      </c>
      <c r="H1026" t="s">
        <v>71</v>
      </c>
      <c r="I1026">
        <v>1</v>
      </c>
      <c r="J1026" t="s">
        <v>234</v>
      </c>
      <c r="K1026" s="1" t="s">
        <v>168</v>
      </c>
      <c r="L1026" s="1" t="s">
        <v>173</v>
      </c>
      <c r="M1026">
        <v>39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夏祭り木兎光太郎ICONIC</v>
      </c>
    </row>
    <row r="1027" spans="1:20" x14ac:dyDescent="0.35">
      <c r="A1027">
        <f>VLOOKUP(Attack[[#This Row],[No用]],SetNo[[No.用]:[vlookup 用]],2,FALSE)</f>
        <v>257</v>
      </c>
      <c r="B1027">
        <f>IF(ROW()=2,1,IF(A1026&lt;&gt;Attack[[#This Row],[No]],1,B1026+1))</f>
        <v>2</v>
      </c>
      <c r="C1027" t="s">
        <v>150</v>
      </c>
      <c r="D1027" t="s">
        <v>122</v>
      </c>
      <c r="E1027" t="s">
        <v>77</v>
      </c>
      <c r="F1027" t="s">
        <v>78</v>
      </c>
      <c r="G1027" t="s">
        <v>128</v>
      </c>
      <c r="H1027" t="s">
        <v>71</v>
      </c>
      <c r="I1027">
        <v>1</v>
      </c>
      <c r="J1027" t="s">
        <v>234</v>
      </c>
      <c r="K1027" s="1" t="s">
        <v>169</v>
      </c>
      <c r="L1027" s="1" t="s">
        <v>178</v>
      </c>
      <c r="M1027">
        <v>36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夏祭り木兎光太郎ICONIC</v>
      </c>
    </row>
    <row r="1028" spans="1:20" x14ac:dyDescent="0.35">
      <c r="A1028">
        <f>VLOOKUP(Attack[[#This Row],[No用]],SetNo[[No.用]:[vlookup 用]],2,FALSE)</f>
        <v>257</v>
      </c>
      <c r="B1028">
        <f>IF(ROW()=2,1,IF(A1027&lt;&gt;Attack[[#This Row],[No]],1,B1027+1))</f>
        <v>3</v>
      </c>
      <c r="C1028" t="s">
        <v>150</v>
      </c>
      <c r="D1028" t="s">
        <v>122</v>
      </c>
      <c r="E1028" t="s">
        <v>77</v>
      </c>
      <c r="F1028" t="s">
        <v>78</v>
      </c>
      <c r="G1028" t="s">
        <v>128</v>
      </c>
      <c r="H1028" t="s">
        <v>71</v>
      </c>
      <c r="I1028">
        <v>1</v>
      </c>
      <c r="J1028" t="s">
        <v>234</v>
      </c>
      <c r="K1028" s="1" t="s">
        <v>170</v>
      </c>
      <c r="L1028" s="1" t="s">
        <v>173</v>
      </c>
      <c r="M1028">
        <v>39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夏祭り木兎光太郎ICONIC</v>
      </c>
    </row>
    <row r="1029" spans="1:20" x14ac:dyDescent="0.35">
      <c r="A1029">
        <f>VLOOKUP(Attack[[#This Row],[No用]],SetNo[[No.用]:[vlookup 用]],2,FALSE)</f>
        <v>257</v>
      </c>
      <c r="B1029">
        <f>IF(ROW()=2,1,IF(A1028&lt;&gt;Attack[[#This Row],[No]],1,B1028+1))</f>
        <v>4</v>
      </c>
      <c r="C1029" t="s">
        <v>150</v>
      </c>
      <c r="D1029" t="s">
        <v>122</v>
      </c>
      <c r="E1029" t="s">
        <v>77</v>
      </c>
      <c r="F1029" t="s">
        <v>78</v>
      </c>
      <c r="G1029" t="s">
        <v>128</v>
      </c>
      <c r="H1029" t="s">
        <v>71</v>
      </c>
      <c r="I1029">
        <v>1</v>
      </c>
      <c r="J1029" t="s">
        <v>234</v>
      </c>
      <c r="K1029" s="1" t="s">
        <v>270</v>
      </c>
      <c r="L1029" s="1" t="s">
        <v>173</v>
      </c>
      <c r="M1029">
        <v>42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夏祭り木兎光太郎ICONIC</v>
      </c>
    </row>
    <row r="1030" spans="1:20" x14ac:dyDescent="0.35">
      <c r="A1030">
        <f>VLOOKUP(Attack[[#This Row],[No用]],SetNo[[No.用]:[vlookup 用]],2,FALSE)</f>
        <v>257</v>
      </c>
      <c r="B1030">
        <f>IF(ROW()=2,1,IF(A1029&lt;&gt;Attack[[#This Row],[No]],1,B1029+1))</f>
        <v>5</v>
      </c>
      <c r="C1030" t="s">
        <v>150</v>
      </c>
      <c r="D1030" t="s">
        <v>122</v>
      </c>
      <c r="E1030" t="s">
        <v>77</v>
      </c>
      <c r="F1030" t="s">
        <v>78</v>
      </c>
      <c r="G1030" t="s">
        <v>128</v>
      </c>
      <c r="H1030" t="s">
        <v>71</v>
      </c>
      <c r="I1030">
        <v>1</v>
      </c>
      <c r="J1030" t="s">
        <v>234</v>
      </c>
      <c r="K1030" s="1" t="s">
        <v>171</v>
      </c>
      <c r="L1030" s="1" t="s">
        <v>162</v>
      </c>
      <c r="M1030">
        <v>33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夏祭り木兎光太郎ICONIC</v>
      </c>
    </row>
    <row r="1031" spans="1:20" x14ac:dyDescent="0.35">
      <c r="A1031">
        <f>VLOOKUP(Attack[[#This Row],[No用]],SetNo[[No.用]:[vlookup 用]],2,FALSE)</f>
        <v>257</v>
      </c>
      <c r="B1031">
        <f>IF(ROW()=2,1,IF(A1030&lt;&gt;Attack[[#This Row],[No]],1,B1030+1))</f>
        <v>6</v>
      </c>
      <c r="C1031" t="s">
        <v>150</v>
      </c>
      <c r="D1031" t="s">
        <v>122</v>
      </c>
      <c r="E1031" t="s">
        <v>77</v>
      </c>
      <c r="F1031" t="s">
        <v>78</v>
      </c>
      <c r="G1031" t="s">
        <v>128</v>
      </c>
      <c r="H1031" t="s">
        <v>71</v>
      </c>
      <c r="I1031">
        <v>1</v>
      </c>
      <c r="J1031" t="s">
        <v>234</v>
      </c>
      <c r="K1031" s="1" t="s">
        <v>281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夏祭り木兎光太郎ICONIC</v>
      </c>
    </row>
    <row r="1032" spans="1:20" x14ac:dyDescent="0.35">
      <c r="A1032">
        <f>VLOOKUP(Attack[[#This Row],[No用]],SetNo[[No.用]:[vlookup 用]],2,FALSE)</f>
        <v>257</v>
      </c>
      <c r="B1032">
        <f>IF(ROW()=2,1,IF(A1031&lt;&gt;Attack[[#This Row],[No]],1,B1031+1))</f>
        <v>7</v>
      </c>
      <c r="C1032" t="s">
        <v>150</v>
      </c>
      <c r="D1032" t="s">
        <v>122</v>
      </c>
      <c r="E1032" t="s">
        <v>77</v>
      </c>
      <c r="F1032" t="s">
        <v>78</v>
      </c>
      <c r="G1032" t="s">
        <v>128</v>
      </c>
      <c r="H1032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33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夏祭り木兎光太郎ICONIC</v>
      </c>
    </row>
    <row r="1033" spans="1:20" x14ac:dyDescent="0.35">
      <c r="A1033">
        <f>VLOOKUP(Attack[[#This Row],[No用]],SetNo[[No.用]:[vlookup 用]],2,FALSE)</f>
        <v>257</v>
      </c>
      <c r="B1033">
        <f>IF(ROW()=2,1,IF(A1032&lt;&gt;Attack[[#This Row],[No]],1,B1032+1))</f>
        <v>8</v>
      </c>
      <c r="C1033" t="s">
        <v>150</v>
      </c>
      <c r="D1033" t="s">
        <v>122</v>
      </c>
      <c r="E1033" t="s">
        <v>77</v>
      </c>
      <c r="F1033" t="s">
        <v>78</v>
      </c>
      <c r="G1033" t="s">
        <v>128</v>
      </c>
      <c r="H1033" t="s">
        <v>71</v>
      </c>
      <c r="I1033">
        <v>1</v>
      </c>
      <c r="J1033" t="s">
        <v>234</v>
      </c>
      <c r="K1033" s="1" t="s">
        <v>183</v>
      </c>
      <c r="L1033" s="1" t="s">
        <v>224</v>
      </c>
      <c r="M1033">
        <v>51</v>
      </c>
      <c r="N1033">
        <v>0</v>
      </c>
      <c r="O1033">
        <v>61</v>
      </c>
      <c r="P1033">
        <v>0</v>
      </c>
      <c r="Q1033" s="1" t="s">
        <v>822</v>
      </c>
      <c r="T1033" t="str">
        <f>Attack[[#This Row],[服装]]&amp;Attack[[#This Row],[名前]]&amp;Attack[[#This Row],[レアリティ]]</f>
        <v>夏祭り木兎光太郎ICONIC</v>
      </c>
    </row>
    <row r="1034" spans="1:20" x14ac:dyDescent="0.35">
      <c r="A1034">
        <f>VLOOKUP(Attack[[#This Row],[No用]],SetNo[[No.用]:[vlookup 用]],2,FALSE)</f>
        <v>257</v>
      </c>
      <c r="B1034">
        <f>IF(ROW()=2,1,IF(A1033&lt;&gt;Attack[[#This Row],[No]],1,B1033+1))</f>
        <v>9</v>
      </c>
      <c r="C1034" t="s">
        <v>150</v>
      </c>
      <c r="D1034" t="s">
        <v>122</v>
      </c>
      <c r="E1034" t="s">
        <v>77</v>
      </c>
      <c r="F1034" t="s">
        <v>78</v>
      </c>
      <c r="G1034" t="s">
        <v>128</v>
      </c>
      <c r="H1034" t="s">
        <v>71</v>
      </c>
      <c r="I1034">
        <v>1</v>
      </c>
      <c r="J1034" t="s">
        <v>234</v>
      </c>
      <c r="K1034" s="1" t="s">
        <v>270</v>
      </c>
      <c r="L1034" s="1" t="s">
        <v>224</v>
      </c>
      <c r="M1034">
        <v>51</v>
      </c>
      <c r="N1034">
        <v>0</v>
      </c>
      <c r="O1034">
        <v>61</v>
      </c>
      <c r="P1034">
        <v>0</v>
      </c>
      <c r="T1034" t="str">
        <f>Attack[[#This Row],[服装]]&amp;Attack[[#This Row],[名前]]&amp;Attack[[#This Row],[レアリティ]]</f>
        <v>夏祭り木兎光太郎ICONIC</v>
      </c>
    </row>
    <row r="1035" spans="1:20" x14ac:dyDescent="0.35">
      <c r="A1035">
        <f>VLOOKUP(Attack[[#This Row],[No用]],SetNo[[No.用]:[vlookup 用]],2,FALSE)</f>
        <v>258</v>
      </c>
      <c r="B1035">
        <f>IF(ROW()=2,1,IF(A1034&lt;&gt;Attack[[#This Row],[No]],1,B1034+1))</f>
        <v>1</v>
      </c>
      <c r="C1035" s="1" t="s">
        <v>773</v>
      </c>
      <c r="D1035" t="s">
        <v>122</v>
      </c>
      <c r="E1035" s="1" t="s">
        <v>73</v>
      </c>
      <c r="F1035" t="s">
        <v>78</v>
      </c>
      <c r="G1035" t="s">
        <v>128</v>
      </c>
      <c r="H1035" t="s">
        <v>71</v>
      </c>
      <c r="I1035">
        <v>1</v>
      </c>
      <c r="J1035" t="s">
        <v>234</v>
      </c>
      <c r="K1035" s="1" t="s">
        <v>168</v>
      </c>
      <c r="L1035" s="1" t="s">
        <v>173</v>
      </c>
      <c r="M1035">
        <v>39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Xmas木兎光太郎ICONIC</v>
      </c>
    </row>
    <row r="1036" spans="1:20" x14ac:dyDescent="0.35">
      <c r="A1036">
        <f>VLOOKUP(Attack[[#This Row],[No用]],SetNo[[No.用]:[vlookup 用]],2,FALSE)</f>
        <v>258</v>
      </c>
      <c r="B1036">
        <f>IF(ROW()=2,1,IF(A1035&lt;&gt;Attack[[#This Row],[No]],1,B1035+1))</f>
        <v>2</v>
      </c>
      <c r="C1036" s="1" t="s">
        <v>773</v>
      </c>
      <c r="D1036" t="s">
        <v>122</v>
      </c>
      <c r="E1036" s="1" t="s">
        <v>73</v>
      </c>
      <c r="F1036" t="s">
        <v>78</v>
      </c>
      <c r="G1036" t="s">
        <v>128</v>
      </c>
      <c r="H1036" t="s">
        <v>71</v>
      </c>
      <c r="I1036">
        <v>1</v>
      </c>
      <c r="J1036" t="s">
        <v>234</v>
      </c>
      <c r="K1036" s="1" t="s">
        <v>169</v>
      </c>
      <c r="L1036" s="1" t="s">
        <v>178</v>
      </c>
      <c r="M1036">
        <v>37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Xmas木兎光太郎ICONIC</v>
      </c>
    </row>
    <row r="1037" spans="1:20" x14ac:dyDescent="0.35">
      <c r="A1037">
        <f>VLOOKUP(Attack[[#This Row],[No用]],SetNo[[No.用]:[vlookup 用]],2,FALSE)</f>
        <v>258</v>
      </c>
      <c r="B1037">
        <f>IF(ROW()=2,1,IF(A1036&lt;&gt;Attack[[#This Row],[No]],1,B1036+1))</f>
        <v>3</v>
      </c>
      <c r="C1037" s="1" t="s">
        <v>773</v>
      </c>
      <c r="D1037" t="s">
        <v>122</v>
      </c>
      <c r="E1037" s="1" t="s">
        <v>73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170</v>
      </c>
      <c r="L1037" s="1" t="s">
        <v>173</v>
      </c>
      <c r="M1037">
        <v>39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Xmas木兎光太郎ICONIC</v>
      </c>
    </row>
    <row r="1038" spans="1:20" x14ac:dyDescent="0.35">
      <c r="A1038">
        <f>VLOOKUP(Attack[[#This Row],[No用]],SetNo[[No.用]:[vlookup 用]],2,FALSE)</f>
        <v>258</v>
      </c>
      <c r="B1038">
        <f>IF(ROW()=2,1,IF(A1037&lt;&gt;Attack[[#This Row],[No]],1,B1037+1))</f>
        <v>4</v>
      </c>
      <c r="C1038" s="1" t="s">
        <v>773</v>
      </c>
      <c r="D1038" t="s">
        <v>122</v>
      </c>
      <c r="E1038" s="1" t="s">
        <v>73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270</v>
      </c>
      <c r="L1038" s="1" t="s">
        <v>173</v>
      </c>
      <c r="M1038">
        <v>42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Xmas木兎光太郎ICONIC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5</v>
      </c>
      <c r="C1039" s="1" t="s">
        <v>773</v>
      </c>
      <c r="D1039" t="s">
        <v>122</v>
      </c>
      <c r="E1039" s="1" t="s">
        <v>73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171</v>
      </c>
      <c r="L1039" s="1" t="s">
        <v>178</v>
      </c>
      <c r="M1039">
        <v>37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Xmas木兎光太郎ICONIC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6</v>
      </c>
      <c r="C1040" s="1" t="s">
        <v>773</v>
      </c>
      <c r="D1040" t="s">
        <v>122</v>
      </c>
      <c r="E1040" s="1" t="s">
        <v>73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281</v>
      </c>
      <c r="L1040" s="1" t="s">
        <v>178</v>
      </c>
      <c r="M1040">
        <v>37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Xmas木兎光太郎ICONIC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7</v>
      </c>
      <c r="C1041" s="1" t="s">
        <v>773</v>
      </c>
      <c r="D1041" t="s">
        <v>122</v>
      </c>
      <c r="E1041" s="1" t="s">
        <v>73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172</v>
      </c>
      <c r="L1041" s="1" t="s">
        <v>178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Xmas木兎光太郎ICONIC</v>
      </c>
    </row>
    <row r="1042" spans="1:20" x14ac:dyDescent="0.35">
      <c r="A1042">
        <f>VLOOKUP(Attack[[#This Row],[No用]],SetNo[[No.用]:[vlookup 用]],2,FALSE)</f>
        <v>258</v>
      </c>
      <c r="B1042">
        <f>IF(ROW()=2,1,IF(A1041&lt;&gt;Attack[[#This Row],[No]],1,B1041+1))</f>
        <v>8</v>
      </c>
      <c r="C1042" s="1" t="s">
        <v>773</v>
      </c>
      <c r="D1042" t="s">
        <v>122</v>
      </c>
      <c r="E1042" s="1" t="s">
        <v>73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171</v>
      </c>
      <c r="L1042" s="1" t="s">
        <v>224</v>
      </c>
      <c r="M1042">
        <v>51</v>
      </c>
      <c r="N1042">
        <v>0</v>
      </c>
      <c r="O1042">
        <v>61</v>
      </c>
      <c r="P1042">
        <v>0</v>
      </c>
      <c r="T1042" t="str">
        <f>Attack[[#This Row],[服装]]&amp;Attack[[#This Row],[名前]]&amp;Attack[[#This Row],[レアリティ]]</f>
        <v>Xmas木兎光太郎ICONIC</v>
      </c>
    </row>
    <row r="1043" spans="1:20" x14ac:dyDescent="0.35">
      <c r="A1043">
        <f>VLOOKUP(Attack[[#This Row],[No用]],SetNo[[No.用]:[vlookup 用]],2,FALSE)</f>
        <v>258</v>
      </c>
      <c r="B1043">
        <f>IF(ROW()=2,1,IF(A1042&lt;&gt;Attack[[#This Row],[No]],1,B1042+1))</f>
        <v>9</v>
      </c>
      <c r="C1043" s="1" t="s">
        <v>773</v>
      </c>
      <c r="D1043" t="s">
        <v>122</v>
      </c>
      <c r="E1043" s="1" t="s">
        <v>73</v>
      </c>
      <c r="F1043" t="s">
        <v>78</v>
      </c>
      <c r="G1043" t="s">
        <v>128</v>
      </c>
      <c r="H1043" t="s">
        <v>71</v>
      </c>
      <c r="I1043">
        <v>1</v>
      </c>
      <c r="J1043" t="s">
        <v>234</v>
      </c>
      <c r="K1043" s="1" t="s">
        <v>281</v>
      </c>
      <c r="L1043" s="1" t="s">
        <v>224</v>
      </c>
      <c r="M1043">
        <v>51</v>
      </c>
      <c r="N1043">
        <v>0</v>
      </c>
      <c r="O1043">
        <v>61</v>
      </c>
      <c r="P1043">
        <v>0</v>
      </c>
      <c r="T1043" t="str">
        <f>Attack[[#This Row],[服装]]&amp;Attack[[#This Row],[名前]]&amp;Attack[[#This Row],[レアリティ]]</f>
        <v>Xmas木兎光太郎ICONIC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1</v>
      </c>
      <c r="C1044" s="1" t="s">
        <v>149</v>
      </c>
      <c r="D1044" t="s">
        <v>122</v>
      </c>
      <c r="E1044" s="1" t="s">
        <v>90</v>
      </c>
      <c r="F1044" t="s">
        <v>78</v>
      </c>
      <c r="G1044" t="s">
        <v>128</v>
      </c>
      <c r="H1044" t="s">
        <v>71</v>
      </c>
      <c r="I1044">
        <v>1</v>
      </c>
      <c r="J1044" t="s">
        <v>234</v>
      </c>
      <c r="K1044" s="1" t="s">
        <v>168</v>
      </c>
      <c r="L1044" s="1" t="s">
        <v>173</v>
      </c>
      <c r="M1044">
        <v>39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制服木兎光太郎ICONIC</v>
      </c>
    </row>
    <row r="1045" spans="1:20" x14ac:dyDescent="0.35">
      <c r="A1045">
        <f>VLOOKUP(Attack[[#This Row],[No用]],SetNo[[No.用]:[vlookup 用]],2,FALSE)</f>
        <v>259</v>
      </c>
      <c r="B1045">
        <f>IF(ROW()=2,1,IF(A1044&lt;&gt;Attack[[#This Row],[No]],1,B1044+1))</f>
        <v>2</v>
      </c>
      <c r="C1045" s="1" t="s">
        <v>149</v>
      </c>
      <c r="D1045" t="s">
        <v>122</v>
      </c>
      <c r="E1045" s="1" t="s">
        <v>90</v>
      </c>
      <c r="F1045" t="s">
        <v>78</v>
      </c>
      <c r="G1045" t="s">
        <v>128</v>
      </c>
      <c r="H1045" t="s">
        <v>71</v>
      </c>
      <c r="I1045">
        <v>1</v>
      </c>
      <c r="J1045" t="s">
        <v>234</v>
      </c>
      <c r="K1045" s="1" t="s">
        <v>169</v>
      </c>
      <c r="L1045" s="1" t="s">
        <v>162</v>
      </c>
      <c r="M1045">
        <v>33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制服木兎光太郎ICONIC</v>
      </c>
    </row>
    <row r="1046" spans="1:20" x14ac:dyDescent="0.35">
      <c r="A1046">
        <f>VLOOKUP(Attack[[#This Row],[No用]],SetNo[[No.用]:[vlookup 用]],2,FALSE)</f>
        <v>259</v>
      </c>
      <c r="B1046">
        <f>IF(ROW()=2,1,IF(A1045&lt;&gt;Attack[[#This Row],[No]],1,B1045+1))</f>
        <v>3</v>
      </c>
      <c r="C1046" s="1" t="s">
        <v>149</v>
      </c>
      <c r="D1046" t="s">
        <v>122</v>
      </c>
      <c r="E1046" s="1" t="s">
        <v>90</v>
      </c>
      <c r="F1046" t="s">
        <v>78</v>
      </c>
      <c r="G1046" t="s">
        <v>128</v>
      </c>
      <c r="H1046" t="s">
        <v>71</v>
      </c>
      <c r="I1046">
        <v>1</v>
      </c>
      <c r="J1046" t="s">
        <v>234</v>
      </c>
      <c r="K1046" s="1" t="s">
        <v>170</v>
      </c>
      <c r="L1046" s="1" t="s">
        <v>173</v>
      </c>
      <c r="M1046">
        <v>39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制服木兎光太郎ICONIC</v>
      </c>
    </row>
    <row r="1047" spans="1:20" x14ac:dyDescent="0.35">
      <c r="A1047">
        <f>VLOOKUP(Attack[[#This Row],[No用]],SetNo[[No.用]:[vlookup 用]],2,FALSE)</f>
        <v>259</v>
      </c>
      <c r="B1047">
        <f>IF(ROW()=2,1,IF(A1046&lt;&gt;Attack[[#This Row],[No]],1,B1046+1))</f>
        <v>4</v>
      </c>
      <c r="C1047" s="1" t="s">
        <v>149</v>
      </c>
      <c r="D1047" t="s">
        <v>122</v>
      </c>
      <c r="E1047" s="1" t="s">
        <v>90</v>
      </c>
      <c r="F1047" t="s">
        <v>78</v>
      </c>
      <c r="G1047" t="s">
        <v>128</v>
      </c>
      <c r="H1047" t="s">
        <v>71</v>
      </c>
      <c r="I1047">
        <v>1</v>
      </c>
      <c r="J1047" t="s">
        <v>234</v>
      </c>
      <c r="K1047" s="1" t="s">
        <v>270</v>
      </c>
      <c r="L1047" s="1" t="s">
        <v>173</v>
      </c>
      <c r="M1047">
        <v>42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制服木兎光太郎ICONIC</v>
      </c>
    </row>
    <row r="1048" spans="1:20" x14ac:dyDescent="0.35">
      <c r="A1048">
        <f>VLOOKUP(Attack[[#This Row],[No用]],SetNo[[No.用]:[vlookup 用]],2,FALSE)</f>
        <v>259</v>
      </c>
      <c r="B1048">
        <f>IF(ROW()=2,1,IF(A1047&lt;&gt;Attack[[#This Row],[No]],1,B1047+1))</f>
        <v>5</v>
      </c>
      <c r="C1048" s="1" t="s">
        <v>149</v>
      </c>
      <c r="D1048" t="s">
        <v>122</v>
      </c>
      <c r="E1048" s="1" t="s">
        <v>90</v>
      </c>
      <c r="F1048" t="s">
        <v>78</v>
      </c>
      <c r="G1048" t="s">
        <v>128</v>
      </c>
      <c r="H1048" t="s">
        <v>71</v>
      </c>
      <c r="I1048">
        <v>1</v>
      </c>
      <c r="J1048" t="s">
        <v>234</v>
      </c>
      <c r="K1048" s="1" t="s">
        <v>171</v>
      </c>
      <c r="L1048" s="1" t="s">
        <v>178</v>
      </c>
      <c r="M1048">
        <v>36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制服木兎光太郎ICONIC</v>
      </c>
    </row>
    <row r="1049" spans="1:20" x14ac:dyDescent="0.35">
      <c r="A1049">
        <f>VLOOKUP(Attack[[#This Row],[No用]],SetNo[[No.用]:[vlookup 用]],2,FALSE)</f>
        <v>259</v>
      </c>
      <c r="B1049">
        <f>IF(ROW()=2,1,IF(A1048&lt;&gt;Attack[[#This Row],[No]],1,B1048+1))</f>
        <v>6</v>
      </c>
      <c r="C1049" s="1" t="s">
        <v>149</v>
      </c>
      <c r="D1049" t="s">
        <v>122</v>
      </c>
      <c r="E1049" s="1" t="s">
        <v>90</v>
      </c>
      <c r="F1049" t="s">
        <v>78</v>
      </c>
      <c r="G1049" t="s">
        <v>128</v>
      </c>
      <c r="H1049" t="s">
        <v>71</v>
      </c>
      <c r="I1049">
        <v>1</v>
      </c>
      <c r="J1049" t="s">
        <v>234</v>
      </c>
      <c r="K1049" s="1" t="s">
        <v>281</v>
      </c>
      <c r="L1049" s="1" t="s">
        <v>162</v>
      </c>
      <c r="M1049">
        <v>33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制服木兎光太郎ICONIC</v>
      </c>
    </row>
    <row r="1050" spans="1:20" x14ac:dyDescent="0.35">
      <c r="A1050">
        <f>VLOOKUP(Attack[[#This Row],[No用]],SetNo[[No.用]:[vlookup 用]],2,FALSE)</f>
        <v>259</v>
      </c>
      <c r="B1050">
        <f>IF(ROW()=2,1,IF(A1049&lt;&gt;Attack[[#This Row],[No]],1,B1049+1))</f>
        <v>7</v>
      </c>
      <c r="C1050" s="1" t="s">
        <v>149</v>
      </c>
      <c r="D1050" t="s">
        <v>122</v>
      </c>
      <c r="E1050" s="1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234</v>
      </c>
      <c r="K1050" s="1" t="s">
        <v>172</v>
      </c>
      <c r="L1050" s="1" t="s">
        <v>162</v>
      </c>
      <c r="M1050">
        <v>33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制服木兎光太郎ICONIC</v>
      </c>
    </row>
    <row r="1051" spans="1:20" x14ac:dyDescent="0.35">
      <c r="A1051">
        <f>VLOOKUP(Attack[[#This Row],[No用]],SetNo[[No.用]:[vlookup 用]],2,FALSE)</f>
        <v>259</v>
      </c>
      <c r="B1051">
        <f>IF(ROW()=2,1,IF(A1050&lt;&gt;Attack[[#This Row],[No]],1,B1050+1))</f>
        <v>8</v>
      </c>
      <c r="C1051" s="1" t="s">
        <v>149</v>
      </c>
      <c r="D1051" t="s">
        <v>122</v>
      </c>
      <c r="E1051" s="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234</v>
      </c>
      <c r="K1051" s="1" t="s">
        <v>183</v>
      </c>
      <c r="L1051" s="1" t="s">
        <v>224</v>
      </c>
      <c r="M1051">
        <v>51</v>
      </c>
      <c r="N1051">
        <v>0</v>
      </c>
      <c r="O1051">
        <v>61</v>
      </c>
      <c r="P1051">
        <v>0</v>
      </c>
      <c r="T1051" t="str">
        <f>Attack[[#This Row],[服装]]&amp;Attack[[#This Row],[名前]]&amp;Attack[[#This Row],[レアリティ]]</f>
        <v>制服木兎光太郎ICONIC</v>
      </c>
    </row>
    <row r="1052" spans="1:20" x14ac:dyDescent="0.35">
      <c r="A1052">
        <f>VLOOKUP(Attack[[#This Row],[No用]],SetNo[[No.用]:[vlookup 用]],2,FALSE)</f>
        <v>259</v>
      </c>
      <c r="B1052">
        <f>IF(ROW()=2,1,IF(A1051&lt;&gt;Attack[[#This Row],[No]],1,B1051+1))</f>
        <v>9</v>
      </c>
      <c r="C1052" s="1" t="s">
        <v>149</v>
      </c>
      <c r="D1052" t="s">
        <v>122</v>
      </c>
      <c r="E1052" s="1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270</v>
      </c>
      <c r="L1052" s="1" t="s">
        <v>224</v>
      </c>
      <c r="M1052">
        <v>51</v>
      </c>
      <c r="N1052">
        <v>0</v>
      </c>
      <c r="O1052">
        <v>61</v>
      </c>
      <c r="P1052">
        <v>0</v>
      </c>
      <c r="Q1052" s="1" t="s">
        <v>822</v>
      </c>
      <c r="T1052" t="str">
        <f>Attack[[#This Row],[服装]]&amp;Attack[[#This Row],[名前]]&amp;Attack[[#This Row],[レアリティ]]</f>
        <v>制服木兎光太郎ICONIC</v>
      </c>
    </row>
    <row r="1053" spans="1:20" x14ac:dyDescent="0.35">
      <c r="A1053">
        <f>VLOOKUP(Attack[[#This Row],[No用]],SetNo[[No.用]:[vlookup 用]],2,FALSE)</f>
        <v>260</v>
      </c>
      <c r="B1053">
        <f>IF(ROW()=2,1,IF(A1052&lt;&gt;Attack[[#This Row],[No]],1,B1052+1))</f>
        <v>1</v>
      </c>
      <c r="C1053" s="1" t="s">
        <v>950</v>
      </c>
      <c r="D1053" s="1" t="s">
        <v>122</v>
      </c>
      <c r="E1053" s="1" t="s">
        <v>77</v>
      </c>
      <c r="F1053" s="1" t="s">
        <v>78</v>
      </c>
      <c r="G1053" s="1" t="s">
        <v>128</v>
      </c>
      <c r="H1053" s="1" t="s">
        <v>71</v>
      </c>
      <c r="I1053">
        <v>1</v>
      </c>
      <c r="J1053" t="s">
        <v>234</v>
      </c>
      <c r="K1053" s="1" t="s">
        <v>168</v>
      </c>
      <c r="L1053" s="1" t="s">
        <v>173</v>
      </c>
      <c r="M1053">
        <v>40</v>
      </c>
      <c r="N1053">
        <v>0</v>
      </c>
      <c r="O1053">
        <v>0</v>
      </c>
      <c r="P1053">
        <v>0</v>
      </c>
      <c r="Q1053" s="1"/>
      <c r="T1053" t="str">
        <f>Attack[[#This Row],[服装]]&amp;Attack[[#This Row],[名前]]&amp;Attack[[#This Row],[レアリティ]]</f>
        <v>キャンプ木兎光太郎ICONIC</v>
      </c>
    </row>
    <row r="1054" spans="1:20" x14ac:dyDescent="0.35">
      <c r="A1054">
        <f>VLOOKUP(Attack[[#This Row],[No用]],SetNo[[No.用]:[vlookup 用]],2,FALSE)</f>
        <v>260</v>
      </c>
      <c r="B1054">
        <f>IF(ROW()=2,1,IF(A1053&lt;&gt;Attack[[#This Row],[No]],1,B1053+1))</f>
        <v>2</v>
      </c>
      <c r="C1054" s="1" t="s">
        <v>950</v>
      </c>
      <c r="D1054" s="1" t="s">
        <v>122</v>
      </c>
      <c r="E1054" s="1" t="s">
        <v>77</v>
      </c>
      <c r="F1054" s="1" t="s">
        <v>78</v>
      </c>
      <c r="G1054" s="1" t="s">
        <v>128</v>
      </c>
      <c r="H1054" s="1" t="s">
        <v>71</v>
      </c>
      <c r="I1054">
        <v>1</v>
      </c>
      <c r="J1054" t="s">
        <v>234</v>
      </c>
      <c r="K1054" s="1" t="s">
        <v>169</v>
      </c>
      <c r="L1054" s="1" t="s">
        <v>173</v>
      </c>
      <c r="M1054">
        <v>40</v>
      </c>
      <c r="N1054">
        <v>0</v>
      </c>
      <c r="O1054">
        <v>0</v>
      </c>
      <c r="P1054">
        <v>0</v>
      </c>
      <c r="Q1054" s="1"/>
      <c r="T1054" t="str">
        <f>Attack[[#This Row],[服装]]&amp;Attack[[#This Row],[名前]]&amp;Attack[[#This Row],[レアリティ]]</f>
        <v>キャンプ木兎光太郎ICONIC</v>
      </c>
    </row>
    <row r="1055" spans="1:20" x14ac:dyDescent="0.35">
      <c r="A1055">
        <f>VLOOKUP(Attack[[#This Row],[No用]],SetNo[[No.用]:[vlookup 用]],2,FALSE)</f>
        <v>260</v>
      </c>
      <c r="B1055">
        <f>IF(ROW()=2,1,IF(A1054&lt;&gt;Attack[[#This Row],[No]],1,B1054+1))</f>
        <v>3</v>
      </c>
      <c r="C1055" s="1" t="s">
        <v>950</v>
      </c>
      <c r="D1055" s="1" t="s">
        <v>122</v>
      </c>
      <c r="E1055" s="1" t="s">
        <v>77</v>
      </c>
      <c r="F1055" s="1" t="s">
        <v>78</v>
      </c>
      <c r="G1055" s="1" t="s">
        <v>128</v>
      </c>
      <c r="H1055" s="1" t="s">
        <v>71</v>
      </c>
      <c r="I1055">
        <v>1</v>
      </c>
      <c r="J1055" t="s">
        <v>234</v>
      </c>
      <c r="K1055" s="1" t="s">
        <v>170</v>
      </c>
      <c r="L1055" s="1" t="s">
        <v>173</v>
      </c>
      <c r="M1055">
        <v>40</v>
      </c>
      <c r="N1055">
        <v>0</v>
      </c>
      <c r="O1055">
        <v>0</v>
      </c>
      <c r="P1055">
        <v>0</v>
      </c>
      <c r="Q1055" s="1"/>
      <c r="T1055" t="str">
        <f>Attack[[#This Row],[服装]]&amp;Attack[[#This Row],[名前]]&amp;Attack[[#This Row],[レアリティ]]</f>
        <v>キャンプ木兎光太郎ICONIC</v>
      </c>
    </row>
    <row r="1056" spans="1:20" x14ac:dyDescent="0.35">
      <c r="A1056">
        <f>VLOOKUP(Attack[[#This Row],[No用]],SetNo[[No.用]:[vlookup 用]],2,FALSE)</f>
        <v>260</v>
      </c>
      <c r="B1056">
        <f>IF(ROW()=2,1,IF(A1055&lt;&gt;Attack[[#This Row],[No]],1,B1055+1))</f>
        <v>4</v>
      </c>
      <c r="C1056" s="1" t="s">
        <v>950</v>
      </c>
      <c r="D1056" s="1" t="s">
        <v>122</v>
      </c>
      <c r="E1056" s="1" t="s">
        <v>77</v>
      </c>
      <c r="F1056" s="1" t="s">
        <v>78</v>
      </c>
      <c r="G1056" s="1" t="s">
        <v>128</v>
      </c>
      <c r="H1056" s="1" t="s">
        <v>71</v>
      </c>
      <c r="I1056">
        <v>1</v>
      </c>
      <c r="J1056" t="s">
        <v>234</v>
      </c>
      <c r="K1056" s="1" t="s">
        <v>270</v>
      </c>
      <c r="L1056" s="1" t="s">
        <v>173</v>
      </c>
      <c r="M1056">
        <v>43</v>
      </c>
      <c r="N1056">
        <v>0</v>
      </c>
      <c r="O1056">
        <v>0</v>
      </c>
      <c r="P1056">
        <v>0</v>
      </c>
      <c r="Q1056" s="1"/>
      <c r="T1056" t="str">
        <f>Attack[[#This Row],[服装]]&amp;Attack[[#This Row],[名前]]&amp;Attack[[#This Row],[レアリティ]]</f>
        <v>キャンプ木兎光太郎ICONIC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5</v>
      </c>
      <c r="C1057" s="1" t="s">
        <v>950</v>
      </c>
      <c r="D1057" s="1" t="s">
        <v>122</v>
      </c>
      <c r="E1057" s="1" t="s">
        <v>77</v>
      </c>
      <c r="F1057" s="1" t="s">
        <v>78</v>
      </c>
      <c r="G1057" s="1" t="s">
        <v>128</v>
      </c>
      <c r="H1057" s="1" t="s">
        <v>71</v>
      </c>
      <c r="I1057">
        <v>1</v>
      </c>
      <c r="J1057" t="s">
        <v>234</v>
      </c>
      <c r="K1057" s="1" t="s">
        <v>171</v>
      </c>
      <c r="L1057" s="1" t="s">
        <v>178</v>
      </c>
      <c r="M1057">
        <v>36</v>
      </c>
      <c r="N1057">
        <v>0</v>
      </c>
      <c r="O1057">
        <v>0</v>
      </c>
      <c r="P1057">
        <v>0</v>
      </c>
      <c r="Q1057" s="1"/>
      <c r="T1057" t="str">
        <f>Attack[[#This Row],[服装]]&amp;Attack[[#This Row],[名前]]&amp;Attack[[#This Row],[レアリティ]]</f>
        <v>キャンプ木兎光太郎ICONIC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6</v>
      </c>
      <c r="C1058" s="1" t="s">
        <v>950</v>
      </c>
      <c r="D1058" s="1" t="s">
        <v>122</v>
      </c>
      <c r="E1058" s="1" t="s">
        <v>77</v>
      </c>
      <c r="F1058" s="1" t="s">
        <v>78</v>
      </c>
      <c r="G1058" s="1" t="s">
        <v>128</v>
      </c>
      <c r="H1058" s="1" t="s">
        <v>71</v>
      </c>
      <c r="I1058">
        <v>1</v>
      </c>
      <c r="J1058" t="s">
        <v>234</v>
      </c>
      <c r="K1058" s="1" t="s">
        <v>281</v>
      </c>
      <c r="L1058" s="1" t="s">
        <v>178</v>
      </c>
      <c r="M1058">
        <v>36</v>
      </c>
      <c r="N1058">
        <v>0</v>
      </c>
      <c r="O1058">
        <v>0</v>
      </c>
      <c r="P1058">
        <v>0</v>
      </c>
      <c r="Q1058" s="1"/>
      <c r="T1058" t="str">
        <f>Attack[[#This Row],[服装]]&amp;Attack[[#This Row],[名前]]&amp;Attack[[#This Row],[レアリティ]]</f>
        <v>キャンプ木兎光太郎ICONIC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7</v>
      </c>
      <c r="C1059" s="1" t="s">
        <v>950</v>
      </c>
      <c r="D1059" s="1" t="s">
        <v>122</v>
      </c>
      <c r="E1059" s="1" t="s">
        <v>77</v>
      </c>
      <c r="F1059" s="1" t="s">
        <v>78</v>
      </c>
      <c r="G1059" s="1" t="s">
        <v>128</v>
      </c>
      <c r="H1059" s="1" t="s">
        <v>71</v>
      </c>
      <c r="I1059">
        <v>1</v>
      </c>
      <c r="J1059" t="s">
        <v>234</v>
      </c>
      <c r="K1059" s="1" t="s">
        <v>172</v>
      </c>
      <c r="L1059" s="1" t="s">
        <v>178</v>
      </c>
      <c r="M1059">
        <v>36</v>
      </c>
      <c r="N1059">
        <v>0</v>
      </c>
      <c r="O1059">
        <v>0</v>
      </c>
      <c r="P1059">
        <v>0</v>
      </c>
      <c r="Q1059" s="1"/>
      <c r="T1059" t="str">
        <f>Attack[[#This Row],[服装]]&amp;Attack[[#This Row],[名前]]&amp;Attack[[#This Row],[レアリティ]]</f>
        <v>キャンプ木兎光太郎ICONIC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8</v>
      </c>
      <c r="C1060" s="1" t="s">
        <v>950</v>
      </c>
      <c r="D1060" s="1" t="s">
        <v>122</v>
      </c>
      <c r="E1060" s="1" t="s">
        <v>77</v>
      </c>
      <c r="F1060" s="1" t="s">
        <v>78</v>
      </c>
      <c r="G1060" s="1" t="s">
        <v>128</v>
      </c>
      <c r="H1060" s="1" t="s">
        <v>71</v>
      </c>
      <c r="I1060">
        <v>1</v>
      </c>
      <c r="J1060" t="s">
        <v>234</v>
      </c>
      <c r="K1060" s="1" t="s">
        <v>183</v>
      </c>
      <c r="L1060" s="1" t="s">
        <v>224</v>
      </c>
      <c r="M1060">
        <v>51</v>
      </c>
      <c r="N1060">
        <v>0</v>
      </c>
      <c r="O1060">
        <v>61</v>
      </c>
      <c r="P1060">
        <v>0</v>
      </c>
      <c r="Q1060" s="1"/>
      <c r="T1060" t="str">
        <f>Attack[[#This Row],[服装]]&amp;Attack[[#This Row],[名前]]&amp;Attack[[#This Row],[レアリティ]]</f>
        <v>キャンプ木兎光太郎ICONIC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1300</v>
      </c>
      <c r="D1061" s="1" t="s">
        <v>122</v>
      </c>
      <c r="E1061" s="1" t="s">
        <v>73</v>
      </c>
      <c r="F1061" s="1" t="s">
        <v>78</v>
      </c>
      <c r="G1061" s="1" t="s">
        <v>128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173</v>
      </c>
      <c r="M1061">
        <v>39</v>
      </c>
      <c r="N1061">
        <v>0</v>
      </c>
      <c r="O1061">
        <v>0</v>
      </c>
      <c r="P1061">
        <v>0</v>
      </c>
      <c r="Q1061" s="1"/>
      <c r="T1061" t="str">
        <f>Attack[[#This Row],[服装]]&amp;Attack[[#This Row],[名前]]&amp;Attack[[#This Row],[レアリティ]]</f>
        <v>2周年木兎光太郎ICONIC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2</v>
      </c>
      <c r="C1062" s="1" t="s">
        <v>1300</v>
      </c>
      <c r="D1062" s="1" t="s">
        <v>122</v>
      </c>
      <c r="E1062" s="1" t="s">
        <v>73</v>
      </c>
      <c r="F1062" s="1" t="s">
        <v>78</v>
      </c>
      <c r="G1062" s="1" t="s">
        <v>128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33</v>
      </c>
      <c r="N1062">
        <v>0</v>
      </c>
      <c r="O1062">
        <v>0</v>
      </c>
      <c r="P1062">
        <v>0</v>
      </c>
      <c r="Q1062" s="1"/>
      <c r="T1062" t="str">
        <f>Attack[[#This Row],[服装]]&amp;Attack[[#This Row],[名前]]&amp;Attack[[#This Row],[レアリティ]]</f>
        <v>2周年木兎光太郎ICONIC</v>
      </c>
    </row>
    <row r="1063" spans="1:20" x14ac:dyDescent="0.35">
      <c r="A1063">
        <f>VLOOKUP(Attack[[#This Row],[No用]],SetNo[[No.用]:[vlookup 用]],2,FALSE)</f>
        <v>261</v>
      </c>
      <c r="B1063">
        <f>IF(ROW()=2,1,IF(A1062&lt;&gt;Attack[[#This Row],[No]],1,B1062+1))</f>
        <v>3</v>
      </c>
      <c r="C1063" s="1" t="s">
        <v>1300</v>
      </c>
      <c r="D1063" s="1" t="s">
        <v>122</v>
      </c>
      <c r="E1063" s="1" t="s">
        <v>73</v>
      </c>
      <c r="F1063" s="1" t="s">
        <v>78</v>
      </c>
      <c r="G1063" s="1" t="s">
        <v>128</v>
      </c>
      <c r="H1063" s="1" t="s">
        <v>71</v>
      </c>
      <c r="I1063">
        <v>1</v>
      </c>
      <c r="J1063" t="s">
        <v>234</v>
      </c>
      <c r="K1063" s="1" t="s">
        <v>170</v>
      </c>
      <c r="L1063" s="1" t="s">
        <v>178</v>
      </c>
      <c r="M1063">
        <v>36</v>
      </c>
      <c r="N1063">
        <v>0</v>
      </c>
      <c r="O1063">
        <v>0</v>
      </c>
      <c r="P1063">
        <v>0</v>
      </c>
      <c r="Q1063" s="1"/>
      <c r="T1063" t="str">
        <f>Attack[[#This Row],[服装]]&amp;Attack[[#This Row],[名前]]&amp;Attack[[#This Row],[レアリティ]]</f>
        <v>2周年木兎光太郎ICONIC</v>
      </c>
    </row>
    <row r="1064" spans="1:20" x14ac:dyDescent="0.35">
      <c r="A1064">
        <f>VLOOKUP(Attack[[#This Row],[No用]],SetNo[[No.用]:[vlookup 用]],2,FALSE)</f>
        <v>261</v>
      </c>
      <c r="B1064">
        <f>IF(ROW()=2,1,IF(A1063&lt;&gt;Attack[[#This Row],[No]],1,B1063+1))</f>
        <v>4</v>
      </c>
      <c r="C1064" s="1" t="s">
        <v>1300</v>
      </c>
      <c r="D1064" s="1" t="s">
        <v>122</v>
      </c>
      <c r="E1064" s="1" t="s">
        <v>73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234</v>
      </c>
      <c r="K1064" s="1" t="s">
        <v>270</v>
      </c>
      <c r="L1064" s="1" t="s">
        <v>178</v>
      </c>
      <c r="M1064">
        <v>39</v>
      </c>
      <c r="N1064">
        <v>0</v>
      </c>
      <c r="O1064">
        <v>0</v>
      </c>
      <c r="P1064">
        <v>0</v>
      </c>
      <c r="Q1064" s="1"/>
      <c r="T1064" t="str">
        <f>Attack[[#This Row],[服装]]&amp;Attack[[#This Row],[名前]]&amp;Attack[[#This Row],[レアリティ]]</f>
        <v>2周年木兎光太郎ICONIC</v>
      </c>
    </row>
    <row r="1065" spans="1:20" x14ac:dyDescent="0.35">
      <c r="A1065">
        <f>VLOOKUP(Attack[[#This Row],[No用]],SetNo[[No.用]:[vlookup 用]],2,FALSE)</f>
        <v>261</v>
      </c>
      <c r="B1065">
        <f>IF(ROW()=2,1,IF(A1064&lt;&gt;Attack[[#This Row],[No]],1,B1064+1))</f>
        <v>5</v>
      </c>
      <c r="C1065" s="1" t="s">
        <v>1300</v>
      </c>
      <c r="D1065" s="1" t="s">
        <v>122</v>
      </c>
      <c r="E1065" s="1" t="s">
        <v>73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234</v>
      </c>
      <c r="K1065" s="1" t="s">
        <v>171</v>
      </c>
      <c r="L1065" s="1" t="s">
        <v>162</v>
      </c>
      <c r="M1065">
        <v>33</v>
      </c>
      <c r="N1065">
        <v>0</v>
      </c>
      <c r="O1065">
        <v>0</v>
      </c>
      <c r="P1065">
        <v>0</v>
      </c>
      <c r="Q1065" s="1"/>
      <c r="T1065" t="str">
        <f>Attack[[#This Row],[服装]]&amp;Attack[[#This Row],[名前]]&amp;Attack[[#This Row],[レアリティ]]</f>
        <v>2周年木兎光太郎ICONIC</v>
      </c>
    </row>
    <row r="1066" spans="1:20" x14ac:dyDescent="0.35">
      <c r="A1066">
        <f>VLOOKUP(Attack[[#This Row],[No用]],SetNo[[No.用]:[vlookup 用]],2,FALSE)</f>
        <v>261</v>
      </c>
      <c r="B1066">
        <f>IF(ROW()=2,1,IF(A1065&lt;&gt;Attack[[#This Row],[No]],1,B1065+1))</f>
        <v>6</v>
      </c>
      <c r="C1066" s="1" t="s">
        <v>1300</v>
      </c>
      <c r="D1066" s="1" t="s">
        <v>122</v>
      </c>
      <c r="E1066" s="1" t="s">
        <v>73</v>
      </c>
      <c r="F1066" s="1" t="s">
        <v>78</v>
      </c>
      <c r="G1066" s="1" t="s">
        <v>128</v>
      </c>
      <c r="H1066" s="1" t="s">
        <v>71</v>
      </c>
      <c r="I1066">
        <v>1</v>
      </c>
      <c r="J1066" t="s">
        <v>234</v>
      </c>
      <c r="K1066" s="1" t="s">
        <v>281</v>
      </c>
      <c r="L1066" s="1" t="s">
        <v>162</v>
      </c>
      <c r="M1066">
        <v>33</v>
      </c>
      <c r="N1066">
        <v>0</v>
      </c>
      <c r="O1066">
        <v>0</v>
      </c>
      <c r="P1066">
        <v>0</v>
      </c>
      <c r="Q1066" s="1"/>
      <c r="T1066" t="str">
        <f>Attack[[#This Row],[服装]]&amp;Attack[[#This Row],[名前]]&amp;Attack[[#This Row],[レアリティ]]</f>
        <v>2周年木兎光太郎ICONIC</v>
      </c>
    </row>
    <row r="1067" spans="1:20" x14ac:dyDescent="0.35">
      <c r="A1067">
        <f>VLOOKUP(Attack[[#This Row],[No用]],SetNo[[No.用]:[vlookup 用]],2,FALSE)</f>
        <v>261</v>
      </c>
      <c r="B1067">
        <f>IF(ROW()=2,1,IF(A1066&lt;&gt;Attack[[#This Row],[No]],1,B1066+1))</f>
        <v>7</v>
      </c>
      <c r="C1067" s="1" t="s">
        <v>1300</v>
      </c>
      <c r="D1067" s="1" t="s">
        <v>122</v>
      </c>
      <c r="E1067" s="1" t="s">
        <v>73</v>
      </c>
      <c r="F1067" s="1" t="s">
        <v>78</v>
      </c>
      <c r="G1067" s="1" t="s">
        <v>128</v>
      </c>
      <c r="H1067" s="1" t="s">
        <v>71</v>
      </c>
      <c r="I1067">
        <v>1</v>
      </c>
      <c r="J1067" t="s">
        <v>234</v>
      </c>
      <c r="K1067" s="1" t="s">
        <v>172</v>
      </c>
      <c r="L1067" s="1" t="s">
        <v>162</v>
      </c>
      <c r="M1067">
        <v>33</v>
      </c>
      <c r="N1067">
        <v>0</v>
      </c>
      <c r="O1067">
        <v>0</v>
      </c>
      <c r="P1067">
        <v>0</v>
      </c>
      <c r="Q1067" s="1"/>
      <c r="T1067" t="str">
        <f>Attack[[#This Row],[服装]]&amp;Attack[[#This Row],[名前]]&amp;Attack[[#This Row],[レアリティ]]</f>
        <v>2周年木兎光太郎ICONIC</v>
      </c>
    </row>
    <row r="1068" spans="1:20" x14ac:dyDescent="0.35">
      <c r="A1068">
        <f>VLOOKUP(Attack[[#This Row],[No用]],SetNo[[No.用]:[vlookup 用]],2,FALSE)</f>
        <v>261</v>
      </c>
      <c r="B1068">
        <f>IF(ROW()=2,1,IF(A1067&lt;&gt;Attack[[#This Row],[No]],1,B1067+1))</f>
        <v>8</v>
      </c>
      <c r="C1068" s="1" t="s">
        <v>1300</v>
      </c>
      <c r="D1068" s="1" t="s">
        <v>122</v>
      </c>
      <c r="E1068" s="1" t="s">
        <v>73</v>
      </c>
      <c r="F1068" s="1" t="s">
        <v>78</v>
      </c>
      <c r="G1068" s="1" t="s">
        <v>128</v>
      </c>
      <c r="H1068" s="1" t="s">
        <v>71</v>
      </c>
      <c r="I1068">
        <v>1</v>
      </c>
      <c r="J1068" t="s">
        <v>234</v>
      </c>
      <c r="K1068" s="1" t="s">
        <v>280</v>
      </c>
      <c r="L1068" s="1" t="s">
        <v>224</v>
      </c>
      <c r="M1068">
        <v>51</v>
      </c>
      <c r="N1068">
        <v>0</v>
      </c>
      <c r="O1068">
        <v>61</v>
      </c>
      <c r="P1068">
        <v>0</v>
      </c>
      <c r="Q1068" s="1"/>
      <c r="T1068" t="str">
        <f>Attack[[#This Row],[服装]]&amp;Attack[[#This Row],[名前]]&amp;Attack[[#This Row],[レアリティ]]</f>
        <v>2周年木兎光太郎ICONIC</v>
      </c>
    </row>
    <row r="1069" spans="1:20" x14ac:dyDescent="0.35">
      <c r="A1069">
        <f>VLOOKUP(Attack[[#This Row],[No用]],SetNo[[No.用]:[vlookup 用]],2,FALSE)</f>
        <v>262</v>
      </c>
      <c r="B1069">
        <f>IF(ROW()=2,1,IF(A1068&lt;&gt;Attack[[#This Row],[No]],1,B1068+1))</f>
        <v>1</v>
      </c>
      <c r="C1069" t="s">
        <v>108</v>
      </c>
      <c r="D1069" t="s">
        <v>123</v>
      </c>
      <c r="E1069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234</v>
      </c>
      <c r="K1069" s="1" t="s">
        <v>168</v>
      </c>
      <c r="L1069" s="1" t="s">
        <v>173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ユニフォーム木葉秋紀ICONIC</v>
      </c>
    </row>
    <row r="1070" spans="1:20" x14ac:dyDescent="0.35">
      <c r="A1070">
        <f>VLOOKUP(Attack[[#This Row],[No用]],SetNo[[No.用]:[vlookup 用]],2,FALSE)</f>
        <v>262</v>
      </c>
      <c r="B1070">
        <f>IF(ROW()=2,1,IF(A1069&lt;&gt;Attack[[#This Row],[No]],1,B1069+1))</f>
        <v>2</v>
      </c>
      <c r="C1070" t="s">
        <v>108</v>
      </c>
      <c r="D1070" t="s">
        <v>123</v>
      </c>
      <c r="E1070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234</v>
      </c>
      <c r="K1070" s="1" t="s">
        <v>169</v>
      </c>
      <c r="L1070" s="1" t="s">
        <v>178</v>
      </c>
      <c r="M1070">
        <v>30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ユニフォーム木葉秋紀ICONIC</v>
      </c>
    </row>
    <row r="1071" spans="1:20" x14ac:dyDescent="0.35">
      <c r="A1071">
        <f>VLOOKUP(Attack[[#This Row],[No用]],SetNo[[No.用]:[vlookup 用]],2,FALSE)</f>
        <v>262</v>
      </c>
      <c r="B1071">
        <f>IF(ROW()=2,1,IF(A1070&lt;&gt;Attack[[#This Row],[No]],1,B1070+1))</f>
        <v>3</v>
      </c>
      <c r="C1071" t="s">
        <v>108</v>
      </c>
      <c r="D1071" t="s">
        <v>123</v>
      </c>
      <c r="E107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234</v>
      </c>
      <c r="K1071" s="1" t="s">
        <v>171</v>
      </c>
      <c r="L1071" s="1" t="s">
        <v>173</v>
      </c>
      <c r="M1071">
        <v>36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ユニフォーム木葉秋紀ICONIC</v>
      </c>
    </row>
    <row r="1072" spans="1:20" x14ac:dyDescent="0.35">
      <c r="A1072">
        <f>VLOOKUP(Attack[[#This Row],[No用]],SetNo[[No.用]:[vlookup 用]],2,FALSE)</f>
        <v>262</v>
      </c>
      <c r="B1072">
        <f>IF(ROW()=2,1,IF(A1071&lt;&gt;Attack[[#This Row],[No]],1,B1071+1))</f>
        <v>4</v>
      </c>
      <c r="C1072" t="s">
        <v>108</v>
      </c>
      <c r="D1072" t="s">
        <v>123</v>
      </c>
      <c r="E1072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234</v>
      </c>
      <c r="K1072" s="1" t="s">
        <v>183</v>
      </c>
      <c r="L1072" s="1" t="s">
        <v>224</v>
      </c>
      <c r="M1072">
        <v>49</v>
      </c>
      <c r="N1072">
        <v>0</v>
      </c>
      <c r="O1072">
        <v>59</v>
      </c>
      <c r="P1072">
        <v>0</v>
      </c>
      <c r="T1072" t="str">
        <f>Attack[[#This Row],[服装]]&amp;Attack[[#This Row],[名前]]&amp;Attack[[#This Row],[レアリティ]]</f>
        <v>ユニフォーム木葉秋紀ICONIC</v>
      </c>
    </row>
    <row r="1073" spans="1:20" x14ac:dyDescent="0.35">
      <c r="A1073">
        <f>VLOOKUP(Attack[[#This Row],[No用]],SetNo[[No.用]:[vlookup 用]],2,FALSE)</f>
        <v>263</v>
      </c>
      <c r="B1073">
        <f>IF(ROW()=2,1,IF(A1072&lt;&gt;Attack[[#This Row],[No]],1,B1072+1))</f>
        <v>1</v>
      </c>
      <c r="C1073" s="1" t="s">
        <v>380</v>
      </c>
      <c r="D1073" t="s">
        <v>123</v>
      </c>
      <c r="E1073" s="1" t="s">
        <v>77</v>
      </c>
      <c r="F1073" t="s">
        <v>78</v>
      </c>
      <c r="G1073" t="s">
        <v>128</v>
      </c>
      <c r="H1073" t="s">
        <v>71</v>
      </c>
      <c r="I1073">
        <v>1</v>
      </c>
      <c r="J1073" t="s">
        <v>234</v>
      </c>
      <c r="K1073" s="1" t="s">
        <v>168</v>
      </c>
      <c r="L1073" s="1" t="s">
        <v>173</v>
      </c>
      <c r="M1073">
        <v>33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探偵木葉秋紀ICONIC</v>
      </c>
    </row>
    <row r="1074" spans="1:20" x14ac:dyDescent="0.35">
      <c r="A1074">
        <f>VLOOKUP(Attack[[#This Row],[No用]],SetNo[[No.用]:[vlookup 用]],2,FALSE)</f>
        <v>263</v>
      </c>
      <c r="B1074">
        <f>IF(ROW()=2,1,IF(A1073&lt;&gt;Attack[[#This Row],[No]],1,B1073+1))</f>
        <v>2</v>
      </c>
      <c r="C1074" s="1" t="s">
        <v>380</v>
      </c>
      <c r="D1074" t="s">
        <v>123</v>
      </c>
      <c r="E1074" s="1" t="s">
        <v>77</v>
      </c>
      <c r="F1074" t="s">
        <v>78</v>
      </c>
      <c r="G1074" t="s">
        <v>128</v>
      </c>
      <c r="H1074" t="s">
        <v>71</v>
      </c>
      <c r="I1074">
        <v>1</v>
      </c>
      <c r="J1074" t="s">
        <v>234</v>
      </c>
      <c r="K1074" s="1" t="s">
        <v>169</v>
      </c>
      <c r="L1074" s="1" t="s">
        <v>178</v>
      </c>
      <c r="M1074">
        <v>31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探偵木葉秋紀ICONIC</v>
      </c>
    </row>
    <row r="1075" spans="1:20" x14ac:dyDescent="0.35">
      <c r="A1075">
        <f>VLOOKUP(Attack[[#This Row],[No用]],SetNo[[No.用]:[vlookup 用]],2,FALSE)</f>
        <v>263</v>
      </c>
      <c r="B1075">
        <f>IF(ROW()=2,1,IF(A1074&lt;&gt;Attack[[#This Row],[No]],1,B1074+1))</f>
        <v>3</v>
      </c>
      <c r="C1075" s="1" t="s">
        <v>380</v>
      </c>
      <c r="D1075" t="s">
        <v>123</v>
      </c>
      <c r="E1075" s="1" t="s">
        <v>77</v>
      </c>
      <c r="F1075" t="s">
        <v>78</v>
      </c>
      <c r="G1075" t="s">
        <v>128</v>
      </c>
      <c r="H1075" t="s">
        <v>71</v>
      </c>
      <c r="I1075">
        <v>1</v>
      </c>
      <c r="J1075" t="s">
        <v>394</v>
      </c>
      <c r="K1075" s="1" t="s">
        <v>171</v>
      </c>
      <c r="L1075" s="1" t="s">
        <v>173</v>
      </c>
      <c r="M1075">
        <v>36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探偵木葉秋紀ICONIC</v>
      </c>
    </row>
    <row r="1076" spans="1:20" x14ac:dyDescent="0.35">
      <c r="A1076">
        <f>VLOOKUP(Attack[[#This Row],[No用]],SetNo[[No.用]:[vlookup 用]],2,FALSE)</f>
        <v>263</v>
      </c>
      <c r="B1076">
        <f>IF(ROW()=2,1,IF(A1075&lt;&gt;Attack[[#This Row],[No]],1,B1075+1))</f>
        <v>4</v>
      </c>
      <c r="C1076" s="1" t="s">
        <v>380</v>
      </c>
      <c r="D1076" t="s">
        <v>123</v>
      </c>
      <c r="E1076" s="1" t="s">
        <v>77</v>
      </c>
      <c r="F1076" t="s">
        <v>78</v>
      </c>
      <c r="G1076" t="s">
        <v>128</v>
      </c>
      <c r="H1076" t="s">
        <v>71</v>
      </c>
      <c r="I1076">
        <v>1</v>
      </c>
      <c r="J1076" t="s">
        <v>394</v>
      </c>
      <c r="K1076" s="1" t="s">
        <v>172</v>
      </c>
      <c r="L1076" s="1" t="s">
        <v>178</v>
      </c>
      <c r="M1076">
        <v>31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探偵木葉秋紀ICONIC</v>
      </c>
    </row>
    <row r="1077" spans="1:20" x14ac:dyDescent="0.35">
      <c r="A1077">
        <f>VLOOKUP(Attack[[#This Row],[No用]],SetNo[[No.用]:[vlookup 用]],2,FALSE)</f>
        <v>263</v>
      </c>
      <c r="B1077">
        <f>IF(ROW()=2,1,IF(A1076&lt;&gt;Attack[[#This Row],[No]],1,B1076+1))</f>
        <v>5</v>
      </c>
      <c r="C1077" s="1" t="s">
        <v>380</v>
      </c>
      <c r="D1077" t="s">
        <v>123</v>
      </c>
      <c r="E1077" s="1" t="s">
        <v>77</v>
      </c>
      <c r="F1077" t="s">
        <v>78</v>
      </c>
      <c r="G1077" t="s">
        <v>128</v>
      </c>
      <c r="H1077" t="s">
        <v>71</v>
      </c>
      <c r="I1077">
        <v>1</v>
      </c>
      <c r="J1077" t="s">
        <v>234</v>
      </c>
      <c r="K1077" s="1" t="s">
        <v>183</v>
      </c>
      <c r="L1077" s="1" t="s">
        <v>224</v>
      </c>
      <c r="M1077">
        <v>49</v>
      </c>
      <c r="N1077">
        <v>0</v>
      </c>
      <c r="O1077">
        <v>59</v>
      </c>
      <c r="P1077">
        <v>0</v>
      </c>
      <c r="T1077" t="str">
        <f>Attack[[#This Row],[服装]]&amp;Attack[[#This Row],[名前]]&amp;Attack[[#This Row],[レアリティ]]</f>
        <v>探偵木葉秋紀ICONIC</v>
      </c>
    </row>
    <row r="1078" spans="1:20" x14ac:dyDescent="0.35">
      <c r="A1078">
        <f>VLOOKUP(Attack[[#This Row],[No用]],SetNo[[No.用]:[vlookup 用]],2,FALSE)</f>
        <v>264</v>
      </c>
      <c r="B1078">
        <f>IF(ROW()=2,1,IF(A1077&lt;&gt;Attack[[#This Row],[No]],1,B1077+1))</f>
        <v>1</v>
      </c>
      <c r="C1078" s="1" t="s">
        <v>938</v>
      </c>
      <c r="D1078" s="1" t="s">
        <v>123</v>
      </c>
      <c r="E1078" s="1" t="s">
        <v>73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梅雨木葉秋紀ICONIC</v>
      </c>
    </row>
    <row r="1079" spans="1:20" x14ac:dyDescent="0.35">
      <c r="A1079">
        <f>VLOOKUP(Attack[[#This Row],[No用]],SetNo[[No.用]:[vlookup 用]],2,FALSE)</f>
        <v>264</v>
      </c>
      <c r="B1079">
        <f>IF(ROW()=2,1,IF(A1078&lt;&gt;Attack[[#This Row],[No]],1,B1078+1))</f>
        <v>2</v>
      </c>
      <c r="C1079" s="1" t="s">
        <v>938</v>
      </c>
      <c r="D1079" s="1" t="s">
        <v>123</v>
      </c>
      <c r="E1079" s="1" t="s">
        <v>73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162</v>
      </c>
      <c r="M1079">
        <v>30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梅雨木葉秋紀ICONIC</v>
      </c>
    </row>
    <row r="1080" spans="1:20" x14ac:dyDescent="0.35">
      <c r="A1080">
        <f>VLOOKUP(Attack[[#This Row],[No用]],SetNo[[No.用]:[vlookup 用]],2,FALSE)</f>
        <v>264</v>
      </c>
      <c r="B1080">
        <f>IF(ROW()=2,1,IF(A1079&lt;&gt;Attack[[#This Row],[No]],1,B1079+1))</f>
        <v>3</v>
      </c>
      <c r="C1080" s="1" t="s">
        <v>938</v>
      </c>
      <c r="D1080" s="1" t="s">
        <v>123</v>
      </c>
      <c r="E1080" s="1" t="s">
        <v>73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234</v>
      </c>
      <c r="K1080" s="1" t="s">
        <v>171</v>
      </c>
      <c r="L1080" s="1" t="s">
        <v>173</v>
      </c>
      <c r="M1080">
        <v>36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梅雨木葉秋紀ICONIC</v>
      </c>
    </row>
    <row r="1081" spans="1:20" x14ac:dyDescent="0.35">
      <c r="A1081">
        <f>VLOOKUP(Attack[[#This Row],[No用]],SetNo[[No.用]:[vlookup 用]],2,FALSE)</f>
        <v>265</v>
      </c>
      <c r="B1081">
        <f>IF(ROW()=2,1,IF(A1080&lt;&gt;Attack[[#This Row],[No]],1,B1080+1))</f>
        <v>1</v>
      </c>
      <c r="C1081" s="1" t="s">
        <v>1227</v>
      </c>
      <c r="D1081" s="1" t="s">
        <v>123</v>
      </c>
      <c r="E1081" s="1" t="s">
        <v>90</v>
      </c>
      <c r="F1081" s="1" t="s">
        <v>78</v>
      </c>
      <c r="G1081" s="1" t="s">
        <v>128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178</v>
      </c>
      <c r="M1081">
        <v>30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路地裏2木葉秋紀ICONIC</v>
      </c>
    </row>
    <row r="1082" spans="1:20" x14ac:dyDescent="0.35">
      <c r="A1082">
        <f>VLOOKUP(Attack[[#This Row],[No用]],SetNo[[No.用]:[vlookup 用]],2,FALSE)</f>
        <v>265</v>
      </c>
      <c r="B1082">
        <f>IF(ROW()=2,1,IF(A1081&lt;&gt;Attack[[#This Row],[No]],1,B1081+1))</f>
        <v>2</v>
      </c>
      <c r="C1082" s="1" t="s">
        <v>1227</v>
      </c>
      <c r="D1082" s="1" t="s">
        <v>123</v>
      </c>
      <c r="E1082" s="1" t="s">
        <v>90</v>
      </c>
      <c r="F1082" s="1" t="s">
        <v>78</v>
      </c>
      <c r="G1082" s="1" t="s">
        <v>128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162</v>
      </c>
      <c r="M1082">
        <v>30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路地裏2木葉秋紀ICONIC</v>
      </c>
    </row>
    <row r="1083" spans="1:20" x14ac:dyDescent="0.35">
      <c r="A1083">
        <f>VLOOKUP(Attack[[#This Row],[No用]],SetNo[[No.用]:[vlookup 用]],2,FALSE)</f>
        <v>265</v>
      </c>
      <c r="B1083">
        <f>IF(ROW()=2,1,IF(A1082&lt;&gt;Attack[[#This Row],[No]],1,B1082+1))</f>
        <v>3</v>
      </c>
      <c r="C1083" s="1" t="s">
        <v>1227</v>
      </c>
      <c r="D1083" s="1" t="s">
        <v>123</v>
      </c>
      <c r="E1083" s="1" t="s">
        <v>90</v>
      </c>
      <c r="F1083" s="1" t="s">
        <v>78</v>
      </c>
      <c r="G1083" s="1" t="s">
        <v>128</v>
      </c>
      <c r="H1083" s="1" t="s">
        <v>71</v>
      </c>
      <c r="I1083">
        <v>1</v>
      </c>
      <c r="J1083" t="s">
        <v>234</v>
      </c>
      <c r="K1083" s="1" t="s">
        <v>171</v>
      </c>
      <c r="L1083" s="1" t="s">
        <v>178</v>
      </c>
      <c r="M1083">
        <v>33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路地裏2木葉秋紀ICONIC</v>
      </c>
    </row>
    <row r="1084" spans="1:20" x14ac:dyDescent="0.35">
      <c r="A1084">
        <f>VLOOKUP(Attack[[#This Row],[No用]],SetNo[[No.用]:[vlookup 用]],2,FALSE)</f>
        <v>266</v>
      </c>
      <c r="B1084">
        <f>IF(ROW()=2,1,IF(A1083&lt;&gt;Attack[[#This Row],[No]],1,B1083+1))</f>
        <v>1</v>
      </c>
      <c r="C1084" t="s">
        <v>108</v>
      </c>
      <c r="D1084" t="s">
        <v>124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168</v>
      </c>
      <c r="L1084" s="1" t="s">
        <v>173</v>
      </c>
      <c r="M1084">
        <v>35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ユニフォーム猿杙大和ICONIC</v>
      </c>
    </row>
    <row r="1085" spans="1:20" x14ac:dyDescent="0.35">
      <c r="A1085">
        <f>VLOOKUP(Attack[[#This Row],[No用]],SetNo[[No.用]:[vlookup 用]],2,FALSE)</f>
        <v>266</v>
      </c>
      <c r="B1085">
        <f>IF(ROW()=2,1,IF(A1084&lt;&gt;Attack[[#This Row],[No]],1,B1084+1))</f>
        <v>2</v>
      </c>
      <c r="C1085" t="s">
        <v>108</v>
      </c>
      <c r="D1085" t="s">
        <v>124</v>
      </c>
      <c r="E1085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169</v>
      </c>
      <c r="L1085" s="1" t="s">
        <v>173</v>
      </c>
      <c r="M1085">
        <v>38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ユニフォーム猿杙大和ICONIC</v>
      </c>
    </row>
    <row r="1086" spans="1:20" x14ac:dyDescent="0.35">
      <c r="A1086">
        <f>VLOOKUP(Attack[[#This Row],[No用]],SetNo[[No.用]:[vlookup 用]],2,FALSE)</f>
        <v>266</v>
      </c>
      <c r="B1086">
        <f>IF(ROW()=2,1,IF(A1085&lt;&gt;Attack[[#This Row],[No]],1,B1085+1))</f>
        <v>3</v>
      </c>
      <c r="C1086" t="s">
        <v>108</v>
      </c>
      <c r="D1086" t="s">
        <v>124</v>
      </c>
      <c r="E1086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171</v>
      </c>
      <c r="L1086" s="1" t="s">
        <v>173</v>
      </c>
      <c r="M1086">
        <v>38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ユニフォーム猿杙大和ICONIC</v>
      </c>
    </row>
    <row r="1087" spans="1:20" x14ac:dyDescent="0.35">
      <c r="A1087">
        <f>VLOOKUP(Attack[[#This Row],[No用]],SetNo[[No.用]:[vlookup 用]],2,FALSE)</f>
        <v>266</v>
      </c>
      <c r="B1087">
        <f>IF(ROW()=2,1,IF(A1086&lt;&gt;Attack[[#This Row],[No]],1,B1086+1))</f>
        <v>4</v>
      </c>
      <c r="C1087" t="s">
        <v>108</v>
      </c>
      <c r="D1087" t="s">
        <v>124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172</v>
      </c>
      <c r="L1087" s="1" t="s">
        <v>162</v>
      </c>
      <c r="M1087">
        <v>32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ユニフォーム猿杙大和ICONIC</v>
      </c>
    </row>
    <row r="1088" spans="1:20" x14ac:dyDescent="0.35">
      <c r="A1088">
        <f>VLOOKUP(Attack[[#This Row],[No用]],SetNo[[No.用]:[vlookup 用]],2,FALSE)</f>
        <v>266</v>
      </c>
      <c r="B1088">
        <f>IF(ROW()=2,1,IF(A1087&lt;&gt;Attack[[#This Row],[No]],1,B1087+1))</f>
        <v>5</v>
      </c>
      <c r="C1088" t="s">
        <v>108</v>
      </c>
      <c r="D1088" t="s">
        <v>124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183</v>
      </c>
      <c r="L1088" s="1" t="s">
        <v>224</v>
      </c>
      <c r="M1088">
        <v>47</v>
      </c>
      <c r="N1088">
        <v>0</v>
      </c>
      <c r="O1088">
        <v>57</v>
      </c>
      <c r="P1088">
        <v>0</v>
      </c>
      <c r="T1088" t="str">
        <f>Attack[[#This Row],[服装]]&amp;Attack[[#This Row],[名前]]&amp;Attack[[#This Row],[レアリティ]]</f>
        <v>ユニフォーム猿杙大和ICONIC</v>
      </c>
    </row>
    <row r="1089" spans="1:20" x14ac:dyDescent="0.35">
      <c r="A1089">
        <f>VLOOKUP(Attack[[#This Row],[No用]],SetNo[[No.用]:[vlookup 用]],2,FALSE)</f>
        <v>267</v>
      </c>
      <c r="B1089">
        <f>IF(ROW()=2,1,IF(A1088&lt;&gt;Attack[[#This Row],[No]],1,B1088+1))</f>
        <v>1</v>
      </c>
      <c r="C1089" t="s">
        <v>108</v>
      </c>
      <c r="D1089" t="s">
        <v>125</v>
      </c>
      <c r="E1089" t="s">
        <v>90</v>
      </c>
      <c r="F1089" t="s">
        <v>80</v>
      </c>
      <c r="G1089" t="s">
        <v>128</v>
      </c>
      <c r="H1089" t="s">
        <v>71</v>
      </c>
      <c r="I1089">
        <v>1</v>
      </c>
      <c r="J1089" t="s">
        <v>234</v>
      </c>
      <c r="M1089">
        <v>0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ユニフォーム小見春樹ICONIC</v>
      </c>
    </row>
    <row r="1090" spans="1:20" x14ac:dyDescent="0.35">
      <c r="A1090">
        <f>VLOOKUP(Attack[[#This Row],[No用]],SetNo[[No.用]:[vlookup 用]],2,FALSE)</f>
        <v>268</v>
      </c>
      <c r="B1090">
        <f>IF(ROW()=2,1,IF(A1089&lt;&gt;Attack[[#This Row],[No]],1,B1089+1))</f>
        <v>1</v>
      </c>
      <c r="C1090" s="1" t="s">
        <v>1228</v>
      </c>
      <c r="D1090" s="1" t="s">
        <v>125</v>
      </c>
      <c r="E1090" s="1" t="s">
        <v>77</v>
      </c>
      <c r="F1090" s="1" t="s">
        <v>80</v>
      </c>
      <c r="G1090" s="1" t="s">
        <v>128</v>
      </c>
      <c r="H1090" s="1" t="s">
        <v>71</v>
      </c>
      <c r="I1090">
        <v>1</v>
      </c>
      <c r="J1090" t="s">
        <v>234</v>
      </c>
      <c r="M1090">
        <v>0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路地裏2小見春樹ICONIC</v>
      </c>
    </row>
    <row r="1091" spans="1:20" x14ac:dyDescent="0.35">
      <c r="A1091">
        <f>VLOOKUP(Attack[[#This Row],[No用]],SetNo[[No.用]:[vlookup 用]],2,FALSE)</f>
        <v>269</v>
      </c>
      <c r="B1091">
        <f>IF(ROW()=2,1,IF(A1090&lt;&gt;Attack[[#This Row],[No]],1,B1090+1))</f>
        <v>1</v>
      </c>
      <c r="C1091" t="s">
        <v>108</v>
      </c>
      <c r="D1091" t="s">
        <v>126</v>
      </c>
      <c r="E1091" t="s">
        <v>90</v>
      </c>
      <c r="F1091" t="s">
        <v>82</v>
      </c>
      <c r="G1091" t="s">
        <v>128</v>
      </c>
      <c r="H1091" t="s">
        <v>71</v>
      </c>
      <c r="I1091">
        <v>1</v>
      </c>
      <c r="J1091" t="s">
        <v>234</v>
      </c>
      <c r="K1091" s="1" t="s">
        <v>168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ユニフォーム尾長渉ICONIC</v>
      </c>
    </row>
    <row r="1092" spans="1:20" x14ac:dyDescent="0.35">
      <c r="A1092">
        <f>VLOOKUP(Attack[[#This Row],[No用]],SetNo[[No.用]:[vlookup 用]],2,FALSE)</f>
        <v>269</v>
      </c>
      <c r="B1092">
        <f>IF(ROW()=2,1,IF(A1091&lt;&gt;Attack[[#This Row],[No]],1,B1091+1))</f>
        <v>2</v>
      </c>
      <c r="C1092" t="s">
        <v>108</v>
      </c>
      <c r="D1092" t="s">
        <v>126</v>
      </c>
      <c r="E1092" t="s">
        <v>90</v>
      </c>
      <c r="F1092" t="s">
        <v>82</v>
      </c>
      <c r="G1092" t="s">
        <v>128</v>
      </c>
      <c r="H1092" t="s">
        <v>71</v>
      </c>
      <c r="I1092">
        <v>1</v>
      </c>
      <c r="J1092" t="s">
        <v>234</v>
      </c>
      <c r="K1092" s="1" t="s">
        <v>169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ユニフォーム尾長渉ICONIC</v>
      </c>
    </row>
    <row r="1093" spans="1:20" x14ac:dyDescent="0.35">
      <c r="A1093">
        <f>VLOOKUP(Attack[[#This Row],[No用]],SetNo[[No.用]:[vlookup 用]],2,FALSE)</f>
        <v>270</v>
      </c>
      <c r="B1093">
        <f>IF(ROW()=2,1,IF(A1092&lt;&gt;Attack[[#This Row],[No]],1,B1092+1))</f>
        <v>1</v>
      </c>
      <c r="C1093" t="s">
        <v>108</v>
      </c>
      <c r="D1093" t="s">
        <v>127</v>
      </c>
      <c r="E1093" t="s">
        <v>90</v>
      </c>
      <c r="F1093" t="s">
        <v>82</v>
      </c>
      <c r="G1093" t="s">
        <v>128</v>
      </c>
      <c r="H1093" t="s">
        <v>71</v>
      </c>
      <c r="I1093">
        <v>1</v>
      </c>
      <c r="J1093" t="s">
        <v>234</v>
      </c>
      <c r="K1093" s="1" t="s">
        <v>168</v>
      </c>
      <c r="L1093" s="1" t="s">
        <v>162</v>
      </c>
      <c r="M1093">
        <v>30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ユニフォーム鷲尾辰生ICONIC</v>
      </c>
    </row>
    <row r="1094" spans="1:20" x14ac:dyDescent="0.35">
      <c r="A1094">
        <f>VLOOKUP(Attack[[#This Row],[No用]],SetNo[[No.用]:[vlookup 用]],2,FALSE)</f>
        <v>270</v>
      </c>
      <c r="B1094">
        <f>IF(ROW()=2,1,IF(A1093&lt;&gt;Attack[[#This Row],[No]],1,B1093+1))</f>
        <v>2</v>
      </c>
      <c r="C1094" t="s">
        <v>108</v>
      </c>
      <c r="D1094" t="s">
        <v>127</v>
      </c>
      <c r="E1094" t="s">
        <v>90</v>
      </c>
      <c r="F1094" t="s">
        <v>82</v>
      </c>
      <c r="G1094" t="s">
        <v>128</v>
      </c>
      <c r="H1094" t="s">
        <v>71</v>
      </c>
      <c r="I1094">
        <v>1</v>
      </c>
      <c r="J1094" t="s">
        <v>234</v>
      </c>
      <c r="K1094" s="1" t="s">
        <v>169</v>
      </c>
      <c r="L1094" s="1" t="s">
        <v>162</v>
      </c>
      <c r="M1094">
        <v>30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ユニフォーム鷲尾辰生ICONIC</v>
      </c>
    </row>
    <row r="1095" spans="1:20" x14ac:dyDescent="0.35">
      <c r="A1095">
        <f>VLOOKUP(Attack[[#This Row],[No用]],SetNo[[No.用]:[vlookup 用]],2,FALSE)</f>
        <v>270</v>
      </c>
      <c r="B1095">
        <f>IF(ROW()=2,1,IF(A1094&lt;&gt;Attack[[#This Row],[No]],1,B1094+1))</f>
        <v>3</v>
      </c>
      <c r="C1095" t="s">
        <v>108</v>
      </c>
      <c r="D1095" t="s">
        <v>127</v>
      </c>
      <c r="E1095" t="s">
        <v>90</v>
      </c>
      <c r="F1095" t="s">
        <v>82</v>
      </c>
      <c r="G1095" t="s">
        <v>128</v>
      </c>
      <c r="H1095" t="s">
        <v>71</v>
      </c>
      <c r="I1095">
        <v>1</v>
      </c>
      <c r="J1095" t="s">
        <v>234</v>
      </c>
      <c r="K1095" s="1" t="s">
        <v>172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ユニフォーム鷲尾辰生ICONIC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1</v>
      </c>
      <c r="C1096" t="s">
        <v>108</v>
      </c>
      <c r="D1096" t="s">
        <v>129</v>
      </c>
      <c r="E1096" t="s">
        <v>73</v>
      </c>
      <c r="F1096" t="s">
        <v>74</v>
      </c>
      <c r="G1096" t="s">
        <v>128</v>
      </c>
      <c r="H1096" t="s">
        <v>71</v>
      </c>
      <c r="I1096">
        <v>1</v>
      </c>
      <c r="J1096" t="s">
        <v>234</v>
      </c>
      <c r="K1096" s="1" t="s">
        <v>168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ユニフォーム赤葦京治ICONIC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2</v>
      </c>
      <c r="C1097" t="s">
        <v>108</v>
      </c>
      <c r="D1097" t="s">
        <v>129</v>
      </c>
      <c r="E1097" t="s">
        <v>73</v>
      </c>
      <c r="F1097" t="s">
        <v>74</v>
      </c>
      <c r="G1097" t="s">
        <v>128</v>
      </c>
      <c r="H1097" t="s">
        <v>71</v>
      </c>
      <c r="I1097">
        <v>1</v>
      </c>
      <c r="J1097" t="s">
        <v>234</v>
      </c>
      <c r="K1097" s="1" t="s">
        <v>169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ユニフォーム赤葦京治ICONIC</v>
      </c>
    </row>
    <row r="1098" spans="1:20" x14ac:dyDescent="0.35">
      <c r="A1098">
        <f>VLOOKUP(Attack[[#This Row],[No用]],SetNo[[No.用]:[vlookup 用]],2,FALSE)</f>
        <v>272</v>
      </c>
      <c r="B1098">
        <f>IF(ROW()=2,1,IF(A1097&lt;&gt;Attack[[#This Row],[No]],1,B1097+1))</f>
        <v>1</v>
      </c>
      <c r="C1098" t="s">
        <v>150</v>
      </c>
      <c r="D1098" t="s">
        <v>129</v>
      </c>
      <c r="E1098" t="s">
        <v>90</v>
      </c>
      <c r="F1098" t="s">
        <v>74</v>
      </c>
      <c r="G1098" t="s">
        <v>128</v>
      </c>
      <c r="H1098" t="s">
        <v>71</v>
      </c>
      <c r="I1098">
        <v>1</v>
      </c>
      <c r="J1098" t="s">
        <v>234</v>
      </c>
      <c r="K1098" s="1" t="s">
        <v>168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夏祭り赤葦京治ICONIC</v>
      </c>
    </row>
    <row r="1099" spans="1:20" x14ac:dyDescent="0.35">
      <c r="A1099">
        <f>VLOOKUP(Attack[[#This Row],[No用]],SetNo[[No.用]:[vlookup 用]],2,FALSE)</f>
        <v>272</v>
      </c>
      <c r="B1099">
        <f>IF(ROW()=2,1,IF(A1098&lt;&gt;Attack[[#This Row],[No]],1,B1098+1))</f>
        <v>2</v>
      </c>
      <c r="C1099" t="s">
        <v>150</v>
      </c>
      <c r="D1099" t="s">
        <v>129</v>
      </c>
      <c r="E1099" t="s">
        <v>90</v>
      </c>
      <c r="F1099" t="s">
        <v>74</v>
      </c>
      <c r="G1099" t="s">
        <v>128</v>
      </c>
      <c r="H1099" t="s">
        <v>71</v>
      </c>
      <c r="I1099">
        <v>1</v>
      </c>
      <c r="J1099" t="s">
        <v>234</v>
      </c>
      <c r="K1099" s="1" t="s">
        <v>169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夏祭り赤葦京治ICONIC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1</v>
      </c>
      <c r="C1100" s="1" t="s">
        <v>149</v>
      </c>
      <c r="D1100" s="1" t="s">
        <v>129</v>
      </c>
      <c r="E1100" s="1" t="s">
        <v>77</v>
      </c>
      <c r="F1100" s="1" t="s">
        <v>74</v>
      </c>
      <c r="G1100" s="1" t="s">
        <v>128</v>
      </c>
      <c r="H1100" s="1" t="s">
        <v>71</v>
      </c>
      <c r="I1100">
        <v>1</v>
      </c>
      <c r="J1100" t="s">
        <v>234</v>
      </c>
      <c r="K1100" s="1" t="s">
        <v>168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制服赤葦京治ICONIC</v>
      </c>
    </row>
    <row r="1101" spans="1:20" x14ac:dyDescent="0.35">
      <c r="A1101">
        <f>VLOOKUP(Attack[[#This Row],[No用]],SetNo[[No.用]:[vlookup 用]],2,FALSE)</f>
        <v>273</v>
      </c>
      <c r="B1101">
        <f>IF(ROW()=2,1,IF(A1100&lt;&gt;Attack[[#This Row],[No]],1,B1100+1))</f>
        <v>2</v>
      </c>
      <c r="C1101" s="1" t="s">
        <v>149</v>
      </c>
      <c r="D1101" s="1" t="s">
        <v>129</v>
      </c>
      <c r="E1101" s="1" t="s">
        <v>77</v>
      </c>
      <c r="F1101" s="1" t="s">
        <v>74</v>
      </c>
      <c r="G1101" s="1" t="s">
        <v>128</v>
      </c>
      <c r="H1101" s="1" t="s">
        <v>71</v>
      </c>
      <c r="I1101">
        <v>1</v>
      </c>
      <c r="J1101" t="s">
        <v>234</v>
      </c>
      <c r="K1101" s="1" t="s">
        <v>169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制服赤葦京治ICONIC</v>
      </c>
    </row>
    <row r="1102" spans="1:20" x14ac:dyDescent="0.35">
      <c r="A1102">
        <f>VLOOKUP(Attack[[#This Row],[No用]],SetNo[[No.用]:[vlookup 用]],2,FALSE)</f>
        <v>274</v>
      </c>
      <c r="B1102">
        <f>IF(ROW()=2,1,IF(A1101&lt;&gt;Attack[[#This Row],[No]],1,B1101+1))</f>
        <v>1</v>
      </c>
      <c r="C1102" s="1" t="s">
        <v>926</v>
      </c>
      <c r="D1102" s="1" t="s">
        <v>129</v>
      </c>
      <c r="E1102" s="1" t="s">
        <v>73</v>
      </c>
      <c r="F1102" s="1" t="s">
        <v>74</v>
      </c>
      <c r="G1102" s="1" t="s">
        <v>128</v>
      </c>
      <c r="H1102" s="1" t="s">
        <v>71</v>
      </c>
      <c r="I1102">
        <v>1</v>
      </c>
      <c r="J1102" t="s">
        <v>234</v>
      </c>
      <c r="K1102" s="1" t="s">
        <v>168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バーガー赤葦京治ICONIC</v>
      </c>
    </row>
    <row r="1103" spans="1:20" x14ac:dyDescent="0.35">
      <c r="A1103">
        <f>VLOOKUP(Attack[[#This Row],[No用]],SetNo[[No.用]:[vlookup 用]],2,FALSE)</f>
        <v>274</v>
      </c>
      <c r="B1103">
        <f>IF(ROW()=2,1,IF(A1102&lt;&gt;Attack[[#This Row],[No]],1,B1102+1))</f>
        <v>2</v>
      </c>
      <c r="C1103" s="1" t="s">
        <v>926</v>
      </c>
      <c r="D1103" s="1" t="s">
        <v>129</v>
      </c>
      <c r="E1103" s="1" t="s">
        <v>73</v>
      </c>
      <c r="F1103" s="1" t="s">
        <v>74</v>
      </c>
      <c r="G1103" s="1" t="s">
        <v>128</v>
      </c>
      <c r="H1103" s="1" t="s">
        <v>71</v>
      </c>
      <c r="I1103">
        <v>1</v>
      </c>
      <c r="J1103" t="s">
        <v>234</v>
      </c>
      <c r="K1103" s="1" t="s">
        <v>169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バーガー赤葦京治ICONIC</v>
      </c>
    </row>
    <row r="1104" spans="1:20" x14ac:dyDescent="0.35">
      <c r="A1104">
        <f>VLOOKUP(Attack[[#This Row],[No用]],SetNo[[No.用]:[vlookup 用]],2,FALSE)</f>
        <v>275</v>
      </c>
      <c r="B1104">
        <f>IF(ROW()=2,1,IF(A1103&lt;&gt;Attack[[#This Row],[No]],1,B1103+1))</f>
        <v>1</v>
      </c>
      <c r="C1104" s="1" t="s">
        <v>1073</v>
      </c>
      <c r="D1104" s="1" t="s">
        <v>129</v>
      </c>
      <c r="E1104" s="1" t="s">
        <v>90</v>
      </c>
      <c r="F1104" s="1" t="s">
        <v>74</v>
      </c>
      <c r="G1104" s="1" t="s">
        <v>128</v>
      </c>
      <c r="H1104" s="1" t="s">
        <v>71</v>
      </c>
      <c r="I1104">
        <v>1</v>
      </c>
      <c r="J1104" t="s">
        <v>234</v>
      </c>
      <c r="K1104" s="1" t="s">
        <v>168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仮装赤葦京治ICONIC</v>
      </c>
    </row>
    <row r="1105" spans="1:20" x14ac:dyDescent="0.35">
      <c r="A1105">
        <f>VLOOKUP(Attack[[#This Row],[No用]],SetNo[[No.用]:[vlookup 用]],2,FALSE)</f>
        <v>275</v>
      </c>
      <c r="B1105">
        <f>IF(ROW()=2,1,IF(A1104&lt;&gt;Attack[[#This Row],[No]],1,B1104+1))</f>
        <v>2</v>
      </c>
      <c r="C1105" s="1" t="s">
        <v>1073</v>
      </c>
      <c r="D1105" s="1" t="s">
        <v>129</v>
      </c>
      <c r="E1105" s="1" t="s">
        <v>90</v>
      </c>
      <c r="F1105" s="1" t="s">
        <v>74</v>
      </c>
      <c r="G1105" s="1" t="s">
        <v>128</v>
      </c>
      <c r="H1105" s="1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仮装赤葦京治ICONIC</v>
      </c>
    </row>
    <row r="1106" spans="1:20" x14ac:dyDescent="0.35">
      <c r="A1106">
        <f>VLOOKUP(Attack[[#This Row],[No用]],SetNo[[No.用]:[vlookup 用]],2,FALSE)</f>
        <v>276</v>
      </c>
      <c r="B1106">
        <f>IF(ROW()=2,1,IF(A1105&lt;&gt;Attack[[#This Row],[No]],1,B1105+1))</f>
        <v>1</v>
      </c>
      <c r="C1106" s="1" t="s">
        <v>108</v>
      </c>
      <c r="D1106" s="1" t="s">
        <v>888</v>
      </c>
      <c r="E1106" s="1" t="s">
        <v>90</v>
      </c>
      <c r="F1106" s="1" t="s">
        <v>78</v>
      </c>
      <c r="G1106" s="1" t="s">
        <v>877</v>
      </c>
      <c r="H1106" s="1" t="s">
        <v>680</v>
      </c>
      <c r="I1106">
        <v>1</v>
      </c>
      <c r="J1106" t="s">
        <v>234</v>
      </c>
      <c r="K1106" s="1" t="s">
        <v>168</v>
      </c>
      <c r="L1106" s="1" t="s">
        <v>178</v>
      </c>
      <c r="M1106">
        <v>27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ユニフォーム姫川葵ICONIC</v>
      </c>
    </row>
    <row r="1107" spans="1:20" x14ac:dyDescent="0.35">
      <c r="A1107">
        <f>VLOOKUP(Attack[[#This Row],[No用]],SetNo[[No.用]:[vlookup 用]],2,FALSE)</f>
        <v>276</v>
      </c>
      <c r="B1107">
        <f>IF(ROW()=2,1,IF(A1106&lt;&gt;Attack[[#This Row],[No]],1,B1106+1))</f>
        <v>2</v>
      </c>
      <c r="C1107" s="1" t="s">
        <v>108</v>
      </c>
      <c r="D1107" s="1" t="s">
        <v>888</v>
      </c>
      <c r="E1107" s="1" t="s">
        <v>90</v>
      </c>
      <c r="F1107" s="1" t="s">
        <v>78</v>
      </c>
      <c r="G1107" s="1" t="s">
        <v>877</v>
      </c>
      <c r="H1107" s="1" t="s">
        <v>680</v>
      </c>
      <c r="I1107">
        <v>1</v>
      </c>
      <c r="J1107" t="s">
        <v>234</v>
      </c>
      <c r="K1107" s="1" t="s">
        <v>169</v>
      </c>
      <c r="L1107" s="1" t="s">
        <v>173</v>
      </c>
      <c r="M1107">
        <v>28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ユニフォーム姫川葵ICONIC</v>
      </c>
    </row>
    <row r="1108" spans="1:20" x14ac:dyDescent="0.35">
      <c r="A1108">
        <f>VLOOKUP(Attack[[#This Row],[No用]],SetNo[[No.用]:[vlookup 用]],2,FALSE)</f>
        <v>276</v>
      </c>
      <c r="B1108">
        <f>IF(ROW()=2,1,IF(A1107&lt;&gt;Attack[[#This Row],[No]],1,B1107+1))</f>
        <v>3</v>
      </c>
      <c r="C1108" s="1" t="s">
        <v>108</v>
      </c>
      <c r="D1108" s="1" t="s">
        <v>888</v>
      </c>
      <c r="E1108" s="1" t="s">
        <v>90</v>
      </c>
      <c r="F1108" s="1" t="s">
        <v>78</v>
      </c>
      <c r="G1108" s="1" t="s">
        <v>877</v>
      </c>
      <c r="H1108" s="1" t="s">
        <v>680</v>
      </c>
      <c r="I1108">
        <v>1</v>
      </c>
      <c r="J1108" t="s">
        <v>234</v>
      </c>
      <c r="K1108" s="1" t="s">
        <v>172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ユニフォーム姫川葵ICONIC</v>
      </c>
    </row>
    <row r="1109" spans="1:20" x14ac:dyDescent="0.35">
      <c r="A1109">
        <f>VLOOKUP(Attack[[#This Row],[No用]],SetNo[[No.用]:[vlookup 用]],2,FALSE)</f>
        <v>277</v>
      </c>
      <c r="B1109">
        <f>IF(ROW()=2,1,IF(A1108&lt;&gt;Attack[[#This Row],[No]],1,B1108+1))</f>
        <v>1</v>
      </c>
      <c r="C1109" s="1" t="s">
        <v>987</v>
      </c>
      <c r="D1109" s="1" t="s">
        <v>888</v>
      </c>
      <c r="E1109" s="11" t="s">
        <v>77</v>
      </c>
      <c r="F1109" s="1" t="s">
        <v>78</v>
      </c>
      <c r="G1109" s="1" t="s">
        <v>877</v>
      </c>
      <c r="H1109" s="1" t="s">
        <v>680</v>
      </c>
      <c r="I1109">
        <v>1</v>
      </c>
      <c r="J1109" t="s">
        <v>234</v>
      </c>
      <c r="K1109" s="1" t="s">
        <v>168</v>
      </c>
      <c r="L1109" s="1" t="s">
        <v>178</v>
      </c>
      <c r="M1109">
        <v>27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花火姫川葵ICONIC</v>
      </c>
    </row>
    <row r="1110" spans="1:20" x14ac:dyDescent="0.35">
      <c r="A1110">
        <f>VLOOKUP(Attack[[#This Row],[No用]],SetNo[[No.用]:[vlookup 用]],2,FALSE)</f>
        <v>277</v>
      </c>
      <c r="B1110">
        <f>IF(ROW()=2,1,IF(A1109&lt;&gt;Attack[[#This Row],[No]],1,B1109+1))</f>
        <v>2</v>
      </c>
      <c r="C1110" s="1" t="s">
        <v>987</v>
      </c>
      <c r="D1110" s="1" t="s">
        <v>888</v>
      </c>
      <c r="E1110" s="11" t="s">
        <v>77</v>
      </c>
      <c r="F1110" s="1" t="s">
        <v>78</v>
      </c>
      <c r="G1110" s="1" t="s">
        <v>877</v>
      </c>
      <c r="H1110" s="1" t="s">
        <v>680</v>
      </c>
      <c r="I1110">
        <v>1</v>
      </c>
      <c r="J1110" t="s">
        <v>234</v>
      </c>
      <c r="K1110" s="1" t="s">
        <v>169</v>
      </c>
      <c r="L1110" s="1" t="s">
        <v>173</v>
      </c>
      <c r="M1110">
        <v>28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花火姫川葵ICONIC</v>
      </c>
    </row>
    <row r="1111" spans="1:20" x14ac:dyDescent="0.35">
      <c r="A1111">
        <f>VLOOKUP(Attack[[#This Row],[No用]],SetNo[[No.用]:[vlookup 用]],2,FALSE)</f>
        <v>277</v>
      </c>
      <c r="B1111">
        <f>IF(ROW()=2,1,IF(A1110&lt;&gt;Attack[[#This Row],[No]],1,B1110+1))</f>
        <v>3</v>
      </c>
      <c r="C1111" s="1" t="s">
        <v>987</v>
      </c>
      <c r="D1111" s="1" t="s">
        <v>888</v>
      </c>
      <c r="E1111" s="11" t="s">
        <v>77</v>
      </c>
      <c r="F1111" s="1" t="s">
        <v>78</v>
      </c>
      <c r="G1111" s="1" t="s">
        <v>877</v>
      </c>
      <c r="H1111" s="1" t="s">
        <v>680</v>
      </c>
      <c r="I1111">
        <v>1</v>
      </c>
      <c r="J1111" t="s">
        <v>234</v>
      </c>
      <c r="K1111" s="1" t="s">
        <v>172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花火姫川葵ICONIC</v>
      </c>
    </row>
    <row r="1112" spans="1:20" x14ac:dyDescent="0.35">
      <c r="A1112">
        <f>VLOOKUP(Attack[[#This Row],[No用]],SetNo[[No.用]:[vlookup 用]],2,FALSE)</f>
        <v>278</v>
      </c>
      <c r="B1112">
        <f>IF(ROW()=2,1,IF(A1111&lt;&gt;Attack[[#This Row],[No]],1,B1111+1))</f>
        <v>1</v>
      </c>
      <c r="C1112" s="1" t="s">
        <v>108</v>
      </c>
      <c r="D1112" s="1" t="s">
        <v>898</v>
      </c>
      <c r="E1112" s="1" t="s">
        <v>90</v>
      </c>
      <c r="F1112" s="1" t="s">
        <v>82</v>
      </c>
      <c r="G1112" s="1" t="s">
        <v>877</v>
      </c>
      <c r="H1112" s="1" t="s">
        <v>71</v>
      </c>
      <c r="I1112">
        <v>1</v>
      </c>
      <c r="J1112" t="s">
        <v>234</v>
      </c>
      <c r="K1112" s="1" t="s">
        <v>168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ユニフォーム当間義友ICONIC</v>
      </c>
    </row>
    <row r="1113" spans="1:20" x14ac:dyDescent="0.35">
      <c r="A1113">
        <f>VLOOKUP(Attack[[#This Row],[No用]],SetNo[[No.用]:[vlookup 用]],2,FALSE)</f>
        <v>278</v>
      </c>
      <c r="B1113">
        <f>IF(ROW()=2,1,IF(A1112&lt;&gt;Attack[[#This Row],[No]],1,B1112+1))</f>
        <v>2</v>
      </c>
      <c r="C1113" s="1" t="s">
        <v>108</v>
      </c>
      <c r="D1113" s="1" t="s">
        <v>898</v>
      </c>
      <c r="E1113" s="1" t="s">
        <v>90</v>
      </c>
      <c r="F1113" s="1" t="s">
        <v>82</v>
      </c>
      <c r="G1113" s="1" t="s">
        <v>877</v>
      </c>
      <c r="H1113" s="1" t="s">
        <v>71</v>
      </c>
      <c r="I1113">
        <v>1</v>
      </c>
      <c r="J1113" t="s">
        <v>234</v>
      </c>
      <c r="K1113" s="1" t="s">
        <v>169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ユニフォーム当間義友ICONIC</v>
      </c>
    </row>
    <row r="1114" spans="1:20" x14ac:dyDescent="0.35">
      <c r="A1114">
        <f>VLOOKUP(Attack[[#This Row],[No用]],SetNo[[No.用]:[vlookup 用]],2,FALSE)</f>
        <v>279</v>
      </c>
      <c r="B1114">
        <f>IF(ROW()=2,1,IF(A1113&lt;&gt;Attack[[#This Row],[No]],1,B1113+1))</f>
        <v>1</v>
      </c>
      <c r="C1114" s="1" t="s">
        <v>108</v>
      </c>
      <c r="D1114" s="1" t="s">
        <v>875</v>
      </c>
      <c r="E1114" s="1" t="s">
        <v>90</v>
      </c>
      <c r="F1114" s="1" t="s">
        <v>74</v>
      </c>
      <c r="G1114" s="1" t="s">
        <v>877</v>
      </c>
      <c r="H1114" s="1" t="s">
        <v>71</v>
      </c>
      <c r="I1114">
        <v>1</v>
      </c>
      <c r="J1114" t="s">
        <v>234</v>
      </c>
      <c r="K1114" s="1" t="s">
        <v>168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ユニフォーム越後栄ICONIC</v>
      </c>
    </row>
    <row r="1115" spans="1:20" x14ac:dyDescent="0.35">
      <c r="A1115">
        <f>VLOOKUP(Attack[[#This Row],[No用]],SetNo[[No.用]:[vlookup 用]],2,FALSE)</f>
        <v>279</v>
      </c>
      <c r="B1115">
        <f>IF(ROW()=2,1,IF(A1114&lt;&gt;Attack[[#This Row],[No]],1,B1114+1))</f>
        <v>2</v>
      </c>
      <c r="C1115" s="1" t="s">
        <v>108</v>
      </c>
      <c r="D1115" s="1" t="s">
        <v>875</v>
      </c>
      <c r="E1115" s="1" t="s">
        <v>90</v>
      </c>
      <c r="F1115" s="1" t="s">
        <v>74</v>
      </c>
      <c r="G1115" s="1" t="s">
        <v>877</v>
      </c>
      <c r="H1115" s="1" t="s">
        <v>71</v>
      </c>
      <c r="I1115">
        <v>1</v>
      </c>
      <c r="J1115" t="s">
        <v>234</v>
      </c>
      <c r="K1115" s="1" t="s">
        <v>169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ユニフォーム越後栄ICONIC</v>
      </c>
    </row>
    <row r="1116" spans="1:20" x14ac:dyDescent="0.35">
      <c r="A1116">
        <f>VLOOKUP(Attack[[#This Row],[No用]],SetNo[[No.用]:[vlookup 用]],2,FALSE)</f>
        <v>280</v>
      </c>
      <c r="B1116">
        <f>IF(ROW()=2,1,IF(A1115&lt;&gt;Attack[[#This Row],[No]],1,B1115+1))</f>
        <v>1</v>
      </c>
      <c r="C1116" s="1" t="s">
        <v>108</v>
      </c>
      <c r="D1116" s="1" t="s">
        <v>903</v>
      </c>
      <c r="E1116" s="1" t="s">
        <v>90</v>
      </c>
      <c r="F1116" s="1" t="s">
        <v>80</v>
      </c>
      <c r="G1116" s="1" t="s">
        <v>877</v>
      </c>
      <c r="H1116" s="1" t="s">
        <v>71</v>
      </c>
      <c r="I1116">
        <v>1</v>
      </c>
      <c r="J1116" t="s">
        <v>234</v>
      </c>
      <c r="K1116" s="1"/>
      <c r="L1116" s="1"/>
      <c r="M1116">
        <v>0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ユニフォーム貝掛亮文ICONIC</v>
      </c>
    </row>
    <row r="1117" spans="1:20" x14ac:dyDescent="0.35">
      <c r="A1117">
        <f>VLOOKUP(Attack[[#This Row],[No用]],SetNo[[No.用]:[vlookup 用]],2,FALSE)</f>
        <v>281</v>
      </c>
      <c r="B1117">
        <f>IF(ROW()=2,1,IF(A1116&lt;&gt;Attack[[#This Row],[No]],1,B1116+1))</f>
        <v>1</v>
      </c>
      <c r="C1117" s="1" t="s">
        <v>108</v>
      </c>
      <c r="D1117" s="1" t="s">
        <v>911</v>
      </c>
      <c r="E1117" s="1" t="s">
        <v>73</v>
      </c>
      <c r="F1117" s="1" t="s">
        <v>78</v>
      </c>
      <c r="G1117" s="1" t="s">
        <v>877</v>
      </c>
      <c r="H1117" s="1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36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ユニフォーム丸山一喜ICONIC</v>
      </c>
    </row>
    <row r="1118" spans="1:20" x14ac:dyDescent="0.35">
      <c r="A1118">
        <f>VLOOKUP(Attack[[#This Row],[No用]],SetNo[[No.用]:[vlookup 用]],2,FALSE)</f>
        <v>281</v>
      </c>
      <c r="B1118">
        <f>IF(ROW()=2,1,IF(A1117&lt;&gt;Attack[[#This Row],[No]],1,B1117+1))</f>
        <v>2</v>
      </c>
      <c r="C1118" s="1" t="s">
        <v>108</v>
      </c>
      <c r="D1118" s="1" t="s">
        <v>911</v>
      </c>
      <c r="E1118" s="1" t="s">
        <v>73</v>
      </c>
      <c r="F1118" s="1" t="s">
        <v>78</v>
      </c>
      <c r="G1118" s="1" t="s">
        <v>877</v>
      </c>
      <c r="H1118" s="1" t="s">
        <v>71</v>
      </c>
      <c r="I1118">
        <v>1</v>
      </c>
      <c r="J1118" t="s">
        <v>234</v>
      </c>
      <c r="K1118" s="1" t="s">
        <v>169</v>
      </c>
      <c r="L1118" s="1" t="s">
        <v>178</v>
      </c>
      <c r="M1118">
        <v>36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ユニフォーム丸山一喜ICONIC</v>
      </c>
    </row>
    <row r="1119" spans="1:20" x14ac:dyDescent="0.35">
      <c r="A1119">
        <f>VLOOKUP(Attack[[#This Row],[No用]],SetNo[[No.用]:[vlookup 用]],2,FALSE)</f>
        <v>281</v>
      </c>
      <c r="B1119">
        <f>IF(ROW()=2,1,IF(A1118&lt;&gt;Attack[[#This Row],[No]],1,B1118+1))</f>
        <v>3</v>
      </c>
      <c r="C1119" s="1" t="s">
        <v>108</v>
      </c>
      <c r="D1119" s="1" t="s">
        <v>911</v>
      </c>
      <c r="E1119" s="1" t="s">
        <v>73</v>
      </c>
      <c r="F1119" s="1" t="s">
        <v>78</v>
      </c>
      <c r="G1119" s="1" t="s">
        <v>877</v>
      </c>
      <c r="H1119" s="1" t="s">
        <v>71</v>
      </c>
      <c r="I1119">
        <v>1</v>
      </c>
      <c r="J1119" t="s">
        <v>234</v>
      </c>
      <c r="K1119" s="1" t="s">
        <v>270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ユニフォーム丸山一喜ICONIC</v>
      </c>
    </row>
    <row r="1120" spans="1:20" x14ac:dyDescent="0.35">
      <c r="A1120">
        <f>VLOOKUP(Attack[[#This Row],[No用]],SetNo[[No.用]:[vlookup 用]],2,FALSE)</f>
        <v>281</v>
      </c>
      <c r="B1120">
        <f>IF(ROW()=2,1,IF(A1119&lt;&gt;Attack[[#This Row],[No]],1,B1119+1))</f>
        <v>4</v>
      </c>
      <c r="C1120" s="1" t="s">
        <v>108</v>
      </c>
      <c r="D1120" s="1" t="s">
        <v>911</v>
      </c>
      <c r="E1120" s="1" t="s">
        <v>73</v>
      </c>
      <c r="F1120" s="1" t="s">
        <v>78</v>
      </c>
      <c r="G1120" s="1" t="s">
        <v>877</v>
      </c>
      <c r="H1120" s="1" t="s">
        <v>71</v>
      </c>
      <c r="I1120">
        <v>1</v>
      </c>
      <c r="J1120" t="s">
        <v>234</v>
      </c>
      <c r="K1120" s="1" t="s">
        <v>171</v>
      </c>
      <c r="L1120" s="1" t="s">
        <v>173</v>
      </c>
      <c r="M1120">
        <v>36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ユニフォーム丸山一喜ICONIC</v>
      </c>
    </row>
    <row r="1121" spans="1:20" x14ac:dyDescent="0.35">
      <c r="A1121">
        <f>VLOOKUP(Attack[[#This Row],[No用]],SetNo[[No.用]:[vlookup 用]],2,FALSE)</f>
        <v>281</v>
      </c>
      <c r="B1121">
        <f>IF(ROW()=2,1,IF(A1120&lt;&gt;Attack[[#This Row],[No]],1,B1120+1))</f>
        <v>5</v>
      </c>
      <c r="C1121" s="1" t="s">
        <v>108</v>
      </c>
      <c r="D1121" s="1" t="s">
        <v>911</v>
      </c>
      <c r="E1121" s="1" t="s">
        <v>73</v>
      </c>
      <c r="F1121" s="1" t="s">
        <v>78</v>
      </c>
      <c r="G1121" s="1" t="s">
        <v>877</v>
      </c>
      <c r="H1121" s="1" t="s">
        <v>71</v>
      </c>
      <c r="I1121">
        <v>1</v>
      </c>
      <c r="J1121" t="s">
        <v>234</v>
      </c>
      <c r="K1121" s="1" t="s">
        <v>172</v>
      </c>
      <c r="L1121" s="1" t="s">
        <v>162</v>
      </c>
      <c r="M1121">
        <v>33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ユニフォーム丸山一喜ICONIC</v>
      </c>
    </row>
    <row r="1122" spans="1:20" x14ac:dyDescent="0.35">
      <c r="A1122">
        <f>VLOOKUP(Attack[[#This Row],[No用]],SetNo[[No.用]:[vlookup 用]],2,FALSE)</f>
        <v>281</v>
      </c>
      <c r="B1122">
        <f>IF(ROW()=2,1,IF(A1121&lt;&gt;Attack[[#This Row],[No]],1,B1121+1))</f>
        <v>6</v>
      </c>
      <c r="C1122" s="1" t="s">
        <v>108</v>
      </c>
      <c r="D1122" s="1" t="s">
        <v>911</v>
      </c>
      <c r="E1122" s="1" t="s">
        <v>73</v>
      </c>
      <c r="F1122" s="1" t="s">
        <v>78</v>
      </c>
      <c r="G1122" s="1" t="s">
        <v>877</v>
      </c>
      <c r="H1122" s="1" t="s">
        <v>71</v>
      </c>
      <c r="I1122">
        <v>1</v>
      </c>
      <c r="J1122" t="s">
        <v>234</v>
      </c>
      <c r="K1122" s="1" t="s">
        <v>270</v>
      </c>
      <c r="L1122" s="1" t="s">
        <v>224</v>
      </c>
      <c r="M1122">
        <v>46</v>
      </c>
      <c r="N1122">
        <v>0</v>
      </c>
      <c r="O1122">
        <v>56</v>
      </c>
      <c r="P1122">
        <v>0</v>
      </c>
      <c r="T1122" t="str">
        <f>Attack[[#This Row],[服装]]&amp;Attack[[#This Row],[名前]]&amp;Attack[[#This Row],[レアリティ]]</f>
        <v>ユニフォーム丸山一喜ICONIC</v>
      </c>
    </row>
    <row r="1123" spans="1:20" x14ac:dyDescent="0.35">
      <c r="A1123">
        <f>VLOOKUP(Attack[[#This Row],[No用]],SetNo[[No.用]:[vlookup 用]],2,FALSE)</f>
        <v>282</v>
      </c>
      <c r="B1123">
        <f>IF(ROW()=2,1,IF(A1122&lt;&gt;Attack[[#This Row],[No]],1,B1122+1))</f>
        <v>1</v>
      </c>
      <c r="C1123" s="1" t="s">
        <v>108</v>
      </c>
      <c r="D1123" s="1" t="s">
        <v>915</v>
      </c>
      <c r="E1123" s="1" t="s">
        <v>90</v>
      </c>
      <c r="F1123" s="1" t="s">
        <v>78</v>
      </c>
      <c r="G1123" s="1" t="s">
        <v>877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28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ユニフォーム舞子侑志ICONIC</v>
      </c>
    </row>
    <row r="1124" spans="1:20" x14ac:dyDescent="0.35">
      <c r="A1124">
        <f>VLOOKUP(Attack[[#This Row],[No用]],SetNo[[No.用]:[vlookup 用]],2,FALSE)</f>
        <v>282</v>
      </c>
      <c r="B1124">
        <f>IF(ROW()=2,1,IF(A1123&lt;&gt;Attack[[#This Row],[No]],1,B1123+1))</f>
        <v>2</v>
      </c>
      <c r="C1124" s="1" t="s">
        <v>108</v>
      </c>
      <c r="D1124" s="1" t="s">
        <v>915</v>
      </c>
      <c r="E1124" s="1" t="s">
        <v>90</v>
      </c>
      <c r="F1124" s="1" t="s">
        <v>78</v>
      </c>
      <c r="G1124" s="1" t="s">
        <v>877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ユニフォーム舞子侑志ICONIC</v>
      </c>
    </row>
    <row r="1125" spans="1:20" x14ac:dyDescent="0.35">
      <c r="A1125">
        <f>VLOOKUP(Attack[[#This Row],[No用]],SetNo[[No.用]:[vlookup 用]],2,FALSE)</f>
        <v>282</v>
      </c>
      <c r="B1125">
        <f>IF(ROW()=2,1,IF(A1124&lt;&gt;Attack[[#This Row],[No]],1,B1124+1))</f>
        <v>3</v>
      </c>
      <c r="C1125" s="1" t="s">
        <v>108</v>
      </c>
      <c r="D1125" s="1" t="s">
        <v>915</v>
      </c>
      <c r="E1125" s="1" t="s">
        <v>90</v>
      </c>
      <c r="F1125" s="1" t="s">
        <v>78</v>
      </c>
      <c r="G1125" s="1" t="s">
        <v>877</v>
      </c>
      <c r="H1125" s="1" t="s">
        <v>71</v>
      </c>
      <c r="I1125">
        <v>1</v>
      </c>
      <c r="J1125" t="s">
        <v>234</v>
      </c>
      <c r="K1125" s="1" t="s">
        <v>170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ユニフォーム舞子侑志ICONIC</v>
      </c>
    </row>
    <row r="1126" spans="1:20" x14ac:dyDescent="0.35">
      <c r="A1126">
        <f>VLOOKUP(Attack[[#This Row],[No用]],SetNo[[No.用]:[vlookup 用]],2,FALSE)</f>
        <v>282</v>
      </c>
      <c r="B1126">
        <f>IF(ROW()=2,1,IF(A1125&lt;&gt;Attack[[#This Row],[No]],1,B1125+1))</f>
        <v>4</v>
      </c>
      <c r="C1126" s="1" t="s">
        <v>108</v>
      </c>
      <c r="D1126" s="1" t="s">
        <v>915</v>
      </c>
      <c r="E1126" s="1" t="s">
        <v>90</v>
      </c>
      <c r="F1126" s="1" t="s">
        <v>78</v>
      </c>
      <c r="G1126" s="1" t="s">
        <v>877</v>
      </c>
      <c r="H1126" s="1" t="s">
        <v>71</v>
      </c>
      <c r="I1126">
        <v>1</v>
      </c>
      <c r="J1126" t="s">
        <v>234</v>
      </c>
      <c r="K1126" s="1" t="s">
        <v>172</v>
      </c>
      <c r="L1126" s="1" t="s">
        <v>162</v>
      </c>
      <c r="M1126">
        <v>20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ユニフォーム舞子侑志ICONIC</v>
      </c>
    </row>
    <row r="1127" spans="1:20" x14ac:dyDescent="0.35">
      <c r="A1127">
        <f>VLOOKUP(Attack[[#This Row],[No用]],SetNo[[No.用]:[vlookup 用]],2,FALSE)</f>
        <v>282</v>
      </c>
      <c r="B1127">
        <f>IF(ROW()=2,1,IF(A1126&lt;&gt;Attack[[#This Row],[No]],1,B1126+1))</f>
        <v>5</v>
      </c>
      <c r="C1127" s="1" t="s">
        <v>108</v>
      </c>
      <c r="D1127" s="1" t="s">
        <v>915</v>
      </c>
      <c r="E1127" s="1" t="s">
        <v>90</v>
      </c>
      <c r="F1127" s="1" t="s">
        <v>78</v>
      </c>
      <c r="G1127" s="1" t="s">
        <v>877</v>
      </c>
      <c r="H1127" s="1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38</v>
      </c>
      <c r="N1127">
        <v>0</v>
      </c>
      <c r="O1127">
        <v>48</v>
      </c>
      <c r="P1127">
        <v>0</v>
      </c>
      <c r="T1127" t="str">
        <f>Attack[[#This Row],[服装]]&amp;Attack[[#This Row],[名前]]&amp;Attack[[#This Row],[レアリティ]]</f>
        <v>ユニフォーム舞子侑志ICONIC</v>
      </c>
    </row>
    <row r="1128" spans="1:20" x14ac:dyDescent="0.35">
      <c r="A1128">
        <f>VLOOKUP(Attack[[#This Row],[No用]],SetNo[[No.用]:[vlookup 用]],2,FALSE)</f>
        <v>283</v>
      </c>
      <c r="B1128">
        <f>IF(ROW()=2,1,IF(A1127&lt;&gt;Attack[[#This Row],[No]],1,B1127+1))</f>
        <v>1</v>
      </c>
      <c r="C1128" s="1" t="s">
        <v>108</v>
      </c>
      <c r="D1128" s="1" t="s">
        <v>883</v>
      </c>
      <c r="E1128" s="1" t="s">
        <v>90</v>
      </c>
      <c r="F1128" s="1" t="s">
        <v>78</v>
      </c>
      <c r="G1128" s="1" t="s">
        <v>877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38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ユニフォーム寺泊基希ICONIC</v>
      </c>
    </row>
    <row r="1129" spans="1:20" x14ac:dyDescent="0.35">
      <c r="A1129">
        <f>VLOOKUP(Attack[[#This Row],[No用]],SetNo[[No.用]:[vlookup 用]],2,FALSE)</f>
        <v>283</v>
      </c>
      <c r="B1129">
        <f>IF(ROW()=2,1,IF(A1128&lt;&gt;Attack[[#This Row],[No]],1,B1128+1))</f>
        <v>2</v>
      </c>
      <c r="C1129" s="1" t="s">
        <v>108</v>
      </c>
      <c r="D1129" s="1" t="s">
        <v>883</v>
      </c>
      <c r="E1129" s="1" t="s">
        <v>90</v>
      </c>
      <c r="F1129" s="1" t="s">
        <v>78</v>
      </c>
      <c r="G1129" s="1" t="s">
        <v>877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173</v>
      </c>
      <c r="M1129">
        <v>38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ユニフォーム寺泊基希ICONIC</v>
      </c>
    </row>
    <row r="1130" spans="1:20" x14ac:dyDescent="0.35">
      <c r="A1130">
        <f>VLOOKUP(Attack[[#This Row],[No用]],SetNo[[No.用]:[vlookup 用]],2,FALSE)</f>
        <v>283</v>
      </c>
      <c r="B1130">
        <f>IF(ROW()=2,1,IF(A1129&lt;&gt;Attack[[#This Row],[No]],1,B1129+1))</f>
        <v>3</v>
      </c>
      <c r="C1130" s="1" t="s">
        <v>108</v>
      </c>
      <c r="D1130" s="1" t="s">
        <v>883</v>
      </c>
      <c r="E1130" s="1" t="s">
        <v>90</v>
      </c>
      <c r="F1130" s="1" t="s">
        <v>78</v>
      </c>
      <c r="G1130" s="1" t="s">
        <v>877</v>
      </c>
      <c r="H1130" s="1" t="s">
        <v>71</v>
      </c>
      <c r="I1130">
        <v>1</v>
      </c>
      <c r="J1130" t="s">
        <v>234</v>
      </c>
      <c r="K1130" s="1" t="s">
        <v>170</v>
      </c>
      <c r="L1130" s="1" t="s">
        <v>162</v>
      </c>
      <c r="M1130">
        <v>35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ユニフォーム寺泊基希ICONIC</v>
      </c>
    </row>
    <row r="1131" spans="1:20" x14ac:dyDescent="0.35">
      <c r="A1131">
        <f>VLOOKUP(Attack[[#This Row],[No用]],SetNo[[No.用]:[vlookup 用]],2,FALSE)</f>
        <v>283</v>
      </c>
      <c r="B1131">
        <f>IF(ROW()=2,1,IF(A1130&lt;&gt;Attack[[#This Row],[No]],1,B1130+1))</f>
        <v>4</v>
      </c>
      <c r="C1131" s="1" t="s">
        <v>108</v>
      </c>
      <c r="D1131" s="1" t="s">
        <v>883</v>
      </c>
      <c r="E1131" s="1" t="s">
        <v>90</v>
      </c>
      <c r="F1131" s="1" t="s">
        <v>78</v>
      </c>
      <c r="G1131" s="1" t="s">
        <v>877</v>
      </c>
      <c r="H1131" s="1" t="s">
        <v>71</v>
      </c>
      <c r="I1131">
        <v>1</v>
      </c>
      <c r="J1131" t="s">
        <v>234</v>
      </c>
      <c r="K1131" s="1" t="s">
        <v>171</v>
      </c>
      <c r="L1131" s="1" t="s">
        <v>173</v>
      </c>
      <c r="M1131">
        <v>41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ユニフォーム寺泊基希ICONIC</v>
      </c>
    </row>
    <row r="1132" spans="1:20" x14ac:dyDescent="0.35">
      <c r="A1132">
        <f>VLOOKUP(Attack[[#This Row],[No用]],SetNo[[No.用]:[vlookup 用]],2,FALSE)</f>
        <v>283</v>
      </c>
      <c r="B1132">
        <f>IF(ROW()=2,1,IF(A1131&lt;&gt;Attack[[#This Row],[No]],1,B1131+1))</f>
        <v>5</v>
      </c>
      <c r="C1132" s="1" t="s">
        <v>108</v>
      </c>
      <c r="D1132" s="1" t="s">
        <v>883</v>
      </c>
      <c r="E1132" s="1" t="s">
        <v>90</v>
      </c>
      <c r="F1132" s="1" t="s">
        <v>78</v>
      </c>
      <c r="G1132" s="1" t="s">
        <v>877</v>
      </c>
      <c r="H1132" s="1" t="s">
        <v>71</v>
      </c>
      <c r="I1132">
        <v>1</v>
      </c>
      <c r="J1132" t="s">
        <v>234</v>
      </c>
      <c r="K1132" s="1" t="s">
        <v>172</v>
      </c>
      <c r="L1132" s="1" t="s">
        <v>178</v>
      </c>
      <c r="M1132">
        <v>38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ユニフォーム寺泊基希ICONIC</v>
      </c>
    </row>
    <row r="1133" spans="1:20" x14ac:dyDescent="0.35">
      <c r="A1133">
        <f>VLOOKUP(Attack[[#This Row],[No用]],SetNo[[No.用]:[vlookup 用]],2,FALSE)</f>
        <v>283</v>
      </c>
      <c r="B1133">
        <f>IF(ROW()=2,1,IF(A1132&lt;&gt;Attack[[#This Row],[No]],1,B1132+1))</f>
        <v>6</v>
      </c>
      <c r="C1133" s="1" t="s">
        <v>108</v>
      </c>
      <c r="D1133" s="1" t="s">
        <v>883</v>
      </c>
      <c r="E1133" s="1" t="s">
        <v>90</v>
      </c>
      <c r="F1133" s="1" t="s">
        <v>78</v>
      </c>
      <c r="G1133" s="1" t="s">
        <v>877</v>
      </c>
      <c r="H1133" s="1" t="s">
        <v>71</v>
      </c>
      <c r="I1133">
        <v>1</v>
      </c>
      <c r="J1133" t="s">
        <v>234</v>
      </c>
      <c r="K1133" s="1" t="s">
        <v>183</v>
      </c>
      <c r="L1133" s="1" t="s">
        <v>224</v>
      </c>
      <c r="M1133">
        <v>46</v>
      </c>
      <c r="N1133">
        <v>0</v>
      </c>
      <c r="O1133">
        <v>56</v>
      </c>
      <c r="P1133">
        <v>0</v>
      </c>
      <c r="T1133" t="str">
        <f>Attack[[#This Row],[服装]]&amp;Attack[[#This Row],[名前]]&amp;Attack[[#This Row],[レアリティ]]</f>
        <v>ユニフォーム寺泊基希ICONIC</v>
      </c>
    </row>
    <row r="1134" spans="1:20" x14ac:dyDescent="0.35">
      <c r="A1134">
        <f>VLOOKUP(Attack[[#This Row],[No用]],SetNo[[No.用]:[vlookup 用]],2,FALSE)</f>
        <v>283</v>
      </c>
      <c r="B1134">
        <f>IF(ROW()=2,1,IF(A1133&lt;&gt;Attack[[#This Row],[No]],1,B1133+1))</f>
        <v>7</v>
      </c>
      <c r="C1134" s="1" t="s">
        <v>108</v>
      </c>
      <c r="D1134" s="1" t="s">
        <v>883</v>
      </c>
      <c r="E1134" s="1" t="s">
        <v>90</v>
      </c>
      <c r="F1134" s="1" t="s">
        <v>78</v>
      </c>
      <c r="G1134" s="1" t="s">
        <v>877</v>
      </c>
      <c r="H1134" s="1" t="s">
        <v>71</v>
      </c>
      <c r="I1134">
        <v>1</v>
      </c>
      <c r="J1134" t="s">
        <v>234</v>
      </c>
      <c r="K1134" s="1" t="s">
        <v>169</v>
      </c>
      <c r="L1134" s="1" t="s">
        <v>224</v>
      </c>
      <c r="M1134">
        <v>46</v>
      </c>
      <c r="N1134">
        <v>0</v>
      </c>
      <c r="O1134">
        <v>56</v>
      </c>
      <c r="P1134">
        <v>0</v>
      </c>
      <c r="T1134" t="str">
        <f>Attack[[#This Row],[服装]]&amp;Attack[[#This Row],[名前]]&amp;Attack[[#This Row],[レアリティ]]</f>
        <v>ユニフォーム寺泊基希ICONIC</v>
      </c>
    </row>
    <row r="1135" spans="1:20" x14ac:dyDescent="0.35">
      <c r="A1135">
        <f>VLOOKUP(Attack[[#This Row],[No用]],SetNo[[No.用]:[vlookup 用]],2,FALSE)</f>
        <v>284</v>
      </c>
      <c r="B1135">
        <f>IF(ROW()=2,1,IF(A1134&lt;&gt;Attack[[#This Row],[No]],1,B1134+1))</f>
        <v>1</v>
      </c>
      <c r="C1135" t="s">
        <v>108</v>
      </c>
      <c r="D1135" t="s">
        <v>279</v>
      </c>
      <c r="E1135" t="s">
        <v>77</v>
      </c>
      <c r="F1135" t="s">
        <v>78</v>
      </c>
      <c r="G1135" t="s">
        <v>134</v>
      </c>
      <c r="H1135" t="s">
        <v>71</v>
      </c>
      <c r="I1135">
        <v>1</v>
      </c>
      <c r="J1135" t="s">
        <v>234</v>
      </c>
      <c r="K1135" s="1" t="s">
        <v>168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ユニフォーム星海光来ICONIC</v>
      </c>
    </row>
    <row r="1136" spans="1:20" x14ac:dyDescent="0.35">
      <c r="A1136">
        <f>VLOOKUP(Attack[[#This Row],[No用]],SetNo[[No.用]:[vlookup 用]],2,FALSE)</f>
        <v>284</v>
      </c>
      <c r="B1136">
        <f>IF(ROW()=2,1,IF(A1135&lt;&gt;Attack[[#This Row],[No]],1,B1135+1))</f>
        <v>2</v>
      </c>
      <c r="C1136" t="s">
        <v>108</v>
      </c>
      <c r="D1136" t="s">
        <v>279</v>
      </c>
      <c r="E1136" t="s">
        <v>77</v>
      </c>
      <c r="F1136" t="s">
        <v>78</v>
      </c>
      <c r="G1136" t="s">
        <v>134</v>
      </c>
      <c r="H1136" t="s">
        <v>71</v>
      </c>
      <c r="I1136">
        <v>1</v>
      </c>
      <c r="J1136" t="s">
        <v>234</v>
      </c>
      <c r="K1136" s="1" t="s">
        <v>169</v>
      </c>
      <c r="L1136" s="1" t="s">
        <v>162</v>
      </c>
      <c r="M1136">
        <v>33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ユニフォーム星海光来ICONIC</v>
      </c>
    </row>
    <row r="1137" spans="1:20" x14ac:dyDescent="0.35">
      <c r="A1137">
        <f>VLOOKUP(Attack[[#This Row],[No用]],SetNo[[No.用]:[vlookup 用]],2,FALSE)</f>
        <v>284</v>
      </c>
      <c r="B1137">
        <f>IF(ROW()=2,1,IF(A1136&lt;&gt;Attack[[#This Row],[No]],1,B1136+1))</f>
        <v>3</v>
      </c>
      <c r="C1137" t="s">
        <v>108</v>
      </c>
      <c r="D1137" t="s">
        <v>279</v>
      </c>
      <c r="E1137" t="s">
        <v>77</v>
      </c>
      <c r="F1137" t="s">
        <v>78</v>
      </c>
      <c r="G1137" t="s">
        <v>134</v>
      </c>
      <c r="H1137" t="s">
        <v>71</v>
      </c>
      <c r="I1137">
        <v>1</v>
      </c>
      <c r="J1137" t="s">
        <v>234</v>
      </c>
      <c r="K1137" s="1" t="s">
        <v>270</v>
      </c>
      <c r="L1137" s="1" t="s">
        <v>173</v>
      </c>
      <c r="M1137">
        <v>42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ユニフォーム星海光来ICONIC</v>
      </c>
    </row>
    <row r="1138" spans="1:20" x14ac:dyDescent="0.35">
      <c r="A1138">
        <f>VLOOKUP(Attack[[#This Row],[No用]],SetNo[[No.用]:[vlookup 用]],2,FALSE)</f>
        <v>284</v>
      </c>
      <c r="B1138">
        <f>IF(ROW()=2,1,IF(A1137&lt;&gt;Attack[[#This Row],[No]],1,B1137+1))</f>
        <v>4</v>
      </c>
      <c r="C1138" t="s">
        <v>108</v>
      </c>
      <c r="D1138" t="s">
        <v>279</v>
      </c>
      <c r="E1138" t="s">
        <v>77</v>
      </c>
      <c r="F1138" t="s">
        <v>78</v>
      </c>
      <c r="G1138" t="s">
        <v>134</v>
      </c>
      <c r="H1138" t="s">
        <v>71</v>
      </c>
      <c r="I1138">
        <v>1</v>
      </c>
      <c r="J1138" t="s">
        <v>234</v>
      </c>
      <c r="K1138" s="1" t="s">
        <v>171</v>
      </c>
      <c r="L1138" s="1" t="s">
        <v>162</v>
      </c>
      <c r="M1138">
        <v>36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ユニフォーム星海光来ICONIC</v>
      </c>
    </row>
    <row r="1139" spans="1:20" x14ac:dyDescent="0.35">
      <c r="A1139">
        <f>VLOOKUP(Attack[[#This Row],[No用]],SetNo[[No.用]:[vlookup 用]],2,FALSE)</f>
        <v>284</v>
      </c>
      <c r="B1139">
        <f>IF(ROW()=2,1,IF(A1138&lt;&gt;Attack[[#This Row],[No]],1,B1138+1))</f>
        <v>5</v>
      </c>
      <c r="C1139" t="s">
        <v>108</v>
      </c>
      <c r="D1139" t="s">
        <v>279</v>
      </c>
      <c r="E1139" t="s">
        <v>77</v>
      </c>
      <c r="F1139" t="s">
        <v>78</v>
      </c>
      <c r="G1139" t="s">
        <v>134</v>
      </c>
      <c r="H1139" t="s">
        <v>71</v>
      </c>
      <c r="I1139">
        <v>1</v>
      </c>
      <c r="J1139" t="s">
        <v>234</v>
      </c>
      <c r="K1139" s="1" t="s">
        <v>281</v>
      </c>
      <c r="L1139" s="1" t="s">
        <v>173</v>
      </c>
      <c r="M1139">
        <v>39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ユニフォーム星海光来ICONIC</v>
      </c>
    </row>
    <row r="1140" spans="1:20" x14ac:dyDescent="0.35">
      <c r="A1140">
        <f>VLOOKUP(Attack[[#This Row],[No用]],SetNo[[No.用]:[vlookup 用]],2,FALSE)</f>
        <v>284</v>
      </c>
      <c r="B1140">
        <f>IF(ROW()=2,1,IF(A1139&lt;&gt;Attack[[#This Row],[No]],1,B1139+1))</f>
        <v>6</v>
      </c>
      <c r="C1140" t="s">
        <v>108</v>
      </c>
      <c r="D1140" t="s">
        <v>279</v>
      </c>
      <c r="E1140" t="s">
        <v>77</v>
      </c>
      <c r="F1140" t="s">
        <v>78</v>
      </c>
      <c r="G1140" t="s">
        <v>134</v>
      </c>
      <c r="H1140" t="s">
        <v>71</v>
      </c>
      <c r="I1140">
        <v>1</v>
      </c>
      <c r="J1140" t="s">
        <v>234</v>
      </c>
      <c r="K1140" s="1" t="s">
        <v>172</v>
      </c>
      <c r="L1140" s="1" t="s">
        <v>162</v>
      </c>
      <c r="M1140">
        <v>33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ユニフォーム星海光来ICONIC</v>
      </c>
    </row>
    <row r="1141" spans="1:20" x14ac:dyDescent="0.35">
      <c r="A1141">
        <f>VLOOKUP(Attack[[#This Row],[No用]],SetNo[[No.用]:[vlookup 用]],2,FALSE)</f>
        <v>284</v>
      </c>
      <c r="B1141">
        <f>IF(ROW()=2,1,IF(A1140&lt;&gt;Attack[[#This Row],[No]],1,B1140+1))</f>
        <v>7</v>
      </c>
      <c r="C1141" t="s">
        <v>108</v>
      </c>
      <c r="D1141" t="s">
        <v>279</v>
      </c>
      <c r="E1141" t="s">
        <v>77</v>
      </c>
      <c r="F1141" t="s">
        <v>78</v>
      </c>
      <c r="G1141" t="s">
        <v>134</v>
      </c>
      <c r="H1141" t="s">
        <v>71</v>
      </c>
      <c r="I1141">
        <v>1</v>
      </c>
      <c r="J1141" t="s">
        <v>234</v>
      </c>
      <c r="K1141" s="1" t="s">
        <v>183</v>
      </c>
      <c r="L1141" s="1" t="s">
        <v>224</v>
      </c>
      <c r="M1141">
        <v>51</v>
      </c>
      <c r="N1141">
        <v>0</v>
      </c>
      <c r="O1141">
        <v>61</v>
      </c>
      <c r="P1141">
        <v>0</v>
      </c>
      <c r="T1141" t="str">
        <f>Attack[[#This Row],[服装]]&amp;Attack[[#This Row],[名前]]&amp;Attack[[#This Row],[レアリティ]]</f>
        <v>ユニフォーム星海光来ICONIC</v>
      </c>
    </row>
    <row r="1142" spans="1:20" x14ac:dyDescent="0.35">
      <c r="A1142">
        <f>VLOOKUP(Attack[[#This Row],[No用]],SetNo[[No.用]:[vlookup 用]],2,FALSE)</f>
        <v>285</v>
      </c>
      <c r="B1142">
        <f>IF(ROW()=2,1,IF(A1141&lt;&gt;Attack[[#This Row],[No]],1,B1141+1))</f>
        <v>1</v>
      </c>
      <c r="C1142" s="1" t="s">
        <v>760</v>
      </c>
      <c r="D1142" t="s">
        <v>279</v>
      </c>
      <c r="E1142" s="1" t="s">
        <v>73</v>
      </c>
      <c r="F1142" t="s">
        <v>78</v>
      </c>
      <c r="G1142" t="s">
        <v>134</v>
      </c>
      <c r="H1142" t="s">
        <v>71</v>
      </c>
      <c r="I1142">
        <v>1</v>
      </c>
      <c r="J1142" t="s">
        <v>234</v>
      </c>
      <c r="K1142" s="1" t="s">
        <v>168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文化祭星海光来ICONIC</v>
      </c>
    </row>
    <row r="1143" spans="1:20" x14ac:dyDescent="0.35">
      <c r="A1143">
        <f>VLOOKUP(Attack[[#This Row],[No用]],SetNo[[No.用]:[vlookup 用]],2,FALSE)</f>
        <v>285</v>
      </c>
      <c r="B1143">
        <f>IF(ROW()=2,1,IF(A1142&lt;&gt;Attack[[#This Row],[No]],1,B1142+1))</f>
        <v>2</v>
      </c>
      <c r="C1143" s="1" t="s">
        <v>760</v>
      </c>
      <c r="D1143" t="s">
        <v>279</v>
      </c>
      <c r="E1143" s="1" t="s">
        <v>73</v>
      </c>
      <c r="F1143" t="s">
        <v>78</v>
      </c>
      <c r="G1143" t="s">
        <v>134</v>
      </c>
      <c r="H1143" t="s">
        <v>71</v>
      </c>
      <c r="I1143">
        <v>1</v>
      </c>
      <c r="J1143" t="s">
        <v>234</v>
      </c>
      <c r="K1143" s="1" t="s">
        <v>169</v>
      </c>
      <c r="L1143" s="1" t="s">
        <v>162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文化祭星海光来ICONIC</v>
      </c>
    </row>
    <row r="1144" spans="1:20" x14ac:dyDescent="0.35">
      <c r="A1144">
        <f>VLOOKUP(Attack[[#This Row],[No用]],SetNo[[No.用]:[vlookup 用]],2,FALSE)</f>
        <v>285</v>
      </c>
      <c r="B1144">
        <f>IF(ROW()=2,1,IF(A1143&lt;&gt;Attack[[#This Row],[No]],1,B1143+1))</f>
        <v>3</v>
      </c>
      <c r="C1144" s="1" t="s">
        <v>760</v>
      </c>
      <c r="D1144" t="s">
        <v>279</v>
      </c>
      <c r="E1144" s="1" t="s">
        <v>73</v>
      </c>
      <c r="F1144" t="s">
        <v>78</v>
      </c>
      <c r="G1144" t="s">
        <v>134</v>
      </c>
      <c r="H1144" t="s">
        <v>71</v>
      </c>
      <c r="I1144">
        <v>1</v>
      </c>
      <c r="J1144" t="s">
        <v>234</v>
      </c>
      <c r="K1144" s="1" t="s">
        <v>270</v>
      </c>
      <c r="L1144" s="1" t="s">
        <v>173</v>
      </c>
      <c r="M1144">
        <v>42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文化祭星海光来ICONIC</v>
      </c>
    </row>
    <row r="1145" spans="1:20" x14ac:dyDescent="0.35">
      <c r="A1145">
        <f>VLOOKUP(Attack[[#This Row],[No用]],SetNo[[No.用]:[vlookup 用]],2,FALSE)</f>
        <v>285</v>
      </c>
      <c r="B1145">
        <f>IF(ROW()=2,1,IF(A1144&lt;&gt;Attack[[#This Row],[No]],1,B1144+1))</f>
        <v>4</v>
      </c>
      <c r="C1145" s="1" t="s">
        <v>760</v>
      </c>
      <c r="D1145" t="s">
        <v>279</v>
      </c>
      <c r="E1145" s="1" t="s">
        <v>73</v>
      </c>
      <c r="F1145" t="s">
        <v>78</v>
      </c>
      <c r="G1145" t="s">
        <v>134</v>
      </c>
      <c r="H1145" t="s">
        <v>71</v>
      </c>
      <c r="I1145">
        <v>1</v>
      </c>
      <c r="J1145" t="s">
        <v>234</v>
      </c>
      <c r="K1145" s="1" t="s">
        <v>171</v>
      </c>
      <c r="L1145" s="1" t="s">
        <v>162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文化祭星海光来ICONIC</v>
      </c>
    </row>
    <row r="1146" spans="1:20" x14ac:dyDescent="0.35">
      <c r="A1146">
        <f>VLOOKUP(Attack[[#This Row],[No用]],SetNo[[No.用]:[vlookup 用]],2,FALSE)</f>
        <v>285</v>
      </c>
      <c r="B1146">
        <f>IF(ROW()=2,1,IF(A1145&lt;&gt;Attack[[#This Row],[No]],1,B1145+1))</f>
        <v>5</v>
      </c>
      <c r="C1146" s="1" t="s">
        <v>760</v>
      </c>
      <c r="D1146" t="s">
        <v>279</v>
      </c>
      <c r="E1146" s="1" t="s">
        <v>73</v>
      </c>
      <c r="F1146" t="s">
        <v>78</v>
      </c>
      <c r="G1146" t="s">
        <v>134</v>
      </c>
      <c r="H1146" t="s">
        <v>71</v>
      </c>
      <c r="I1146">
        <v>1</v>
      </c>
      <c r="J1146" t="s">
        <v>234</v>
      </c>
      <c r="K1146" s="1" t="s">
        <v>280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文化祭星海光来ICONIC</v>
      </c>
    </row>
    <row r="1147" spans="1:20" x14ac:dyDescent="0.35">
      <c r="A1147">
        <f>VLOOKUP(Attack[[#This Row],[No用]],SetNo[[No.用]:[vlookup 用]],2,FALSE)</f>
        <v>285</v>
      </c>
      <c r="B1147">
        <f>IF(ROW()=2,1,IF(A1146&lt;&gt;Attack[[#This Row],[No]],1,B1146+1))</f>
        <v>6</v>
      </c>
      <c r="C1147" s="1" t="s">
        <v>760</v>
      </c>
      <c r="D1147" t="s">
        <v>279</v>
      </c>
      <c r="E1147" s="1" t="s">
        <v>73</v>
      </c>
      <c r="F1147" t="s">
        <v>78</v>
      </c>
      <c r="G1147" t="s">
        <v>134</v>
      </c>
      <c r="H1147" t="s">
        <v>71</v>
      </c>
      <c r="I1147">
        <v>1</v>
      </c>
      <c r="J1147" t="s">
        <v>234</v>
      </c>
      <c r="K1147" s="1" t="s">
        <v>172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文化祭星海光来ICONIC</v>
      </c>
    </row>
    <row r="1148" spans="1:20" x14ac:dyDescent="0.35">
      <c r="A1148">
        <f>VLOOKUP(Attack[[#This Row],[No用]],SetNo[[No.用]:[vlookup 用]],2,FALSE)</f>
        <v>285</v>
      </c>
      <c r="B1148">
        <f>IF(ROW()=2,1,IF(A1147&lt;&gt;Attack[[#This Row],[No]],1,B1147+1))</f>
        <v>7</v>
      </c>
      <c r="C1148" s="1" t="s">
        <v>760</v>
      </c>
      <c r="D1148" t="s">
        <v>279</v>
      </c>
      <c r="E1148" s="1" t="s">
        <v>73</v>
      </c>
      <c r="F1148" t="s">
        <v>78</v>
      </c>
      <c r="G1148" t="s">
        <v>134</v>
      </c>
      <c r="H1148" t="s">
        <v>71</v>
      </c>
      <c r="I1148">
        <v>1</v>
      </c>
      <c r="J1148" t="s">
        <v>234</v>
      </c>
      <c r="K1148" s="1" t="s">
        <v>183</v>
      </c>
      <c r="L1148" s="1" t="s">
        <v>224</v>
      </c>
      <c r="M1148">
        <v>51</v>
      </c>
      <c r="N1148">
        <v>0</v>
      </c>
      <c r="O1148">
        <v>61</v>
      </c>
      <c r="P1148">
        <v>0</v>
      </c>
      <c r="T1148" t="str">
        <f>Attack[[#This Row],[服装]]&amp;Attack[[#This Row],[名前]]&amp;Attack[[#This Row],[レアリティ]]</f>
        <v>文化祭星海光来ICONIC</v>
      </c>
    </row>
    <row r="1149" spans="1:20" x14ac:dyDescent="0.35">
      <c r="A1149">
        <f>VLOOKUP(Attack[[#This Row],[No用]],SetNo[[No.用]:[vlookup 用]],2,FALSE)</f>
        <v>286</v>
      </c>
      <c r="B1149">
        <f>IF(ROW()=2,1,IF(A1148&lt;&gt;Attack[[#This Row],[No]],1,B1148+1))</f>
        <v>1</v>
      </c>
      <c r="C1149" s="1" t="s">
        <v>860</v>
      </c>
      <c r="D1149" s="1" t="s">
        <v>279</v>
      </c>
      <c r="E1149" s="1" t="s">
        <v>90</v>
      </c>
      <c r="F1149" s="1" t="s">
        <v>78</v>
      </c>
      <c r="G1149" s="1" t="s">
        <v>134</v>
      </c>
      <c r="H1149" s="1" t="s">
        <v>71</v>
      </c>
      <c r="I1149">
        <v>1</v>
      </c>
      <c r="J1149" t="s">
        <v>234</v>
      </c>
      <c r="K1149" s="1" t="s">
        <v>168</v>
      </c>
      <c r="L1149" s="1" t="s">
        <v>173</v>
      </c>
      <c r="M1149">
        <v>39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サバゲ星海光来ICONIC</v>
      </c>
    </row>
    <row r="1150" spans="1:20" x14ac:dyDescent="0.35">
      <c r="A1150">
        <f>VLOOKUP(Attack[[#This Row],[No用]],SetNo[[No.用]:[vlookup 用]],2,FALSE)</f>
        <v>286</v>
      </c>
      <c r="B1150">
        <f>IF(ROW()=2,1,IF(A1149&lt;&gt;Attack[[#This Row],[No]],1,B1149+1))</f>
        <v>2</v>
      </c>
      <c r="C1150" s="1" t="s">
        <v>860</v>
      </c>
      <c r="D1150" s="1" t="s">
        <v>279</v>
      </c>
      <c r="E1150" s="1" t="s">
        <v>90</v>
      </c>
      <c r="F1150" s="1" t="s">
        <v>78</v>
      </c>
      <c r="G1150" s="1" t="s">
        <v>134</v>
      </c>
      <c r="H1150" s="1" t="s">
        <v>71</v>
      </c>
      <c r="I1150">
        <v>1</v>
      </c>
      <c r="J1150" t="s">
        <v>234</v>
      </c>
      <c r="K1150" s="1" t="s">
        <v>169</v>
      </c>
      <c r="L1150" s="1" t="s">
        <v>162</v>
      </c>
      <c r="M1150">
        <v>33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サバゲ星海光来ICONIC</v>
      </c>
    </row>
    <row r="1151" spans="1:20" x14ac:dyDescent="0.35">
      <c r="A1151">
        <f>VLOOKUP(Attack[[#This Row],[No用]],SetNo[[No.用]:[vlookup 用]],2,FALSE)</f>
        <v>286</v>
      </c>
      <c r="B1151">
        <f>IF(ROW()=2,1,IF(A1150&lt;&gt;Attack[[#This Row],[No]],1,B1150+1))</f>
        <v>3</v>
      </c>
      <c r="C1151" s="1" t="s">
        <v>860</v>
      </c>
      <c r="D1151" s="1" t="s">
        <v>279</v>
      </c>
      <c r="E1151" s="1" t="s">
        <v>90</v>
      </c>
      <c r="F1151" s="1" t="s">
        <v>78</v>
      </c>
      <c r="G1151" s="1" t="s">
        <v>134</v>
      </c>
      <c r="H1151" s="1" t="s">
        <v>71</v>
      </c>
      <c r="I1151">
        <v>1</v>
      </c>
      <c r="J1151" t="s">
        <v>234</v>
      </c>
      <c r="K1151" s="1" t="s">
        <v>270</v>
      </c>
      <c r="L1151" s="1" t="s">
        <v>178</v>
      </c>
      <c r="M1151">
        <v>36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サバゲ星海光来ICONIC</v>
      </c>
    </row>
    <row r="1152" spans="1:20" x14ac:dyDescent="0.35">
      <c r="A1152">
        <f>VLOOKUP(Attack[[#This Row],[No用]],SetNo[[No.用]:[vlookup 用]],2,FALSE)</f>
        <v>286</v>
      </c>
      <c r="B1152">
        <f>IF(ROW()=2,1,IF(A1151&lt;&gt;Attack[[#This Row],[No]],1,B1151+1))</f>
        <v>4</v>
      </c>
      <c r="C1152" s="1" t="s">
        <v>860</v>
      </c>
      <c r="D1152" s="1" t="s">
        <v>279</v>
      </c>
      <c r="E1152" s="1" t="s">
        <v>90</v>
      </c>
      <c r="F1152" s="1" t="s">
        <v>78</v>
      </c>
      <c r="G1152" s="1" t="s">
        <v>134</v>
      </c>
      <c r="H1152" s="1" t="s">
        <v>71</v>
      </c>
      <c r="I1152">
        <v>1</v>
      </c>
      <c r="J1152" t="s">
        <v>234</v>
      </c>
      <c r="K1152" s="1" t="s">
        <v>171</v>
      </c>
      <c r="L1152" s="1" t="s">
        <v>162</v>
      </c>
      <c r="M1152">
        <v>36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サバゲ星海光来ICONIC</v>
      </c>
    </row>
    <row r="1153" spans="1:20" x14ac:dyDescent="0.35">
      <c r="A1153">
        <f>VLOOKUP(Attack[[#This Row],[No用]],SetNo[[No.用]:[vlookup 用]],2,FALSE)</f>
        <v>286</v>
      </c>
      <c r="B1153">
        <f>IF(ROW()=2,1,IF(A1152&lt;&gt;Attack[[#This Row],[No]],1,B1152+1))</f>
        <v>5</v>
      </c>
      <c r="C1153" s="1" t="s">
        <v>860</v>
      </c>
      <c r="D1153" s="1" t="s">
        <v>279</v>
      </c>
      <c r="E1153" s="1" t="s">
        <v>90</v>
      </c>
      <c r="F1153" s="1" t="s">
        <v>78</v>
      </c>
      <c r="G1153" s="1" t="s">
        <v>134</v>
      </c>
      <c r="H1153" s="1" t="s">
        <v>71</v>
      </c>
      <c r="I1153">
        <v>1</v>
      </c>
      <c r="J1153" t="s">
        <v>234</v>
      </c>
      <c r="K1153" s="1" t="s">
        <v>280</v>
      </c>
      <c r="L1153" s="1" t="s">
        <v>178</v>
      </c>
      <c r="M1153">
        <v>36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サバゲ星海光来ICONIC</v>
      </c>
    </row>
    <row r="1154" spans="1:20" x14ac:dyDescent="0.35">
      <c r="A1154">
        <f>VLOOKUP(Attack[[#This Row],[No用]],SetNo[[No.用]:[vlookup 用]],2,FALSE)</f>
        <v>286</v>
      </c>
      <c r="B1154">
        <f>IF(ROW()=2,1,IF(A1153&lt;&gt;Attack[[#This Row],[No]],1,B1153+1))</f>
        <v>6</v>
      </c>
      <c r="C1154" s="1" t="s">
        <v>860</v>
      </c>
      <c r="D1154" s="1" t="s">
        <v>279</v>
      </c>
      <c r="E1154" s="1" t="s">
        <v>90</v>
      </c>
      <c r="F1154" s="1" t="s">
        <v>78</v>
      </c>
      <c r="G1154" s="1" t="s">
        <v>134</v>
      </c>
      <c r="H1154" s="1" t="s">
        <v>71</v>
      </c>
      <c r="I1154">
        <v>1</v>
      </c>
      <c r="J1154" t="s">
        <v>234</v>
      </c>
      <c r="K1154" s="1" t="s">
        <v>172</v>
      </c>
      <c r="L1154" s="1" t="s">
        <v>162</v>
      </c>
      <c r="M1154">
        <v>33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サバゲ星海光来ICONIC</v>
      </c>
    </row>
    <row r="1155" spans="1:20" x14ac:dyDescent="0.35">
      <c r="A1155">
        <f>VLOOKUP(Attack[[#This Row],[No用]],SetNo[[No.用]:[vlookup 用]],2,FALSE)</f>
        <v>287</v>
      </c>
      <c r="B1155">
        <f>IF(ROW()=2,1,IF(A1154&lt;&gt;Attack[[#This Row],[No]],1,B1154+1))</f>
        <v>1</v>
      </c>
      <c r="C1155" s="1" t="s">
        <v>987</v>
      </c>
      <c r="D1155" s="1" t="s">
        <v>279</v>
      </c>
      <c r="E1155" s="1" t="s">
        <v>77</v>
      </c>
      <c r="F1155" s="1" t="s">
        <v>78</v>
      </c>
      <c r="G1155" s="1" t="s">
        <v>134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花火星海光来ICONIC</v>
      </c>
    </row>
    <row r="1156" spans="1:20" x14ac:dyDescent="0.35">
      <c r="A1156">
        <f>VLOOKUP(Attack[[#This Row],[No用]],SetNo[[No.用]:[vlookup 用]],2,FALSE)</f>
        <v>287</v>
      </c>
      <c r="B1156">
        <f>IF(ROW()=2,1,IF(A1155&lt;&gt;Attack[[#This Row],[No]],1,B1155+1))</f>
        <v>2</v>
      </c>
      <c r="C1156" s="1" t="s">
        <v>987</v>
      </c>
      <c r="D1156" s="1" t="s">
        <v>279</v>
      </c>
      <c r="E1156" s="1" t="s">
        <v>77</v>
      </c>
      <c r="F1156" s="1" t="s">
        <v>78</v>
      </c>
      <c r="G1156" s="1" t="s">
        <v>134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162</v>
      </c>
      <c r="M1156">
        <v>33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花火星海光来ICONIC</v>
      </c>
    </row>
    <row r="1157" spans="1:20" x14ac:dyDescent="0.35">
      <c r="A1157">
        <f>VLOOKUP(Attack[[#This Row],[No用]],SetNo[[No.用]:[vlookup 用]],2,FALSE)</f>
        <v>287</v>
      </c>
      <c r="B1157">
        <f>IF(ROW()=2,1,IF(A1156&lt;&gt;Attack[[#This Row],[No]],1,B1156+1))</f>
        <v>3</v>
      </c>
      <c r="C1157" s="1" t="s">
        <v>987</v>
      </c>
      <c r="D1157" s="1" t="s">
        <v>279</v>
      </c>
      <c r="E1157" s="1" t="s">
        <v>77</v>
      </c>
      <c r="F1157" s="1" t="s">
        <v>78</v>
      </c>
      <c r="G1157" s="1" t="s">
        <v>134</v>
      </c>
      <c r="H1157" s="1" t="s">
        <v>71</v>
      </c>
      <c r="I1157">
        <v>1</v>
      </c>
      <c r="J1157" t="s">
        <v>234</v>
      </c>
      <c r="K1157" s="1" t="s">
        <v>270</v>
      </c>
      <c r="L1157" s="1" t="s">
        <v>173</v>
      </c>
      <c r="M1157">
        <v>42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花火星海光来ICONIC</v>
      </c>
    </row>
    <row r="1158" spans="1:20" x14ac:dyDescent="0.35">
      <c r="A1158">
        <f>VLOOKUP(Attack[[#This Row],[No用]],SetNo[[No.用]:[vlookup 用]],2,FALSE)</f>
        <v>287</v>
      </c>
      <c r="B1158">
        <f>IF(ROW()=2,1,IF(A1157&lt;&gt;Attack[[#This Row],[No]],1,B1157+1))</f>
        <v>4</v>
      </c>
      <c r="C1158" s="1" t="s">
        <v>987</v>
      </c>
      <c r="D1158" s="1" t="s">
        <v>279</v>
      </c>
      <c r="E1158" s="1" t="s">
        <v>77</v>
      </c>
      <c r="F1158" s="1" t="s">
        <v>78</v>
      </c>
      <c r="G1158" s="1" t="s">
        <v>134</v>
      </c>
      <c r="H1158" s="1" t="s">
        <v>71</v>
      </c>
      <c r="I1158">
        <v>1</v>
      </c>
      <c r="J1158" t="s">
        <v>234</v>
      </c>
      <c r="K1158" s="1" t="s">
        <v>171</v>
      </c>
      <c r="L1158" s="1" t="s">
        <v>162</v>
      </c>
      <c r="M1158">
        <v>36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花火星海光来ICONIC</v>
      </c>
    </row>
    <row r="1159" spans="1:20" x14ac:dyDescent="0.35">
      <c r="A1159">
        <f>VLOOKUP(Attack[[#This Row],[No用]],SetNo[[No.用]:[vlookup 用]],2,FALSE)</f>
        <v>287</v>
      </c>
      <c r="B1159">
        <f>IF(ROW()=2,1,IF(A1158&lt;&gt;Attack[[#This Row],[No]],1,B1158+1))</f>
        <v>5</v>
      </c>
      <c r="C1159" s="1" t="s">
        <v>987</v>
      </c>
      <c r="D1159" s="1" t="s">
        <v>279</v>
      </c>
      <c r="E1159" s="1" t="s">
        <v>77</v>
      </c>
      <c r="F1159" s="1" t="s">
        <v>78</v>
      </c>
      <c r="G1159" s="1" t="s">
        <v>134</v>
      </c>
      <c r="H1159" s="1" t="s">
        <v>71</v>
      </c>
      <c r="I1159">
        <v>1</v>
      </c>
      <c r="J1159" t="s">
        <v>234</v>
      </c>
      <c r="K1159" s="1" t="s">
        <v>281</v>
      </c>
      <c r="L1159" s="1" t="s">
        <v>173</v>
      </c>
      <c r="M1159">
        <v>39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花火星海光来ICONIC</v>
      </c>
    </row>
    <row r="1160" spans="1:20" x14ac:dyDescent="0.35">
      <c r="A1160">
        <f>VLOOKUP(Attack[[#This Row],[No用]],SetNo[[No.用]:[vlookup 用]],2,FALSE)</f>
        <v>287</v>
      </c>
      <c r="B1160">
        <f>IF(ROW()=2,1,IF(A1159&lt;&gt;Attack[[#This Row],[No]],1,B1159+1))</f>
        <v>6</v>
      </c>
      <c r="C1160" s="1" t="s">
        <v>987</v>
      </c>
      <c r="D1160" s="1" t="s">
        <v>279</v>
      </c>
      <c r="E1160" s="1" t="s">
        <v>77</v>
      </c>
      <c r="F1160" s="1" t="s">
        <v>78</v>
      </c>
      <c r="G1160" s="1" t="s">
        <v>134</v>
      </c>
      <c r="H1160" s="1" t="s">
        <v>71</v>
      </c>
      <c r="I1160">
        <v>1</v>
      </c>
      <c r="J1160" t="s">
        <v>234</v>
      </c>
      <c r="K1160" s="1" t="s">
        <v>172</v>
      </c>
      <c r="L1160" s="1" t="s">
        <v>162</v>
      </c>
      <c r="M1160">
        <v>33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花火星海光来ICONIC</v>
      </c>
    </row>
    <row r="1161" spans="1:20" x14ac:dyDescent="0.35">
      <c r="A1161">
        <f>VLOOKUP(Attack[[#This Row],[No用]],SetNo[[No.用]:[vlookup 用]],2,FALSE)</f>
        <v>288</v>
      </c>
      <c r="B1161">
        <f>IF(ROW()=2,1,IF(A1160&lt;&gt;Attack[[#This Row],[No]],1,B1160+1))</f>
        <v>1</v>
      </c>
      <c r="C1161" s="1" t="s">
        <v>1208</v>
      </c>
      <c r="D1161" s="1" t="s">
        <v>279</v>
      </c>
      <c r="E1161" s="1" t="s">
        <v>73</v>
      </c>
      <c r="F1161" s="1" t="s">
        <v>78</v>
      </c>
      <c r="G1161" s="1" t="s">
        <v>134</v>
      </c>
      <c r="H1161" s="1" t="s">
        <v>71</v>
      </c>
      <c r="I1161">
        <v>1</v>
      </c>
      <c r="J1161" t="s">
        <v>234</v>
      </c>
      <c r="K1161" s="1" t="s">
        <v>168</v>
      </c>
      <c r="L1161" s="1" t="s">
        <v>173</v>
      </c>
      <c r="M1161">
        <v>40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新年2星海光来ICONIC</v>
      </c>
    </row>
    <row r="1162" spans="1:20" x14ac:dyDescent="0.35">
      <c r="A1162">
        <f>VLOOKUP(Attack[[#This Row],[No用]],SetNo[[No.用]:[vlookup 用]],2,FALSE)</f>
        <v>288</v>
      </c>
      <c r="B1162">
        <f>IF(ROW()=2,1,IF(A1161&lt;&gt;Attack[[#This Row],[No]],1,B1161+1))</f>
        <v>2</v>
      </c>
      <c r="C1162" s="1" t="s">
        <v>1208</v>
      </c>
      <c r="D1162" s="1" t="s">
        <v>279</v>
      </c>
      <c r="E1162" s="1" t="s">
        <v>73</v>
      </c>
      <c r="F1162" s="1" t="s">
        <v>78</v>
      </c>
      <c r="G1162" s="1" t="s">
        <v>134</v>
      </c>
      <c r="H1162" s="1" t="s">
        <v>71</v>
      </c>
      <c r="I1162">
        <v>1</v>
      </c>
      <c r="J1162" t="s">
        <v>234</v>
      </c>
      <c r="K1162" s="1" t="s">
        <v>169</v>
      </c>
      <c r="L1162" s="1" t="s">
        <v>173</v>
      </c>
      <c r="M1162">
        <v>40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新年2星海光来ICONIC</v>
      </c>
    </row>
    <row r="1163" spans="1:20" x14ac:dyDescent="0.35">
      <c r="A1163">
        <f>VLOOKUP(Attack[[#This Row],[No用]],SetNo[[No.用]:[vlookup 用]],2,FALSE)</f>
        <v>288</v>
      </c>
      <c r="B1163">
        <f>IF(ROW()=2,1,IF(A1162&lt;&gt;Attack[[#This Row],[No]],1,B1162+1))</f>
        <v>3</v>
      </c>
      <c r="C1163" s="1" t="s">
        <v>1208</v>
      </c>
      <c r="D1163" s="1" t="s">
        <v>279</v>
      </c>
      <c r="E1163" s="1" t="s">
        <v>73</v>
      </c>
      <c r="F1163" s="1" t="s">
        <v>78</v>
      </c>
      <c r="G1163" s="1" t="s">
        <v>134</v>
      </c>
      <c r="H1163" s="1" t="s">
        <v>71</v>
      </c>
      <c r="I1163">
        <v>1</v>
      </c>
      <c r="J1163" t="s">
        <v>234</v>
      </c>
      <c r="K1163" s="1" t="s">
        <v>270</v>
      </c>
      <c r="L1163" s="1" t="s">
        <v>173</v>
      </c>
      <c r="M1163">
        <v>43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新年2星海光来ICONIC</v>
      </c>
    </row>
    <row r="1164" spans="1:20" x14ac:dyDescent="0.35">
      <c r="A1164">
        <f>VLOOKUP(Attack[[#This Row],[No用]],SetNo[[No.用]:[vlookup 用]],2,FALSE)</f>
        <v>288</v>
      </c>
      <c r="B1164">
        <f>IF(ROW()=2,1,IF(A1163&lt;&gt;Attack[[#This Row],[No]],1,B1163+1))</f>
        <v>4</v>
      </c>
      <c r="C1164" s="1" t="s">
        <v>1208</v>
      </c>
      <c r="D1164" s="1" t="s">
        <v>279</v>
      </c>
      <c r="E1164" s="1" t="s">
        <v>73</v>
      </c>
      <c r="F1164" s="1" t="s">
        <v>78</v>
      </c>
      <c r="G1164" s="1" t="s">
        <v>134</v>
      </c>
      <c r="H1164" s="1" t="s">
        <v>71</v>
      </c>
      <c r="I1164">
        <v>1</v>
      </c>
      <c r="J1164" t="s">
        <v>234</v>
      </c>
      <c r="K1164" s="1" t="s">
        <v>171</v>
      </c>
      <c r="L1164" s="1" t="s">
        <v>162</v>
      </c>
      <c r="M1164">
        <v>36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新年2星海光来ICONIC</v>
      </c>
    </row>
    <row r="1165" spans="1:20" x14ac:dyDescent="0.35">
      <c r="A1165">
        <f>VLOOKUP(Attack[[#This Row],[No用]],SetNo[[No.用]:[vlookup 用]],2,FALSE)</f>
        <v>288</v>
      </c>
      <c r="B1165">
        <f>IF(ROW()=2,1,IF(A1164&lt;&gt;Attack[[#This Row],[No]],1,B1164+1))</f>
        <v>5</v>
      </c>
      <c r="C1165" s="1" t="s">
        <v>1208</v>
      </c>
      <c r="D1165" s="1" t="s">
        <v>279</v>
      </c>
      <c r="E1165" s="1" t="s">
        <v>73</v>
      </c>
      <c r="F1165" s="1" t="s">
        <v>78</v>
      </c>
      <c r="G1165" s="1" t="s">
        <v>134</v>
      </c>
      <c r="H1165" s="1" t="s">
        <v>71</v>
      </c>
      <c r="I1165">
        <v>1</v>
      </c>
      <c r="J1165" t="s">
        <v>234</v>
      </c>
      <c r="K1165" s="1" t="s">
        <v>281</v>
      </c>
      <c r="L1165" s="1" t="s">
        <v>173</v>
      </c>
      <c r="M1165">
        <v>40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新年2星海光来ICONIC</v>
      </c>
    </row>
    <row r="1166" spans="1:20" x14ac:dyDescent="0.35">
      <c r="A1166">
        <f>VLOOKUP(Attack[[#This Row],[No用]],SetNo[[No.用]:[vlookup 用]],2,FALSE)</f>
        <v>288</v>
      </c>
      <c r="B1166">
        <f>IF(ROW()=2,1,IF(A1165&lt;&gt;Attack[[#This Row],[No]],1,B1165+1))</f>
        <v>6</v>
      </c>
      <c r="C1166" s="1" t="s">
        <v>1208</v>
      </c>
      <c r="D1166" s="1" t="s">
        <v>279</v>
      </c>
      <c r="E1166" s="1" t="s">
        <v>73</v>
      </c>
      <c r="F1166" s="1" t="s">
        <v>78</v>
      </c>
      <c r="G1166" s="1" t="s">
        <v>134</v>
      </c>
      <c r="H1166" s="1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新年2星海光来ICONIC</v>
      </c>
    </row>
    <row r="1167" spans="1:20" x14ac:dyDescent="0.35">
      <c r="A1167">
        <f>VLOOKUP(Attack[[#This Row],[No用]],SetNo[[No.用]:[vlookup 用]],2,FALSE)</f>
        <v>288</v>
      </c>
      <c r="B1167">
        <f>IF(ROW()=2,1,IF(A1166&lt;&gt;Attack[[#This Row],[No]],1,B1166+1))</f>
        <v>7</v>
      </c>
      <c r="C1167" s="1" t="s">
        <v>1208</v>
      </c>
      <c r="D1167" s="1" t="s">
        <v>279</v>
      </c>
      <c r="E1167" s="1" t="s">
        <v>73</v>
      </c>
      <c r="F1167" s="1" t="s">
        <v>78</v>
      </c>
      <c r="G1167" s="1" t="s">
        <v>134</v>
      </c>
      <c r="H1167" s="1" t="s">
        <v>71</v>
      </c>
      <c r="I1167">
        <v>1</v>
      </c>
      <c r="J1167" t="s">
        <v>234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T1167" t="str">
        <f>Attack[[#This Row],[服装]]&amp;Attack[[#This Row],[名前]]&amp;Attack[[#This Row],[レアリティ]]</f>
        <v>新年2星海光来ICONIC</v>
      </c>
    </row>
    <row r="1168" spans="1:20" x14ac:dyDescent="0.35">
      <c r="A1168">
        <f>VLOOKUP(Attack[[#This Row],[No用]],SetNo[[No.用]:[vlookup 用]],2,FALSE)</f>
        <v>288</v>
      </c>
      <c r="B1168">
        <f>IF(ROW()=2,1,IF(A1167&lt;&gt;Attack[[#This Row],[No]],1,B1167+1))</f>
        <v>8</v>
      </c>
      <c r="C1168" s="1" t="s">
        <v>1208</v>
      </c>
      <c r="D1168" s="1" t="s">
        <v>279</v>
      </c>
      <c r="E1168" s="1" t="s">
        <v>73</v>
      </c>
      <c r="F1168" s="1" t="s">
        <v>78</v>
      </c>
      <c r="G1168" s="1" t="s">
        <v>134</v>
      </c>
      <c r="H1168" s="1" t="s">
        <v>71</v>
      </c>
      <c r="I1168">
        <v>1</v>
      </c>
      <c r="J1168" t="s">
        <v>234</v>
      </c>
      <c r="K1168" s="1" t="s">
        <v>280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T1168" t="str">
        <f>Attack[[#This Row],[服装]]&amp;Attack[[#This Row],[名前]]&amp;Attack[[#This Row],[レアリティ]]</f>
        <v>新年2星海光来ICONIC</v>
      </c>
    </row>
    <row r="1169" spans="1:20" x14ac:dyDescent="0.35">
      <c r="A1169">
        <f>VLOOKUP(Attack[[#This Row],[No用]],SetNo[[No.用]:[vlookup 用]],2,FALSE)</f>
        <v>289</v>
      </c>
      <c r="B1169">
        <f>IF(ROW()=2,1,IF(A1168&lt;&gt;Attack[[#This Row],[No]],1,B1168+1))</f>
        <v>1</v>
      </c>
      <c r="C1169" t="s">
        <v>108</v>
      </c>
      <c r="D1169" t="s">
        <v>133</v>
      </c>
      <c r="E1169" t="s">
        <v>77</v>
      </c>
      <c r="F1169" t="s">
        <v>82</v>
      </c>
      <c r="G1169" t="s">
        <v>134</v>
      </c>
      <c r="H1169" t="s">
        <v>71</v>
      </c>
      <c r="I1169">
        <v>1</v>
      </c>
      <c r="J1169" t="s">
        <v>234</v>
      </c>
      <c r="K1169" s="1" t="s">
        <v>168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ユニフォーム昼神幸郎ICONIC</v>
      </c>
    </row>
    <row r="1170" spans="1:20" x14ac:dyDescent="0.35">
      <c r="A1170">
        <f>VLOOKUP(Attack[[#This Row],[No用]],SetNo[[No.用]:[vlookup 用]],2,FALSE)</f>
        <v>289</v>
      </c>
      <c r="B1170">
        <f>IF(ROW()=2,1,IF(A1169&lt;&gt;Attack[[#This Row],[No]],1,B1169+1))</f>
        <v>2</v>
      </c>
      <c r="C1170" t="s">
        <v>108</v>
      </c>
      <c r="D1170" t="s">
        <v>133</v>
      </c>
      <c r="E1170" t="s">
        <v>77</v>
      </c>
      <c r="F1170" t="s">
        <v>82</v>
      </c>
      <c r="G1170" t="s">
        <v>134</v>
      </c>
      <c r="H1170" t="s">
        <v>71</v>
      </c>
      <c r="I1170">
        <v>1</v>
      </c>
      <c r="J1170" t="s">
        <v>234</v>
      </c>
      <c r="K1170" s="1" t="s">
        <v>169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ユニフォーム昼神幸郎ICONIC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3</v>
      </c>
      <c r="C1171" t="s">
        <v>108</v>
      </c>
      <c r="D1171" t="s">
        <v>133</v>
      </c>
      <c r="E1171" t="s">
        <v>77</v>
      </c>
      <c r="F1171" t="s">
        <v>82</v>
      </c>
      <c r="G1171" t="s">
        <v>134</v>
      </c>
      <c r="H1171" t="s">
        <v>71</v>
      </c>
      <c r="I1171">
        <v>1</v>
      </c>
      <c r="J1171" t="s">
        <v>234</v>
      </c>
      <c r="K1171" s="1" t="s">
        <v>172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ユニフォーム昼神幸郎ICONIC</v>
      </c>
    </row>
    <row r="1172" spans="1:20" x14ac:dyDescent="0.35">
      <c r="A1172">
        <f>VLOOKUP(Attack[[#This Row],[No用]],SetNo[[No.用]:[vlookup 用]],2,FALSE)</f>
        <v>290</v>
      </c>
      <c r="B1172">
        <f>IF(ROW()=2,1,IF(A1171&lt;&gt;Attack[[#This Row],[No]],1,B1171+1))</f>
        <v>1</v>
      </c>
      <c r="C1172" s="1" t="s">
        <v>773</v>
      </c>
      <c r="D1172" t="s">
        <v>133</v>
      </c>
      <c r="E1172" s="1" t="s">
        <v>73</v>
      </c>
      <c r="F1172" t="s">
        <v>82</v>
      </c>
      <c r="G1172" t="s">
        <v>134</v>
      </c>
      <c r="H1172" t="s">
        <v>71</v>
      </c>
      <c r="I1172">
        <v>1</v>
      </c>
      <c r="J1172" t="s">
        <v>234</v>
      </c>
      <c r="K1172" s="1" t="s">
        <v>168</v>
      </c>
      <c r="L1172" s="1" t="s">
        <v>178</v>
      </c>
      <c r="M1172">
        <v>30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Xmas昼神幸郎ICONIC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2</v>
      </c>
      <c r="C1173" s="1" t="s">
        <v>773</v>
      </c>
      <c r="D1173" t="s">
        <v>133</v>
      </c>
      <c r="E1173" s="1" t="s">
        <v>73</v>
      </c>
      <c r="F1173" t="s">
        <v>82</v>
      </c>
      <c r="G1173" t="s">
        <v>134</v>
      </c>
      <c r="H1173" t="s">
        <v>71</v>
      </c>
      <c r="I1173">
        <v>1</v>
      </c>
      <c r="J1173" t="s">
        <v>234</v>
      </c>
      <c r="K1173" s="1" t="s">
        <v>169</v>
      </c>
      <c r="L1173" s="1" t="s">
        <v>178</v>
      </c>
      <c r="M1173">
        <v>30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Xmas昼神幸郎ICONIC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3</v>
      </c>
      <c r="C1174" s="1" t="s">
        <v>773</v>
      </c>
      <c r="D1174" t="s">
        <v>133</v>
      </c>
      <c r="E1174" s="1" t="s">
        <v>73</v>
      </c>
      <c r="F1174" t="s">
        <v>82</v>
      </c>
      <c r="G1174" t="s">
        <v>134</v>
      </c>
      <c r="H1174" t="s">
        <v>71</v>
      </c>
      <c r="I1174">
        <v>1</v>
      </c>
      <c r="J1174" t="s">
        <v>234</v>
      </c>
      <c r="K1174" s="1" t="s">
        <v>172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Xmas昼神幸郎ICONIC</v>
      </c>
    </row>
    <row r="1175" spans="1:20" x14ac:dyDescent="0.35">
      <c r="A1175">
        <f>VLOOKUP(Attack[[#This Row],[No用]],SetNo[[No.用]:[vlookup 用]],2,FALSE)</f>
        <v>291</v>
      </c>
      <c r="B1175">
        <f>IF(ROW()=2,1,IF(A1174&lt;&gt;Attack[[#This Row],[No]],1,B1174+1))</f>
        <v>1</v>
      </c>
      <c r="C1175" t="s">
        <v>108</v>
      </c>
      <c r="D1175" t="s">
        <v>131</v>
      </c>
      <c r="E1175" t="s">
        <v>77</v>
      </c>
      <c r="F1175" t="s">
        <v>78</v>
      </c>
      <c r="G1175" t="s">
        <v>135</v>
      </c>
      <c r="H1175" t="s">
        <v>71</v>
      </c>
      <c r="I1175">
        <v>1</v>
      </c>
      <c r="J1175" t="s">
        <v>234</v>
      </c>
      <c r="K1175" s="1" t="s">
        <v>168</v>
      </c>
      <c r="L1175" s="1" t="s">
        <v>162</v>
      </c>
      <c r="M1175">
        <v>36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ユニフォーム佐久早聖臣ICONIC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2</v>
      </c>
      <c r="C1176" t="s">
        <v>108</v>
      </c>
      <c r="D1176" t="s">
        <v>131</v>
      </c>
      <c r="E1176" t="s">
        <v>77</v>
      </c>
      <c r="F1176" t="s">
        <v>78</v>
      </c>
      <c r="G1176" t="s">
        <v>135</v>
      </c>
      <c r="H1176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ユニフォーム佐久早聖臣ICONIC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3</v>
      </c>
      <c r="C1177" t="s">
        <v>108</v>
      </c>
      <c r="D1177" t="s">
        <v>131</v>
      </c>
      <c r="E1177" t="s">
        <v>77</v>
      </c>
      <c r="F1177" t="s">
        <v>78</v>
      </c>
      <c r="G1177" t="s">
        <v>135</v>
      </c>
      <c r="H1177" t="s">
        <v>71</v>
      </c>
      <c r="I1177">
        <v>1</v>
      </c>
      <c r="J1177" t="s">
        <v>234</v>
      </c>
      <c r="K1177" s="1" t="s">
        <v>170</v>
      </c>
      <c r="L1177" s="1" t="s">
        <v>173</v>
      </c>
      <c r="M1177">
        <v>39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ユニフォーム佐久早聖臣ICONIC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4</v>
      </c>
      <c r="C1178" t="s">
        <v>108</v>
      </c>
      <c r="D1178" t="s">
        <v>131</v>
      </c>
      <c r="E1178" t="s">
        <v>77</v>
      </c>
      <c r="F1178" t="s">
        <v>78</v>
      </c>
      <c r="G1178" t="s">
        <v>135</v>
      </c>
      <c r="H1178" t="s">
        <v>71</v>
      </c>
      <c r="I1178">
        <v>1</v>
      </c>
      <c r="J1178" t="s">
        <v>234</v>
      </c>
      <c r="K1178" s="1" t="s">
        <v>270</v>
      </c>
      <c r="L1178" s="1" t="s">
        <v>173</v>
      </c>
      <c r="M1178">
        <v>39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ユニフォーム佐久早聖臣ICONIC</v>
      </c>
    </row>
    <row r="1179" spans="1:20" x14ac:dyDescent="0.35">
      <c r="A1179">
        <f>VLOOKUP(Attack[[#This Row],[No用]],SetNo[[No.用]:[vlookup 用]],2,FALSE)</f>
        <v>291</v>
      </c>
      <c r="B1179">
        <f>IF(ROW()=2,1,IF(A1178&lt;&gt;Attack[[#This Row],[No]],1,B1178+1))</f>
        <v>5</v>
      </c>
      <c r="C1179" t="s">
        <v>108</v>
      </c>
      <c r="D1179" t="s">
        <v>131</v>
      </c>
      <c r="E1179" t="s">
        <v>77</v>
      </c>
      <c r="F1179" t="s">
        <v>78</v>
      </c>
      <c r="G1179" t="s">
        <v>135</v>
      </c>
      <c r="H1179" t="s">
        <v>71</v>
      </c>
      <c r="I1179">
        <v>1</v>
      </c>
      <c r="J1179" t="s">
        <v>234</v>
      </c>
      <c r="K1179" s="1" t="s">
        <v>171</v>
      </c>
      <c r="L1179" s="1" t="s">
        <v>173</v>
      </c>
      <c r="M1179">
        <v>39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ユニフォーム佐久早聖臣ICONIC</v>
      </c>
    </row>
    <row r="1180" spans="1:20" x14ac:dyDescent="0.35">
      <c r="A1180">
        <f>VLOOKUP(Attack[[#This Row],[No用]],SetNo[[No.用]:[vlookup 用]],2,FALSE)</f>
        <v>291</v>
      </c>
      <c r="B1180">
        <f>IF(ROW()=2,1,IF(A1179&lt;&gt;Attack[[#This Row],[No]],1,B1179+1))</f>
        <v>6</v>
      </c>
      <c r="C1180" t="s">
        <v>108</v>
      </c>
      <c r="D1180" t="s">
        <v>131</v>
      </c>
      <c r="E1180" t="s">
        <v>77</v>
      </c>
      <c r="F1180" t="s">
        <v>78</v>
      </c>
      <c r="G1180" t="s">
        <v>135</v>
      </c>
      <c r="H1180" t="s">
        <v>71</v>
      </c>
      <c r="I1180">
        <v>1</v>
      </c>
      <c r="J1180" t="s">
        <v>234</v>
      </c>
      <c r="K1180" s="1" t="s">
        <v>280</v>
      </c>
      <c r="L1180" s="1" t="s">
        <v>173</v>
      </c>
      <c r="M1180">
        <v>42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ユニフォーム佐久早聖臣ICONIC</v>
      </c>
    </row>
    <row r="1181" spans="1:20" x14ac:dyDescent="0.35">
      <c r="A1181">
        <f>VLOOKUP(Attack[[#This Row],[No用]],SetNo[[No.用]:[vlookup 用]],2,FALSE)</f>
        <v>291</v>
      </c>
      <c r="B1181">
        <f>IF(ROW()=2,1,IF(A1180&lt;&gt;Attack[[#This Row],[No]],1,B1180+1))</f>
        <v>7</v>
      </c>
      <c r="C1181" t="s">
        <v>108</v>
      </c>
      <c r="D1181" t="s">
        <v>131</v>
      </c>
      <c r="E1181" t="s">
        <v>77</v>
      </c>
      <c r="F1181" t="s">
        <v>78</v>
      </c>
      <c r="G1181" t="s">
        <v>135</v>
      </c>
      <c r="H1181" t="s">
        <v>71</v>
      </c>
      <c r="I1181">
        <v>1</v>
      </c>
      <c r="J1181" t="s">
        <v>234</v>
      </c>
      <c r="K1181" s="1" t="s">
        <v>172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ユニフォーム佐久早聖臣ICONIC</v>
      </c>
    </row>
    <row r="1182" spans="1:20" x14ac:dyDescent="0.35">
      <c r="A1182">
        <f>VLOOKUP(Attack[[#This Row],[No用]],SetNo[[No.用]:[vlookup 用]],2,FALSE)</f>
        <v>291</v>
      </c>
      <c r="B1182">
        <f>IF(ROW()=2,1,IF(A1181&lt;&gt;Attack[[#This Row],[No]],1,B1181+1))</f>
        <v>8</v>
      </c>
      <c r="C1182" t="s">
        <v>108</v>
      </c>
      <c r="D1182" t="s">
        <v>131</v>
      </c>
      <c r="E1182" t="s">
        <v>77</v>
      </c>
      <c r="F1182" t="s">
        <v>78</v>
      </c>
      <c r="G1182" t="s">
        <v>135</v>
      </c>
      <c r="H1182" t="s">
        <v>71</v>
      </c>
      <c r="I1182">
        <v>1</v>
      </c>
      <c r="J1182" t="s">
        <v>234</v>
      </c>
      <c r="K1182" s="1" t="s">
        <v>183</v>
      </c>
      <c r="L1182" s="1" t="s">
        <v>224</v>
      </c>
      <c r="M1182">
        <v>51</v>
      </c>
      <c r="N1182">
        <v>0</v>
      </c>
      <c r="O1182">
        <v>61</v>
      </c>
      <c r="P1182">
        <v>0</v>
      </c>
      <c r="T1182" t="str">
        <f>Attack[[#This Row],[服装]]&amp;Attack[[#This Row],[名前]]&amp;Attack[[#This Row],[レアリティ]]</f>
        <v>ユニフォーム佐久早聖臣ICONIC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1</v>
      </c>
      <c r="C1183" s="1" t="s">
        <v>860</v>
      </c>
      <c r="D1183" s="1" t="s">
        <v>131</v>
      </c>
      <c r="E1183" s="1" t="s">
        <v>73</v>
      </c>
      <c r="F1183" s="1" t="s">
        <v>78</v>
      </c>
      <c r="G1183" s="1" t="s">
        <v>135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178</v>
      </c>
      <c r="M1183">
        <v>37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サバゲ佐久早聖臣ICONIC</v>
      </c>
    </row>
    <row r="1184" spans="1:20" x14ac:dyDescent="0.35">
      <c r="A1184">
        <f>VLOOKUP(Attack[[#This Row],[No用]],SetNo[[No.用]:[vlookup 用]],2,FALSE)</f>
        <v>292</v>
      </c>
      <c r="B1184">
        <f>IF(ROW()=2,1,IF(A1183&lt;&gt;Attack[[#This Row],[No]],1,B1183+1))</f>
        <v>2</v>
      </c>
      <c r="C1184" s="1" t="s">
        <v>860</v>
      </c>
      <c r="D1184" s="1" t="s">
        <v>131</v>
      </c>
      <c r="E1184" s="1" t="s">
        <v>73</v>
      </c>
      <c r="F1184" s="1" t="s">
        <v>78</v>
      </c>
      <c r="G1184" s="1" t="s">
        <v>135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178</v>
      </c>
      <c r="M1184">
        <v>37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サバゲ佐久早聖臣ICONIC</v>
      </c>
    </row>
    <row r="1185" spans="1:20" x14ac:dyDescent="0.35">
      <c r="A1185">
        <f>VLOOKUP(Attack[[#This Row],[No用]],SetNo[[No.用]:[vlookup 用]],2,FALSE)</f>
        <v>292</v>
      </c>
      <c r="B1185">
        <f>IF(ROW()=2,1,IF(A1184&lt;&gt;Attack[[#This Row],[No]],1,B1184+1))</f>
        <v>3</v>
      </c>
      <c r="C1185" s="1" t="s">
        <v>860</v>
      </c>
      <c r="D1185" s="1" t="s">
        <v>131</v>
      </c>
      <c r="E1185" s="1" t="s">
        <v>73</v>
      </c>
      <c r="F1185" s="1" t="s">
        <v>78</v>
      </c>
      <c r="G1185" s="1" t="s">
        <v>135</v>
      </c>
      <c r="H1185" s="1" t="s">
        <v>71</v>
      </c>
      <c r="I1185">
        <v>1</v>
      </c>
      <c r="J1185" t="s">
        <v>234</v>
      </c>
      <c r="K1185" s="1" t="s">
        <v>170</v>
      </c>
      <c r="L1185" s="1" t="s">
        <v>173</v>
      </c>
      <c r="M1185">
        <v>39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サバゲ佐久早聖臣ICONIC</v>
      </c>
    </row>
    <row r="1186" spans="1:20" x14ac:dyDescent="0.35">
      <c r="A1186">
        <f>VLOOKUP(Attack[[#This Row],[No用]],SetNo[[No.用]:[vlookup 用]],2,FALSE)</f>
        <v>292</v>
      </c>
      <c r="B1186">
        <f>IF(ROW()=2,1,IF(A1185&lt;&gt;Attack[[#This Row],[No]],1,B1185+1))</f>
        <v>4</v>
      </c>
      <c r="C1186" s="1" t="s">
        <v>860</v>
      </c>
      <c r="D1186" s="1" t="s">
        <v>131</v>
      </c>
      <c r="E1186" s="1" t="s">
        <v>73</v>
      </c>
      <c r="F1186" s="1" t="s">
        <v>78</v>
      </c>
      <c r="G1186" s="1" t="s">
        <v>135</v>
      </c>
      <c r="H1186" s="1" t="s">
        <v>71</v>
      </c>
      <c r="I1186">
        <v>1</v>
      </c>
      <c r="J1186" t="s">
        <v>234</v>
      </c>
      <c r="K1186" s="1" t="s">
        <v>270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サバゲ佐久早聖臣ICONIC</v>
      </c>
    </row>
    <row r="1187" spans="1:20" x14ac:dyDescent="0.35">
      <c r="A1187">
        <f>VLOOKUP(Attack[[#This Row],[No用]],SetNo[[No.用]:[vlookup 用]],2,FALSE)</f>
        <v>292</v>
      </c>
      <c r="B1187">
        <f>IF(ROW()=2,1,IF(A1186&lt;&gt;Attack[[#This Row],[No]],1,B1186+1))</f>
        <v>5</v>
      </c>
      <c r="C1187" s="1" t="s">
        <v>860</v>
      </c>
      <c r="D1187" s="1" t="s">
        <v>131</v>
      </c>
      <c r="E1187" s="1" t="s">
        <v>73</v>
      </c>
      <c r="F1187" s="1" t="s">
        <v>78</v>
      </c>
      <c r="G1187" s="1" t="s">
        <v>135</v>
      </c>
      <c r="H1187" s="1" t="s">
        <v>71</v>
      </c>
      <c r="I1187">
        <v>1</v>
      </c>
      <c r="J1187" t="s">
        <v>234</v>
      </c>
      <c r="K1187" s="1" t="s">
        <v>171</v>
      </c>
      <c r="L1187" s="1" t="s">
        <v>173</v>
      </c>
      <c r="M1187">
        <v>39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サバゲ佐久早聖臣ICONIC</v>
      </c>
    </row>
    <row r="1188" spans="1:20" x14ac:dyDescent="0.35">
      <c r="A1188">
        <f>VLOOKUP(Attack[[#This Row],[No用]],SetNo[[No.用]:[vlookup 用]],2,FALSE)</f>
        <v>292</v>
      </c>
      <c r="B1188">
        <f>IF(ROW()=2,1,IF(A1187&lt;&gt;Attack[[#This Row],[No]],1,B1187+1))</f>
        <v>6</v>
      </c>
      <c r="C1188" s="1" t="s">
        <v>860</v>
      </c>
      <c r="D1188" s="1" t="s">
        <v>131</v>
      </c>
      <c r="E1188" s="1" t="s">
        <v>73</v>
      </c>
      <c r="F1188" s="1" t="s">
        <v>78</v>
      </c>
      <c r="G1188" s="1" t="s">
        <v>135</v>
      </c>
      <c r="H1188" s="1" t="s">
        <v>71</v>
      </c>
      <c r="I1188">
        <v>1</v>
      </c>
      <c r="J1188" t="s">
        <v>234</v>
      </c>
      <c r="K1188" s="1" t="s">
        <v>280</v>
      </c>
      <c r="L1188" s="1" t="s">
        <v>173</v>
      </c>
      <c r="M1188">
        <v>42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サバゲ佐久早聖臣ICONIC</v>
      </c>
    </row>
    <row r="1189" spans="1:20" x14ac:dyDescent="0.35">
      <c r="A1189">
        <f>VLOOKUP(Attack[[#This Row],[No用]],SetNo[[No.用]:[vlookup 用]],2,FALSE)</f>
        <v>292</v>
      </c>
      <c r="B1189">
        <f>IF(ROW()=2,1,IF(A1188&lt;&gt;Attack[[#This Row],[No]],1,B1188+1))</f>
        <v>7</v>
      </c>
      <c r="C1189" s="1" t="s">
        <v>860</v>
      </c>
      <c r="D1189" s="1" t="s">
        <v>131</v>
      </c>
      <c r="E1189" s="1" t="s">
        <v>73</v>
      </c>
      <c r="F1189" s="1" t="s">
        <v>78</v>
      </c>
      <c r="G1189" s="1" t="s">
        <v>135</v>
      </c>
      <c r="H1189" s="1" t="s">
        <v>71</v>
      </c>
      <c r="I1189">
        <v>1</v>
      </c>
      <c r="J1189" t="s">
        <v>234</v>
      </c>
      <c r="K1189" s="1" t="s">
        <v>172</v>
      </c>
      <c r="L1189" s="1" t="s">
        <v>162</v>
      </c>
      <c r="M1189">
        <v>33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サバゲ佐久早聖臣ICONIC</v>
      </c>
    </row>
    <row r="1190" spans="1:20" x14ac:dyDescent="0.35">
      <c r="A1190">
        <f>VLOOKUP(Attack[[#This Row],[No用]],SetNo[[No.用]:[vlookup 用]],2,FALSE)</f>
        <v>292</v>
      </c>
      <c r="B1190">
        <f>IF(ROW()=2,1,IF(A1189&lt;&gt;Attack[[#This Row],[No]],1,B1189+1))</f>
        <v>8</v>
      </c>
      <c r="C1190" s="1" t="s">
        <v>860</v>
      </c>
      <c r="D1190" s="1" t="s">
        <v>131</v>
      </c>
      <c r="E1190" s="1" t="s">
        <v>73</v>
      </c>
      <c r="F1190" s="1" t="s">
        <v>78</v>
      </c>
      <c r="G1190" s="1" t="s">
        <v>135</v>
      </c>
      <c r="H1190" s="1" t="s">
        <v>71</v>
      </c>
      <c r="I1190">
        <v>1</v>
      </c>
      <c r="J1190" t="s">
        <v>234</v>
      </c>
      <c r="K1190" s="1" t="s">
        <v>280</v>
      </c>
      <c r="L1190" s="1" t="s">
        <v>224</v>
      </c>
      <c r="M1190">
        <v>51</v>
      </c>
      <c r="N1190">
        <v>0</v>
      </c>
      <c r="O1190">
        <v>61</v>
      </c>
      <c r="P1190">
        <v>0</v>
      </c>
      <c r="T1190" t="str">
        <f>Attack[[#This Row],[服装]]&amp;Attack[[#This Row],[名前]]&amp;Attack[[#This Row],[レアリティ]]</f>
        <v>サバゲ佐久早聖臣ICONIC</v>
      </c>
    </row>
    <row r="1191" spans="1:20" x14ac:dyDescent="0.35">
      <c r="A1191">
        <f>VLOOKUP(Attack[[#This Row],[No用]],SetNo[[No.用]:[vlookup 用]],2,FALSE)</f>
        <v>292</v>
      </c>
      <c r="B1191">
        <f>IF(ROW()=2,1,IF(A1190&lt;&gt;Attack[[#This Row],[No]],1,B1190+1))</f>
        <v>9</v>
      </c>
      <c r="C1191" s="1" t="s">
        <v>860</v>
      </c>
      <c r="D1191" s="1" t="s">
        <v>131</v>
      </c>
      <c r="E1191" s="1" t="s">
        <v>73</v>
      </c>
      <c r="F1191" s="1" t="s">
        <v>78</v>
      </c>
      <c r="G1191" s="1" t="s">
        <v>135</v>
      </c>
      <c r="H1191" s="1" t="s">
        <v>71</v>
      </c>
      <c r="I1191">
        <v>1</v>
      </c>
      <c r="J1191" t="s">
        <v>234</v>
      </c>
      <c r="K1191" s="1" t="s">
        <v>171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T1191" t="str">
        <f>Attack[[#This Row],[服装]]&amp;Attack[[#This Row],[名前]]&amp;Attack[[#This Row],[レアリティ]]</f>
        <v>サバゲ佐久早聖臣ICONIC</v>
      </c>
    </row>
    <row r="1192" spans="1:20" x14ac:dyDescent="0.35">
      <c r="A1192">
        <f>VLOOKUP(Attack[[#This Row],[No用]],SetNo[[No.用]:[vlookup 用]],2,FALSE)</f>
        <v>293</v>
      </c>
      <c r="B1192">
        <f>IF(ROW()=2,1,IF(A1191&lt;&gt;Attack[[#This Row],[No]],1,B1191+1))</f>
        <v>1</v>
      </c>
      <c r="C1192" s="1" t="s">
        <v>1208</v>
      </c>
      <c r="D1192" s="1" t="s">
        <v>131</v>
      </c>
      <c r="E1192" s="1" t="s">
        <v>90</v>
      </c>
      <c r="F1192" s="1" t="s">
        <v>78</v>
      </c>
      <c r="G1192" s="1" t="s">
        <v>135</v>
      </c>
      <c r="H1192" s="1" t="s">
        <v>71</v>
      </c>
      <c r="I1192">
        <v>1</v>
      </c>
      <c r="J1192" t="s">
        <v>234</v>
      </c>
      <c r="K1192" s="1" t="s">
        <v>168</v>
      </c>
      <c r="L1192" s="1" t="s">
        <v>162</v>
      </c>
      <c r="M1192">
        <v>36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新年2佐久早聖臣ICONIC</v>
      </c>
    </row>
    <row r="1193" spans="1:20" x14ac:dyDescent="0.35">
      <c r="A1193">
        <f>VLOOKUP(Attack[[#This Row],[No用]],SetNo[[No.用]:[vlookup 用]],2,FALSE)</f>
        <v>293</v>
      </c>
      <c r="B1193">
        <f>IF(ROW()=2,1,IF(A1192&lt;&gt;Attack[[#This Row],[No]],1,B1192+1))</f>
        <v>2</v>
      </c>
      <c r="C1193" s="1" t="s">
        <v>1208</v>
      </c>
      <c r="D1193" s="1" t="s">
        <v>131</v>
      </c>
      <c r="E1193" s="1" t="s">
        <v>90</v>
      </c>
      <c r="F1193" s="1" t="s">
        <v>78</v>
      </c>
      <c r="G1193" s="1" t="s">
        <v>135</v>
      </c>
      <c r="H1193" s="1" t="s">
        <v>71</v>
      </c>
      <c r="I1193">
        <v>1</v>
      </c>
      <c r="J1193" t="s">
        <v>234</v>
      </c>
      <c r="K1193" s="1" t="s">
        <v>169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新年2佐久早聖臣ICONIC</v>
      </c>
    </row>
    <row r="1194" spans="1:20" x14ac:dyDescent="0.35">
      <c r="A1194">
        <f>VLOOKUP(Attack[[#This Row],[No用]],SetNo[[No.用]:[vlookup 用]],2,FALSE)</f>
        <v>293</v>
      </c>
      <c r="B1194">
        <f>IF(ROW()=2,1,IF(A1193&lt;&gt;Attack[[#This Row],[No]],1,B1193+1))</f>
        <v>3</v>
      </c>
      <c r="C1194" s="1" t="s">
        <v>1208</v>
      </c>
      <c r="D1194" s="1" t="s">
        <v>131</v>
      </c>
      <c r="E1194" s="1" t="s">
        <v>90</v>
      </c>
      <c r="F1194" s="1" t="s">
        <v>78</v>
      </c>
      <c r="G1194" s="1" t="s">
        <v>135</v>
      </c>
      <c r="H1194" s="1" t="s">
        <v>71</v>
      </c>
      <c r="I1194">
        <v>1</v>
      </c>
      <c r="J1194" t="s">
        <v>234</v>
      </c>
      <c r="K1194" s="1" t="s">
        <v>170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新年2佐久早聖臣ICONIC</v>
      </c>
    </row>
    <row r="1195" spans="1:20" x14ac:dyDescent="0.35">
      <c r="A1195">
        <f>VLOOKUP(Attack[[#This Row],[No用]],SetNo[[No.用]:[vlookup 用]],2,FALSE)</f>
        <v>293</v>
      </c>
      <c r="B1195">
        <f>IF(ROW()=2,1,IF(A1194&lt;&gt;Attack[[#This Row],[No]],1,B1194+1))</f>
        <v>4</v>
      </c>
      <c r="C1195" s="1" t="s">
        <v>1208</v>
      </c>
      <c r="D1195" s="1" t="s">
        <v>131</v>
      </c>
      <c r="E1195" s="1" t="s">
        <v>90</v>
      </c>
      <c r="F1195" s="1" t="s">
        <v>78</v>
      </c>
      <c r="G1195" s="1" t="s">
        <v>135</v>
      </c>
      <c r="H1195" s="1" t="s">
        <v>71</v>
      </c>
      <c r="I1195">
        <v>1</v>
      </c>
      <c r="J1195" t="s">
        <v>234</v>
      </c>
      <c r="K1195" s="1" t="s">
        <v>270</v>
      </c>
      <c r="L1195" s="1" t="s">
        <v>173</v>
      </c>
      <c r="M1195">
        <v>39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新年2佐久早聖臣ICONIC</v>
      </c>
    </row>
    <row r="1196" spans="1:20" x14ac:dyDescent="0.35">
      <c r="A1196">
        <f>VLOOKUP(Attack[[#This Row],[No用]],SetNo[[No.用]:[vlookup 用]],2,FALSE)</f>
        <v>293</v>
      </c>
      <c r="B1196">
        <f>IF(ROW()=2,1,IF(A1195&lt;&gt;Attack[[#This Row],[No]],1,B1195+1))</f>
        <v>5</v>
      </c>
      <c r="C1196" s="1" t="s">
        <v>1208</v>
      </c>
      <c r="D1196" s="1" t="s">
        <v>131</v>
      </c>
      <c r="E1196" s="1" t="s">
        <v>90</v>
      </c>
      <c r="F1196" s="1" t="s">
        <v>78</v>
      </c>
      <c r="G1196" s="1" t="s">
        <v>135</v>
      </c>
      <c r="H1196" s="1" t="s">
        <v>71</v>
      </c>
      <c r="I1196">
        <v>1</v>
      </c>
      <c r="J1196" t="s">
        <v>234</v>
      </c>
      <c r="K1196" s="1" t="s">
        <v>171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新年2佐久早聖臣ICONIC</v>
      </c>
    </row>
    <row r="1197" spans="1:20" x14ac:dyDescent="0.35">
      <c r="A1197">
        <f>VLOOKUP(Attack[[#This Row],[No用]],SetNo[[No.用]:[vlookup 用]],2,FALSE)</f>
        <v>293</v>
      </c>
      <c r="B1197">
        <f>IF(ROW()=2,1,IF(A1196&lt;&gt;Attack[[#This Row],[No]],1,B1196+1))</f>
        <v>6</v>
      </c>
      <c r="C1197" s="1" t="s">
        <v>1208</v>
      </c>
      <c r="D1197" s="1" t="s">
        <v>131</v>
      </c>
      <c r="E1197" s="1" t="s">
        <v>90</v>
      </c>
      <c r="F1197" s="1" t="s">
        <v>78</v>
      </c>
      <c r="G1197" s="1" t="s">
        <v>135</v>
      </c>
      <c r="H1197" s="1" t="s">
        <v>71</v>
      </c>
      <c r="I1197">
        <v>1</v>
      </c>
      <c r="J1197" t="s">
        <v>234</v>
      </c>
      <c r="K1197" s="1" t="s">
        <v>280</v>
      </c>
      <c r="L1197" s="1" t="s">
        <v>173</v>
      </c>
      <c r="M1197">
        <v>42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新年2佐久早聖臣ICONIC</v>
      </c>
    </row>
    <row r="1198" spans="1:20" x14ac:dyDescent="0.35">
      <c r="A1198">
        <f>VLOOKUP(Attack[[#This Row],[No用]],SetNo[[No.用]:[vlookup 用]],2,FALSE)</f>
        <v>293</v>
      </c>
      <c r="B1198">
        <f>IF(ROW()=2,1,IF(A1197&lt;&gt;Attack[[#This Row],[No]],1,B1197+1))</f>
        <v>7</v>
      </c>
      <c r="C1198" s="1" t="s">
        <v>1208</v>
      </c>
      <c r="D1198" s="1" t="s">
        <v>131</v>
      </c>
      <c r="E1198" s="1" t="s">
        <v>90</v>
      </c>
      <c r="F1198" s="1" t="s">
        <v>78</v>
      </c>
      <c r="G1198" s="1" t="s">
        <v>135</v>
      </c>
      <c r="H1198" s="1" t="s">
        <v>71</v>
      </c>
      <c r="I1198">
        <v>1</v>
      </c>
      <c r="J1198" t="s">
        <v>234</v>
      </c>
      <c r="K1198" s="1" t="s">
        <v>172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新年2佐久早聖臣ICONIC</v>
      </c>
    </row>
    <row r="1199" spans="1:20" x14ac:dyDescent="0.35">
      <c r="A1199">
        <f>VLOOKUP(Attack[[#This Row],[No用]],SetNo[[No.用]:[vlookup 用]],2,FALSE)</f>
        <v>293</v>
      </c>
      <c r="B1199">
        <f>IF(ROW()=2,1,IF(A1198&lt;&gt;Attack[[#This Row],[No]],1,B1198+1))</f>
        <v>8</v>
      </c>
      <c r="C1199" s="1" t="s">
        <v>1208</v>
      </c>
      <c r="D1199" s="1" t="s">
        <v>131</v>
      </c>
      <c r="E1199" s="1" t="s">
        <v>90</v>
      </c>
      <c r="F1199" s="1" t="s">
        <v>78</v>
      </c>
      <c r="G1199" s="1" t="s">
        <v>135</v>
      </c>
      <c r="H1199" s="1" t="s">
        <v>71</v>
      </c>
      <c r="I1199">
        <v>1</v>
      </c>
      <c r="J1199" t="s">
        <v>234</v>
      </c>
      <c r="K1199" s="1" t="s">
        <v>183</v>
      </c>
      <c r="L1199" s="1" t="s">
        <v>224</v>
      </c>
      <c r="M1199">
        <v>51</v>
      </c>
      <c r="N1199">
        <v>0</v>
      </c>
      <c r="O1199">
        <v>61</v>
      </c>
      <c r="P1199">
        <v>0</v>
      </c>
      <c r="T1199" t="str">
        <f>Attack[[#This Row],[服装]]&amp;Attack[[#This Row],[名前]]&amp;Attack[[#This Row],[レアリティ]]</f>
        <v>新年2佐久早聖臣ICONIC</v>
      </c>
    </row>
    <row r="1200" spans="1:20" x14ac:dyDescent="0.35">
      <c r="A1200">
        <f>VLOOKUP(Attack[[#This Row],[No用]],SetNo[[No.用]:[vlookup 用]],2,FALSE)</f>
        <v>293</v>
      </c>
      <c r="B1200">
        <f>IF(ROW()=2,1,IF(A1199&lt;&gt;Attack[[#This Row],[No]],1,B1199+1))</f>
        <v>9</v>
      </c>
      <c r="C1200" s="1" t="s">
        <v>1208</v>
      </c>
      <c r="D1200" s="1" t="s">
        <v>131</v>
      </c>
      <c r="E1200" s="1" t="s">
        <v>90</v>
      </c>
      <c r="F1200" s="1" t="s">
        <v>78</v>
      </c>
      <c r="G1200" s="1" t="s">
        <v>135</v>
      </c>
      <c r="H1200" s="1" t="s">
        <v>71</v>
      </c>
      <c r="I1200">
        <v>1</v>
      </c>
      <c r="J1200" t="s">
        <v>234</v>
      </c>
      <c r="K1200" s="1" t="s">
        <v>280</v>
      </c>
      <c r="L1200" s="1" t="s">
        <v>224</v>
      </c>
      <c r="M1200">
        <v>51</v>
      </c>
      <c r="N1200">
        <v>0</v>
      </c>
      <c r="O1200">
        <v>61</v>
      </c>
      <c r="P1200">
        <v>0</v>
      </c>
      <c r="T1200" t="str">
        <f>Attack[[#This Row],[服装]]&amp;Attack[[#This Row],[名前]]&amp;Attack[[#This Row],[レアリティ]]</f>
        <v>新年2佐久早聖臣ICONIC</v>
      </c>
    </row>
    <row r="1201" spans="1:20" x14ac:dyDescent="0.35">
      <c r="A1201">
        <f>VLOOKUP(Attack[[#This Row],[No用]],SetNo[[No.用]:[vlookup 用]],2,FALSE)</f>
        <v>294</v>
      </c>
      <c r="B1201">
        <f>IF(ROW()=2,1,IF(A1200&lt;&gt;Attack[[#This Row],[No]],1,B1200+1))</f>
        <v>1</v>
      </c>
      <c r="C1201" t="s">
        <v>108</v>
      </c>
      <c r="D1201" t="s">
        <v>132</v>
      </c>
      <c r="E1201" t="s">
        <v>77</v>
      </c>
      <c r="F1201" t="s">
        <v>80</v>
      </c>
      <c r="G1201" t="s">
        <v>135</v>
      </c>
      <c r="H1201" t="s">
        <v>71</v>
      </c>
      <c r="I1201">
        <v>1</v>
      </c>
      <c r="J1201" t="s">
        <v>234</v>
      </c>
      <c r="M1201">
        <v>0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ユニフォーム小森元也ICONIC</v>
      </c>
    </row>
    <row r="1202" spans="1:20" x14ac:dyDescent="0.35">
      <c r="A1202">
        <f>VLOOKUP(Attack[[#This Row],[No用]],SetNo[[No.用]:[vlookup 用]],2,FALSE)</f>
        <v>295</v>
      </c>
      <c r="B1202">
        <f>IF(ROW()=2,1,IF(A1201&lt;&gt;Attack[[#This Row],[No]],1,B1201+1))</f>
        <v>1</v>
      </c>
      <c r="C1202" s="1" t="s">
        <v>950</v>
      </c>
      <c r="D1202" s="1" t="s">
        <v>132</v>
      </c>
      <c r="E1202" s="1" t="s">
        <v>73</v>
      </c>
      <c r="F1202" s="1" t="s">
        <v>80</v>
      </c>
      <c r="G1202" s="1" t="s">
        <v>135</v>
      </c>
      <c r="H1202" s="1" t="s">
        <v>71</v>
      </c>
      <c r="I1202">
        <v>1</v>
      </c>
      <c r="J1202" t="s">
        <v>234</v>
      </c>
      <c r="M1202">
        <v>0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キャンプ小森元也ICONIC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1</v>
      </c>
      <c r="C1203" t="s">
        <v>108</v>
      </c>
      <c r="D1203" s="1" t="s">
        <v>677</v>
      </c>
      <c r="E1203" s="1" t="s">
        <v>90</v>
      </c>
      <c r="F1203" s="1" t="s">
        <v>78</v>
      </c>
      <c r="G1203" s="1" t="s">
        <v>679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34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ユニフォーム大将優ICONIC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2</v>
      </c>
      <c r="C1204" t="s">
        <v>108</v>
      </c>
      <c r="D1204" s="1" t="s">
        <v>677</v>
      </c>
      <c r="E1204" s="1" t="s">
        <v>90</v>
      </c>
      <c r="F1204" s="1" t="s">
        <v>78</v>
      </c>
      <c r="G1204" s="1" t="s">
        <v>679</v>
      </c>
      <c r="H1204" t="s">
        <v>71</v>
      </c>
      <c r="I1204">
        <v>1</v>
      </c>
      <c r="J1204" t="s">
        <v>394</v>
      </c>
      <c r="K1204" s="1" t="s">
        <v>169</v>
      </c>
      <c r="L1204" s="1" t="s">
        <v>173</v>
      </c>
      <c r="M1204">
        <v>34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ユニフォーム大将優ICONIC</v>
      </c>
    </row>
    <row r="1205" spans="1:20" x14ac:dyDescent="0.35">
      <c r="A1205">
        <f>VLOOKUP(Attack[[#This Row],[No用]],SetNo[[No.用]:[vlookup 用]],2,FALSE)</f>
        <v>296</v>
      </c>
      <c r="B1205">
        <f>IF(ROW()=2,1,IF(A1204&lt;&gt;Attack[[#This Row],[No]],1,B1204+1))</f>
        <v>3</v>
      </c>
      <c r="C1205" t="s">
        <v>108</v>
      </c>
      <c r="D1205" s="1" t="s">
        <v>677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234</v>
      </c>
      <c r="K1205" s="1" t="s">
        <v>270</v>
      </c>
      <c r="L1205" s="1" t="s">
        <v>173</v>
      </c>
      <c r="M1205">
        <v>37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ユニフォーム大将優ICONIC</v>
      </c>
    </row>
    <row r="1206" spans="1:20" x14ac:dyDescent="0.35">
      <c r="A1206">
        <f>VLOOKUP(Attack[[#This Row],[No用]],SetNo[[No.用]:[vlookup 用]],2,FALSE)</f>
        <v>296</v>
      </c>
      <c r="B1206">
        <f>IF(ROW()=2,1,IF(A1205&lt;&gt;Attack[[#This Row],[No]],1,B1205+1))</f>
        <v>4</v>
      </c>
      <c r="C1206" t="s">
        <v>108</v>
      </c>
      <c r="D1206" s="1" t="s">
        <v>677</v>
      </c>
      <c r="E1206" s="1" t="s">
        <v>90</v>
      </c>
      <c r="F1206" s="1" t="s">
        <v>78</v>
      </c>
      <c r="G1206" s="1" t="s">
        <v>679</v>
      </c>
      <c r="H1206" t="s">
        <v>71</v>
      </c>
      <c r="I1206">
        <v>1</v>
      </c>
      <c r="J1206" t="s">
        <v>234</v>
      </c>
      <c r="K1206" s="1" t="s">
        <v>172</v>
      </c>
      <c r="L1206" s="1" t="s">
        <v>162</v>
      </c>
      <c r="M1206">
        <v>31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ユニフォーム大将優ICONIC</v>
      </c>
    </row>
    <row r="1207" spans="1:20" x14ac:dyDescent="0.35">
      <c r="A1207">
        <f>VLOOKUP(Attack[[#This Row],[No用]],SetNo[[No.用]:[vlookup 用]],2,FALSE)</f>
        <v>296</v>
      </c>
      <c r="B1207">
        <f>IF(ROW()=2,1,IF(A1206&lt;&gt;Attack[[#This Row],[No]],1,B1206+1))</f>
        <v>5</v>
      </c>
      <c r="C1207" t="s">
        <v>108</v>
      </c>
      <c r="D1207" s="1" t="s">
        <v>677</v>
      </c>
      <c r="E1207" s="1" t="s">
        <v>90</v>
      </c>
      <c r="F1207" s="1" t="s">
        <v>78</v>
      </c>
      <c r="G1207" s="1" t="s">
        <v>679</v>
      </c>
      <c r="H1207" t="s">
        <v>71</v>
      </c>
      <c r="I1207">
        <v>1</v>
      </c>
      <c r="J1207" t="s">
        <v>394</v>
      </c>
      <c r="K1207" s="1" t="s">
        <v>183</v>
      </c>
      <c r="L1207" s="1" t="s">
        <v>224</v>
      </c>
      <c r="M1207">
        <v>49</v>
      </c>
      <c r="N1207">
        <v>0</v>
      </c>
      <c r="O1207">
        <v>59</v>
      </c>
      <c r="P1207">
        <v>0</v>
      </c>
      <c r="T1207" t="str">
        <f>Attack[[#This Row],[服装]]&amp;Attack[[#This Row],[名前]]&amp;Attack[[#This Row],[レアリティ]]</f>
        <v>ユニフォーム大将優ICONIC</v>
      </c>
    </row>
    <row r="1208" spans="1:20" x14ac:dyDescent="0.35">
      <c r="A1208">
        <f>VLOOKUP(Attack[[#This Row],[No用]],SetNo[[No.用]:[vlookup 用]],2,FALSE)</f>
        <v>297</v>
      </c>
      <c r="B1208">
        <f>IF(ROW()=2,1,IF(A1207&lt;&gt;Attack[[#This Row],[No]],1,B1207+1))</f>
        <v>1</v>
      </c>
      <c r="C1208" s="1" t="s">
        <v>784</v>
      </c>
      <c r="D1208" s="1" t="s">
        <v>677</v>
      </c>
      <c r="E1208" s="1" t="s">
        <v>77</v>
      </c>
      <c r="F1208" s="1" t="s">
        <v>78</v>
      </c>
      <c r="G1208" s="1" t="s">
        <v>679</v>
      </c>
      <c r="H1208" s="1" t="s">
        <v>680</v>
      </c>
      <c r="I1208">
        <v>1</v>
      </c>
      <c r="J1208" t="s">
        <v>234</v>
      </c>
      <c r="K1208" s="1" t="s">
        <v>168</v>
      </c>
      <c r="L1208" s="1" t="s">
        <v>173</v>
      </c>
      <c r="M1208">
        <v>34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新年大将優ICONIC</v>
      </c>
    </row>
    <row r="1209" spans="1:20" x14ac:dyDescent="0.35">
      <c r="A1209">
        <f>VLOOKUP(Attack[[#This Row],[No用]],SetNo[[No.用]:[vlookup 用]],2,FALSE)</f>
        <v>297</v>
      </c>
      <c r="B1209">
        <f>IF(ROW()=2,1,IF(A1208&lt;&gt;Attack[[#This Row],[No]],1,B1208+1))</f>
        <v>2</v>
      </c>
      <c r="C1209" s="1" t="s">
        <v>784</v>
      </c>
      <c r="D1209" s="1" t="s">
        <v>677</v>
      </c>
      <c r="E1209" s="1" t="s">
        <v>77</v>
      </c>
      <c r="F1209" s="1" t="s">
        <v>78</v>
      </c>
      <c r="G1209" s="1" t="s">
        <v>679</v>
      </c>
      <c r="H1209" s="1" t="s">
        <v>680</v>
      </c>
      <c r="I1209">
        <v>1</v>
      </c>
      <c r="J1209" t="s">
        <v>234</v>
      </c>
      <c r="K1209" s="1" t="s">
        <v>169</v>
      </c>
      <c r="L1209" s="1" t="s">
        <v>173</v>
      </c>
      <c r="M1209">
        <v>34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新年大将優ICONIC</v>
      </c>
    </row>
    <row r="1210" spans="1:20" x14ac:dyDescent="0.35">
      <c r="A1210">
        <f>VLOOKUP(Attack[[#This Row],[No用]],SetNo[[No.用]:[vlookup 用]],2,FALSE)</f>
        <v>297</v>
      </c>
      <c r="B1210">
        <f>IF(ROW()=2,1,IF(A1209&lt;&gt;Attack[[#This Row],[No]],1,B1209+1))</f>
        <v>3</v>
      </c>
      <c r="C1210" s="1" t="s">
        <v>784</v>
      </c>
      <c r="D1210" s="1" t="s">
        <v>677</v>
      </c>
      <c r="E1210" s="1" t="s">
        <v>77</v>
      </c>
      <c r="F1210" s="1" t="s">
        <v>78</v>
      </c>
      <c r="G1210" s="1" t="s">
        <v>679</v>
      </c>
      <c r="H1210" s="1" t="s">
        <v>680</v>
      </c>
      <c r="I1210">
        <v>1</v>
      </c>
      <c r="J1210" t="s">
        <v>394</v>
      </c>
      <c r="K1210" s="1" t="s">
        <v>270</v>
      </c>
      <c r="L1210" s="1" t="s">
        <v>173</v>
      </c>
      <c r="M1210">
        <v>37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新年大将優ICONIC</v>
      </c>
    </row>
    <row r="1211" spans="1:20" x14ac:dyDescent="0.35">
      <c r="A1211">
        <f>VLOOKUP(Attack[[#This Row],[No用]],SetNo[[No.用]:[vlookup 用]],2,FALSE)</f>
        <v>297</v>
      </c>
      <c r="B1211">
        <f>IF(ROW()=2,1,IF(A1210&lt;&gt;Attack[[#This Row],[No]],1,B1210+1))</f>
        <v>4</v>
      </c>
      <c r="C1211" s="1" t="s">
        <v>784</v>
      </c>
      <c r="D1211" s="1" t="s">
        <v>677</v>
      </c>
      <c r="E1211" s="1" t="s">
        <v>77</v>
      </c>
      <c r="F1211" s="1" t="s">
        <v>78</v>
      </c>
      <c r="G1211" s="1" t="s">
        <v>679</v>
      </c>
      <c r="H1211" s="1" t="s">
        <v>680</v>
      </c>
      <c r="I1211">
        <v>1</v>
      </c>
      <c r="J1211" t="s">
        <v>234</v>
      </c>
      <c r="K1211" s="1" t="s">
        <v>171</v>
      </c>
      <c r="L1211" s="1" t="s">
        <v>178</v>
      </c>
      <c r="M1211">
        <v>31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新年大将優ICONIC</v>
      </c>
    </row>
    <row r="1212" spans="1:20" x14ac:dyDescent="0.35">
      <c r="A1212">
        <f>VLOOKUP(Attack[[#This Row],[No用]],SetNo[[No.用]:[vlookup 用]],2,FALSE)</f>
        <v>297</v>
      </c>
      <c r="B1212">
        <f>IF(ROW()=2,1,IF(A1211&lt;&gt;Attack[[#This Row],[No]],1,B1211+1))</f>
        <v>5</v>
      </c>
      <c r="C1212" s="1" t="s">
        <v>784</v>
      </c>
      <c r="D1212" s="1" t="s">
        <v>677</v>
      </c>
      <c r="E1212" s="1" t="s">
        <v>77</v>
      </c>
      <c r="F1212" s="1" t="s">
        <v>78</v>
      </c>
      <c r="G1212" s="1" t="s">
        <v>679</v>
      </c>
      <c r="H1212" s="1" t="s">
        <v>680</v>
      </c>
      <c r="I1212">
        <v>1</v>
      </c>
      <c r="J1212" t="s">
        <v>234</v>
      </c>
      <c r="K1212" s="1" t="s">
        <v>172</v>
      </c>
      <c r="L1212" s="1" t="s">
        <v>162</v>
      </c>
      <c r="M1212">
        <v>31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新年大将優ICONIC</v>
      </c>
    </row>
    <row r="1213" spans="1:20" x14ac:dyDescent="0.35">
      <c r="A1213">
        <f>VLOOKUP(Attack[[#This Row],[No用]],SetNo[[No.用]:[vlookup 用]],2,FALSE)</f>
        <v>297</v>
      </c>
      <c r="B1213">
        <f>IF(ROW()=2,1,IF(A1212&lt;&gt;Attack[[#This Row],[No]],1,B1212+1))</f>
        <v>6</v>
      </c>
      <c r="C1213" s="1" t="s">
        <v>784</v>
      </c>
      <c r="D1213" s="1" t="s">
        <v>677</v>
      </c>
      <c r="E1213" s="1" t="s">
        <v>77</v>
      </c>
      <c r="F1213" s="1" t="s">
        <v>78</v>
      </c>
      <c r="G1213" s="1" t="s">
        <v>679</v>
      </c>
      <c r="H1213" s="1" t="s">
        <v>680</v>
      </c>
      <c r="I1213">
        <v>1</v>
      </c>
      <c r="J1213" t="s">
        <v>394</v>
      </c>
      <c r="K1213" s="1" t="s">
        <v>171</v>
      </c>
      <c r="L1213" s="1" t="s">
        <v>224</v>
      </c>
      <c r="M1213">
        <v>49</v>
      </c>
      <c r="N1213">
        <v>0</v>
      </c>
      <c r="O1213">
        <v>59</v>
      </c>
      <c r="P1213">
        <v>0</v>
      </c>
      <c r="T1213" t="str">
        <f>Attack[[#This Row],[服装]]&amp;Attack[[#This Row],[名前]]&amp;Attack[[#This Row],[レアリティ]]</f>
        <v>新年大将優ICONIC</v>
      </c>
    </row>
    <row r="1214" spans="1:20" x14ac:dyDescent="0.35">
      <c r="A1214">
        <f>VLOOKUP(Attack[[#This Row],[No用]],SetNo[[No.用]:[vlookup 用]],2,FALSE)</f>
        <v>297</v>
      </c>
      <c r="B1214">
        <f>IF(ROW()=2,1,IF(A1213&lt;&gt;Attack[[#This Row],[No]],1,B1213+1))</f>
        <v>7</v>
      </c>
      <c r="C1214" s="1" t="s">
        <v>784</v>
      </c>
      <c r="D1214" s="1" t="s">
        <v>677</v>
      </c>
      <c r="E1214" s="1" t="s">
        <v>77</v>
      </c>
      <c r="F1214" s="1" t="s">
        <v>78</v>
      </c>
      <c r="G1214" s="1" t="s">
        <v>679</v>
      </c>
      <c r="H1214" s="1" t="s">
        <v>680</v>
      </c>
      <c r="I1214">
        <v>1</v>
      </c>
      <c r="J1214" t="s">
        <v>234</v>
      </c>
      <c r="K1214" s="1" t="s">
        <v>270</v>
      </c>
      <c r="L1214" s="1" t="s">
        <v>224</v>
      </c>
      <c r="M1214">
        <v>49</v>
      </c>
      <c r="N1214">
        <v>0</v>
      </c>
      <c r="O1214">
        <v>59</v>
      </c>
      <c r="P1214">
        <v>0</v>
      </c>
      <c r="T1214" t="str">
        <f>Attack[[#This Row],[服装]]&amp;Attack[[#This Row],[名前]]&amp;Attack[[#This Row],[レアリティ]]</f>
        <v>新年大将優ICONIC</v>
      </c>
    </row>
    <row r="1215" spans="1:20" x14ac:dyDescent="0.35">
      <c r="A1215">
        <f>VLOOKUP(Attack[[#This Row],[No用]],SetNo[[No.用]:[vlookup 用]],2,FALSE)</f>
        <v>298</v>
      </c>
      <c r="B1215">
        <f>IF(ROW()=2,1,IF(A1214&lt;&gt;Attack[[#This Row],[No]],1,B1214+1))</f>
        <v>1</v>
      </c>
      <c r="C1215" s="1" t="s">
        <v>1056</v>
      </c>
      <c r="D1215" s="1" t="s">
        <v>677</v>
      </c>
      <c r="E1215" s="1" t="s">
        <v>73</v>
      </c>
      <c r="F1215" s="1" t="s">
        <v>78</v>
      </c>
      <c r="G1215" s="1" t="s">
        <v>679</v>
      </c>
      <c r="H1215" s="1" t="s">
        <v>680</v>
      </c>
      <c r="I1215">
        <v>1</v>
      </c>
      <c r="J1215" t="s">
        <v>234</v>
      </c>
      <c r="K1215" s="1" t="s">
        <v>168</v>
      </c>
      <c r="L1215" s="1" t="s">
        <v>178</v>
      </c>
      <c r="M1215">
        <v>31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カンフー大将優ICONIC</v>
      </c>
    </row>
    <row r="1216" spans="1:20" x14ac:dyDescent="0.35">
      <c r="A1216">
        <f>VLOOKUP(Attack[[#This Row],[No用]],SetNo[[No.用]:[vlookup 用]],2,FALSE)</f>
        <v>298</v>
      </c>
      <c r="B1216">
        <f>IF(ROW()=2,1,IF(A1215&lt;&gt;Attack[[#This Row],[No]],1,B1215+1))</f>
        <v>2</v>
      </c>
      <c r="C1216" s="1" t="s">
        <v>1056</v>
      </c>
      <c r="D1216" s="1" t="s">
        <v>677</v>
      </c>
      <c r="E1216" s="1" t="s">
        <v>73</v>
      </c>
      <c r="F1216" s="1" t="s">
        <v>78</v>
      </c>
      <c r="G1216" s="1" t="s">
        <v>679</v>
      </c>
      <c r="H1216" s="1" t="s">
        <v>680</v>
      </c>
      <c r="I1216">
        <v>1</v>
      </c>
      <c r="J1216" t="s">
        <v>234</v>
      </c>
      <c r="K1216" s="1" t="s">
        <v>169</v>
      </c>
      <c r="L1216" s="1" t="s">
        <v>178</v>
      </c>
      <c r="M1216">
        <v>31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カンフー大将優ICONIC</v>
      </c>
    </row>
    <row r="1217" spans="1:20" x14ac:dyDescent="0.35">
      <c r="A1217">
        <f>VLOOKUP(Attack[[#This Row],[No用]],SetNo[[No.用]:[vlookup 用]],2,FALSE)</f>
        <v>298</v>
      </c>
      <c r="B1217">
        <f>IF(ROW()=2,1,IF(A1216&lt;&gt;Attack[[#This Row],[No]],1,B1216+1))</f>
        <v>3</v>
      </c>
      <c r="C1217" s="1" t="s">
        <v>1056</v>
      </c>
      <c r="D1217" s="1" t="s">
        <v>677</v>
      </c>
      <c r="E1217" s="1" t="s">
        <v>73</v>
      </c>
      <c r="F1217" s="1" t="s">
        <v>78</v>
      </c>
      <c r="G1217" s="1" t="s">
        <v>679</v>
      </c>
      <c r="H1217" s="1" t="s">
        <v>680</v>
      </c>
      <c r="I1217">
        <v>1</v>
      </c>
      <c r="J1217" t="s">
        <v>394</v>
      </c>
      <c r="K1217" s="1" t="s">
        <v>270</v>
      </c>
      <c r="L1217" s="1" t="s">
        <v>178</v>
      </c>
      <c r="M1217">
        <v>34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カンフー大将優ICONIC</v>
      </c>
    </row>
    <row r="1218" spans="1:20" x14ac:dyDescent="0.35">
      <c r="A1218">
        <f>VLOOKUP(Attack[[#This Row],[No用]],SetNo[[No.用]:[vlookup 用]],2,FALSE)</f>
        <v>298</v>
      </c>
      <c r="B1218">
        <f>IF(ROW()=2,1,IF(A1217&lt;&gt;Attack[[#This Row],[No]],1,B1217+1))</f>
        <v>4</v>
      </c>
      <c r="C1218" s="1" t="s">
        <v>1056</v>
      </c>
      <c r="D1218" s="1" t="s">
        <v>677</v>
      </c>
      <c r="E1218" s="1" t="s">
        <v>73</v>
      </c>
      <c r="F1218" s="1" t="s">
        <v>78</v>
      </c>
      <c r="G1218" s="1" t="s">
        <v>679</v>
      </c>
      <c r="H1218" s="1" t="s">
        <v>680</v>
      </c>
      <c r="I1218">
        <v>1</v>
      </c>
      <c r="J1218" t="s">
        <v>234</v>
      </c>
      <c r="K1218" s="1" t="s">
        <v>172</v>
      </c>
      <c r="L1218" s="1" t="s">
        <v>162</v>
      </c>
      <c r="M1218">
        <v>31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カンフー大将優ICONIC</v>
      </c>
    </row>
    <row r="1219" spans="1:20" x14ac:dyDescent="0.35">
      <c r="A1219">
        <f>VLOOKUP(Attack[[#This Row],[No用]],SetNo[[No.用]:[vlookup 用]],2,FALSE)</f>
        <v>299</v>
      </c>
      <c r="B1219">
        <f>IF(ROW()=2,1,IF(A1218&lt;&gt;Attack[[#This Row],[No]],1,B1218+1))</f>
        <v>1</v>
      </c>
      <c r="C1219" s="1" t="s">
        <v>1358</v>
      </c>
      <c r="D1219" s="1" t="s">
        <v>677</v>
      </c>
      <c r="E1219" s="1" t="s">
        <v>90</v>
      </c>
      <c r="F1219" s="1" t="s">
        <v>78</v>
      </c>
      <c r="G1219" s="1" t="s">
        <v>679</v>
      </c>
      <c r="H1219" s="1" t="s">
        <v>680</v>
      </c>
      <c r="I1219">
        <v>1</v>
      </c>
      <c r="J1219" t="s">
        <v>394</v>
      </c>
      <c r="K1219" s="1" t="s">
        <v>168</v>
      </c>
      <c r="L1219" s="1" t="s">
        <v>173</v>
      </c>
      <c r="M1219">
        <v>34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妖大将優ICONIC</v>
      </c>
    </row>
    <row r="1220" spans="1:20" x14ac:dyDescent="0.35">
      <c r="A1220">
        <f>VLOOKUP(Attack[[#This Row],[No用]],SetNo[[No.用]:[vlookup 用]],2,FALSE)</f>
        <v>299</v>
      </c>
      <c r="B1220">
        <f>IF(ROW()=2,1,IF(A1219&lt;&gt;Attack[[#This Row],[No]],1,B1219+1))</f>
        <v>2</v>
      </c>
      <c r="C1220" s="1" t="s">
        <v>1358</v>
      </c>
      <c r="D1220" s="1" t="s">
        <v>677</v>
      </c>
      <c r="E1220" s="1" t="s">
        <v>90</v>
      </c>
      <c r="F1220" s="1" t="s">
        <v>78</v>
      </c>
      <c r="G1220" s="1" t="s">
        <v>679</v>
      </c>
      <c r="H1220" s="1" t="s">
        <v>680</v>
      </c>
      <c r="I1220">
        <v>1</v>
      </c>
      <c r="J1220" t="s">
        <v>234</v>
      </c>
      <c r="K1220" s="1" t="s">
        <v>169</v>
      </c>
      <c r="L1220" s="1" t="s">
        <v>173</v>
      </c>
      <c r="M1220">
        <v>34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妖大将優ICONIC</v>
      </c>
    </row>
    <row r="1221" spans="1:20" x14ac:dyDescent="0.35">
      <c r="A1221">
        <f>VLOOKUP(Attack[[#This Row],[No用]],SetNo[[No.用]:[vlookup 用]],2,FALSE)</f>
        <v>299</v>
      </c>
      <c r="B1221">
        <f>IF(ROW()=2,1,IF(A1220&lt;&gt;Attack[[#This Row],[No]],1,B1220+1))</f>
        <v>3</v>
      </c>
      <c r="C1221" s="1" t="s">
        <v>1358</v>
      </c>
      <c r="D1221" s="1" t="s">
        <v>677</v>
      </c>
      <c r="E1221" s="1" t="s">
        <v>90</v>
      </c>
      <c r="F1221" s="1" t="s">
        <v>78</v>
      </c>
      <c r="G1221" s="1" t="s">
        <v>679</v>
      </c>
      <c r="H1221" s="1" t="s">
        <v>680</v>
      </c>
      <c r="I1221">
        <v>1</v>
      </c>
      <c r="J1221" t="s">
        <v>394</v>
      </c>
      <c r="K1221" s="1" t="s">
        <v>270</v>
      </c>
      <c r="L1221" s="1" t="s">
        <v>173</v>
      </c>
      <c r="M1221">
        <v>37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妖大将優ICONIC</v>
      </c>
    </row>
    <row r="1222" spans="1:20" x14ac:dyDescent="0.35">
      <c r="A1222">
        <f>VLOOKUP(Attack[[#This Row],[No用]],SetNo[[No.用]:[vlookup 用]],2,FALSE)</f>
        <v>299</v>
      </c>
      <c r="B1222">
        <f>IF(ROW()=2,1,IF(A1221&lt;&gt;Attack[[#This Row],[No]],1,B1221+1))</f>
        <v>4</v>
      </c>
      <c r="C1222" s="1" t="s">
        <v>1358</v>
      </c>
      <c r="D1222" s="1" t="s">
        <v>677</v>
      </c>
      <c r="E1222" s="1" t="s">
        <v>90</v>
      </c>
      <c r="F1222" s="1" t="s">
        <v>78</v>
      </c>
      <c r="G1222" s="1" t="s">
        <v>679</v>
      </c>
      <c r="H1222" s="1" t="s">
        <v>680</v>
      </c>
      <c r="I1222">
        <v>1</v>
      </c>
      <c r="J1222" t="s">
        <v>234</v>
      </c>
      <c r="K1222" s="1" t="s">
        <v>172</v>
      </c>
      <c r="L1222" s="1" t="s">
        <v>162</v>
      </c>
      <c r="M1222">
        <v>31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妖大将優ICONIC</v>
      </c>
    </row>
    <row r="1223" spans="1:20" x14ac:dyDescent="0.35">
      <c r="A1223">
        <f>VLOOKUP(Attack[[#This Row],[No用]],SetNo[[No.用]:[vlookup 用]],2,FALSE)</f>
        <v>299</v>
      </c>
      <c r="B1223">
        <f>IF(ROW()=2,1,IF(A1222&lt;&gt;Attack[[#This Row],[No]],1,B1222+1))</f>
        <v>5</v>
      </c>
      <c r="C1223" s="1" t="s">
        <v>1358</v>
      </c>
      <c r="D1223" s="1" t="s">
        <v>677</v>
      </c>
      <c r="E1223" s="1" t="s">
        <v>90</v>
      </c>
      <c r="F1223" s="1" t="s">
        <v>78</v>
      </c>
      <c r="G1223" s="1" t="s">
        <v>679</v>
      </c>
      <c r="H1223" s="1" t="s">
        <v>680</v>
      </c>
      <c r="I1223">
        <v>1</v>
      </c>
      <c r="J1223" t="s">
        <v>394</v>
      </c>
      <c r="K1223" s="1" t="s">
        <v>183</v>
      </c>
      <c r="L1223" s="1" t="s">
        <v>224</v>
      </c>
      <c r="M1223">
        <v>49</v>
      </c>
      <c r="N1223">
        <v>0</v>
      </c>
      <c r="O1223">
        <v>59</v>
      </c>
      <c r="P1223">
        <v>0</v>
      </c>
      <c r="T1223" t="str">
        <f>Attack[[#This Row],[服装]]&amp;Attack[[#This Row],[名前]]&amp;Attack[[#This Row],[レアリティ]]</f>
        <v>妖大将優ICONIC</v>
      </c>
    </row>
    <row r="1224" spans="1:20" x14ac:dyDescent="0.35">
      <c r="A1224">
        <f>VLOOKUP(Attack[[#This Row],[No用]],SetNo[[No.用]:[vlookup 用]],2,FALSE)</f>
        <v>300</v>
      </c>
      <c r="B1224">
        <f>IF(ROW()=2,1,IF(A1223&lt;&gt;Attack[[#This Row],[No]],1,B1223+1))</f>
        <v>1</v>
      </c>
      <c r="C1224" t="s">
        <v>108</v>
      </c>
      <c r="D1224" s="1" t="s">
        <v>682</v>
      </c>
      <c r="E1224" s="1" t="s">
        <v>90</v>
      </c>
      <c r="F1224" s="1" t="s">
        <v>78</v>
      </c>
      <c r="G1224" s="1" t="s">
        <v>679</v>
      </c>
      <c r="H1224" t="s">
        <v>71</v>
      </c>
      <c r="I1224">
        <v>1</v>
      </c>
      <c r="J1224" t="s">
        <v>234</v>
      </c>
      <c r="K1224" s="1" t="s">
        <v>168</v>
      </c>
      <c r="L1224" s="1" t="s">
        <v>173</v>
      </c>
      <c r="M1224">
        <v>36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ユニフォーム沼井和馬ICONIC</v>
      </c>
    </row>
    <row r="1225" spans="1:20" x14ac:dyDescent="0.35">
      <c r="A1225">
        <f>VLOOKUP(Attack[[#This Row],[No用]],SetNo[[No.用]:[vlookup 用]],2,FALSE)</f>
        <v>300</v>
      </c>
      <c r="B1225">
        <f>IF(ROW()=2,1,IF(A1224&lt;&gt;Attack[[#This Row],[No]],1,B1224+1))</f>
        <v>2</v>
      </c>
      <c r="C1225" t="s">
        <v>108</v>
      </c>
      <c r="D1225" s="1" t="s">
        <v>682</v>
      </c>
      <c r="E1225" s="1" t="s">
        <v>90</v>
      </c>
      <c r="F1225" s="1" t="s">
        <v>78</v>
      </c>
      <c r="G1225" s="1" t="s">
        <v>679</v>
      </c>
      <c r="H1225" t="s">
        <v>71</v>
      </c>
      <c r="I1225">
        <v>1</v>
      </c>
      <c r="J1225" t="s">
        <v>234</v>
      </c>
      <c r="K1225" s="1" t="s">
        <v>169</v>
      </c>
      <c r="L1225" s="1" t="s">
        <v>178</v>
      </c>
      <c r="M1225">
        <v>36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ユニフォーム沼井和馬ICONIC</v>
      </c>
    </row>
    <row r="1226" spans="1:20" x14ac:dyDescent="0.35">
      <c r="A1226">
        <f>VLOOKUP(Attack[[#This Row],[No用]],SetNo[[No.用]:[vlookup 用]],2,FALSE)</f>
        <v>301</v>
      </c>
      <c r="B1226">
        <f>IF(ROW()=2,1,IF(A1225&lt;&gt;Attack[[#This Row],[No]],1,B1225+1))</f>
        <v>1</v>
      </c>
      <c r="C1226" t="s">
        <v>108</v>
      </c>
      <c r="D1226" s="1" t="s">
        <v>729</v>
      </c>
      <c r="E1226" s="1" t="s">
        <v>90</v>
      </c>
      <c r="F1226" s="1" t="s">
        <v>78</v>
      </c>
      <c r="G1226" s="1" t="s">
        <v>679</v>
      </c>
      <c r="H1226" t="s">
        <v>71</v>
      </c>
      <c r="I1226">
        <v>1</v>
      </c>
      <c r="J1226" t="s">
        <v>394</v>
      </c>
      <c r="K1226" s="1" t="s">
        <v>168</v>
      </c>
      <c r="L1226" s="1" t="s">
        <v>178</v>
      </c>
      <c r="M1226">
        <v>35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ユニフォーム潜尚保ICONIC</v>
      </c>
    </row>
    <row r="1227" spans="1:20" x14ac:dyDescent="0.35">
      <c r="A1227">
        <f>VLOOKUP(Attack[[#This Row],[No用]],SetNo[[No.用]:[vlookup 用]],2,FALSE)</f>
        <v>301</v>
      </c>
      <c r="B1227">
        <f>IF(ROW()=2,1,IF(A1226&lt;&gt;Attack[[#This Row],[No]],1,B1226+1))</f>
        <v>2</v>
      </c>
      <c r="C1227" t="s">
        <v>108</v>
      </c>
      <c r="D1227" s="1" t="s">
        <v>729</v>
      </c>
      <c r="E1227" s="1" t="s">
        <v>90</v>
      </c>
      <c r="F1227" s="1" t="s">
        <v>78</v>
      </c>
      <c r="G1227" s="1" t="s">
        <v>679</v>
      </c>
      <c r="H1227" t="s">
        <v>71</v>
      </c>
      <c r="I1227">
        <v>1</v>
      </c>
      <c r="J1227" t="s">
        <v>234</v>
      </c>
      <c r="K1227" s="1" t="s">
        <v>169</v>
      </c>
      <c r="L1227" s="1" t="s">
        <v>178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ユニフォーム潜尚保ICONIC</v>
      </c>
    </row>
    <row r="1228" spans="1:20" x14ac:dyDescent="0.35">
      <c r="A1228">
        <f>VLOOKUP(Attack[[#This Row],[No用]],SetNo[[No.用]:[vlookup 用]],2,FALSE)</f>
        <v>301</v>
      </c>
      <c r="B1228">
        <f>IF(ROW()=2,1,IF(A1227&lt;&gt;Attack[[#This Row],[No]],1,B1227+1))</f>
        <v>3</v>
      </c>
      <c r="C1228" t="s">
        <v>108</v>
      </c>
      <c r="D1228" s="1" t="s">
        <v>729</v>
      </c>
      <c r="E1228" s="1" t="s">
        <v>90</v>
      </c>
      <c r="F1228" s="1" t="s">
        <v>78</v>
      </c>
      <c r="G1228" s="1" t="s">
        <v>679</v>
      </c>
      <c r="H1228" t="s">
        <v>71</v>
      </c>
      <c r="I1228">
        <v>1</v>
      </c>
      <c r="J1228" t="s">
        <v>234</v>
      </c>
      <c r="K1228" s="1" t="s">
        <v>170</v>
      </c>
      <c r="L1228" s="1" t="s">
        <v>173</v>
      </c>
      <c r="M1228">
        <v>38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ユニフォーム潜尚保ICONIC</v>
      </c>
    </row>
    <row r="1229" spans="1:20" x14ac:dyDescent="0.35">
      <c r="A1229">
        <f>VLOOKUP(Attack[[#This Row],[No用]],SetNo[[No.用]:[vlookup 用]],2,FALSE)</f>
        <v>301</v>
      </c>
      <c r="B1229">
        <f>IF(ROW()=2,1,IF(A1228&lt;&gt;Attack[[#This Row],[No]],1,B1228+1))</f>
        <v>4</v>
      </c>
      <c r="C1229" t="s">
        <v>108</v>
      </c>
      <c r="D1229" s="1" t="s">
        <v>729</v>
      </c>
      <c r="E1229" s="1" t="s">
        <v>90</v>
      </c>
      <c r="F1229" s="1" t="s">
        <v>78</v>
      </c>
      <c r="G1229" s="1" t="s">
        <v>679</v>
      </c>
      <c r="H1229" t="s">
        <v>71</v>
      </c>
      <c r="I1229">
        <v>1</v>
      </c>
      <c r="J1229" t="s">
        <v>394</v>
      </c>
      <c r="K1229" s="1" t="s">
        <v>270</v>
      </c>
      <c r="L1229" s="1" t="s">
        <v>173</v>
      </c>
      <c r="M1229">
        <v>38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ユニフォーム潜尚保ICONIC</v>
      </c>
    </row>
    <row r="1230" spans="1:20" x14ac:dyDescent="0.35">
      <c r="A1230">
        <f>VLOOKUP(Attack[[#This Row],[No用]],SetNo[[No.用]:[vlookup 用]],2,FALSE)</f>
        <v>301</v>
      </c>
      <c r="B1230">
        <f>IF(ROW()=2,1,IF(A1229&lt;&gt;Attack[[#This Row],[No]],1,B1229+1))</f>
        <v>5</v>
      </c>
      <c r="C1230" t="s">
        <v>108</v>
      </c>
      <c r="D1230" s="1" t="s">
        <v>729</v>
      </c>
      <c r="E1230" s="1" t="s">
        <v>90</v>
      </c>
      <c r="F1230" s="1" t="s">
        <v>78</v>
      </c>
      <c r="G1230" s="1" t="s">
        <v>679</v>
      </c>
      <c r="H1230" t="s">
        <v>71</v>
      </c>
      <c r="I1230">
        <v>1</v>
      </c>
      <c r="J1230" t="s">
        <v>234</v>
      </c>
      <c r="K1230" s="1" t="s">
        <v>172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ユニフォーム潜尚保ICONIC</v>
      </c>
    </row>
    <row r="1231" spans="1:20" x14ac:dyDescent="0.35">
      <c r="A1231">
        <f>VLOOKUP(Attack[[#This Row],[No用]],SetNo[[No.用]:[vlookup 用]],2,FALSE)</f>
        <v>301</v>
      </c>
      <c r="B1231">
        <f>IF(ROW()=2,1,IF(A1230&lt;&gt;Attack[[#This Row],[No]],1,B1230+1))</f>
        <v>6</v>
      </c>
      <c r="C1231" t="s">
        <v>108</v>
      </c>
      <c r="D1231" s="1" t="s">
        <v>729</v>
      </c>
      <c r="E1231" s="1" t="s">
        <v>90</v>
      </c>
      <c r="F1231" s="1" t="s">
        <v>78</v>
      </c>
      <c r="G1231" s="1" t="s">
        <v>679</v>
      </c>
      <c r="H1231" t="s">
        <v>71</v>
      </c>
      <c r="I1231">
        <v>1</v>
      </c>
      <c r="J1231" t="s">
        <v>234</v>
      </c>
      <c r="K1231" s="1" t="s">
        <v>183</v>
      </c>
      <c r="L1231" s="1" t="s">
        <v>224</v>
      </c>
      <c r="M1231">
        <v>43</v>
      </c>
      <c r="N1231">
        <v>0</v>
      </c>
      <c r="O1231">
        <v>53</v>
      </c>
      <c r="P1231">
        <v>0</v>
      </c>
      <c r="T1231" t="str">
        <f>Attack[[#This Row],[服装]]&amp;Attack[[#This Row],[名前]]&amp;Attack[[#This Row],[レアリティ]]</f>
        <v>ユニフォーム潜尚保ICONIC</v>
      </c>
    </row>
    <row r="1232" spans="1:20" x14ac:dyDescent="0.35">
      <c r="A1232">
        <f>VLOOKUP(Attack[[#This Row],[No用]],SetNo[[No.用]:[vlookup 用]],2,FALSE)</f>
        <v>302</v>
      </c>
      <c r="B1232">
        <f>IF(ROW()=2,1,IF(A1231&lt;&gt;Attack[[#This Row],[No]],1,B1231+1))</f>
        <v>1</v>
      </c>
      <c r="C1232" s="1" t="s">
        <v>926</v>
      </c>
      <c r="D1232" s="1" t="s">
        <v>729</v>
      </c>
      <c r="E1232" s="1" t="s">
        <v>77</v>
      </c>
      <c r="F1232" s="1" t="s">
        <v>78</v>
      </c>
      <c r="G1232" s="1" t="s">
        <v>679</v>
      </c>
      <c r="H1232" s="1" t="s">
        <v>680</v>
      </c>
      <c r="I1232">
        <v>1</v>
      </c>
      <c r="J1232" t="s">
        <v>394</v>
      </c>
      <c r="K1232" s="1" t="s">
        <v>168</v>
      </c>
      <c r="L1232" s="1" t="s">
        <v>178</v>
      </c>
      <c r="M1232">
        <v>35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バーガー潜尚保ICONIC</v>
      </c>
    </row>
    <row r="1233" spans="1:20" x14ac:dyDescent="0.35">
      <c r="A1233">
        <f>VLOOKUP(Attack[[#This Row],[No用]],SetNo[[No.用]:[vlookup 用]],2,FALSE)</f>
        <v>302</v>
      </c>
      <c r="B1233">
        <f>IF(ROW()=2,1,IF(A1232&lt;&gt;Attack[[#This Row],[No]],1,B1232+1))</f>
        <v>2</v>
      </c>
      <c r="C1233" s="1" t="s">
        <v>926</v>
      </c>
      <c r="D1233" s="1" t="s">
        <v>729</v>
      </c>
      <c r="E1233" s="1" t="s">
        <v>77</v>
      </c>
      <c r="F1233" s="1" t="s">
        <v>78</v>
      </c>
      <c r="G1233" s="1" t="s">
        <v>679</v>
      </c>
      <c r="H1233" s="1" t="s">
        <v>680</v>
      </c>
      <c r="I1233">
        <v>1</v>
      </c>
      <c r="J1233" t="s">
        <v>234</v>
      </c>
      <c r="K1233" s="1" t="s">
        <v>169</v>
      </c>
      <c r="L1233" s="1" t="s">
        <v>173</v>
      </c>
      <c r="M1233">
        <v>36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バーガー潜尚保ICONIC</v>
      </c>
    </row>
    <row r="1234" spans="1:20" x14ac:dyDescent="0.35">
      <c r="A1234">
        <f>VLOOKUP(Attack[[#This Row],[No用]],SetNo[[No.用]:[vlookup 用]],2,FALSE)</f>
        <v>302</v>
      </c>
      <c r="B1234">
        <f>IF(ROW()=2,1,IF(A1233&lt;&gt;Attack[[#This Row],[No]],1,B1233+1))</f>
        <v>3</v>
      </c>
      <c r="C1234" s="1" t="s">
        <v>926</v>
      </c>
      <c r="D1234" s="1" t="s">
        <v>729</v>
      </c>
      <c r="E1234" s="1" t="s">
        <v>77</v>
      </c>
      <c r="F1234" s="1" t="s">
        <v>78</v>
      </c>
      <c r="G1234" s="1" t="s">
        <v>679</v>
      </c>
      <c r="H1234" s="1" t="s">
        <v>680</v>
      </c>
      <c r="I1234">
        <v>1</v>
      </c>
      <c r="J1234" t="s">
        <v>234</v>
      </c>
      <c r="K1234" s="1" t="s">
        <v>170</v>
      </c>
      <c r="L1234" s="1" t="s">
        <v>173</v>
      </c>
      <c r="M1234">
        <v>38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バーガー潜尚保ICONIC</v>
      </c>
    </row>
    <row r="1235" spans="1:20" x14ac:dyDescent="0.35">
      <c r="A1235">
        <f>VLOOKUP(Attack[[#This Row],[No用]],SetNo[[No.用]:[vlookup 用]],2,FALSE)</f>
        <v>302</v>
      </c>
      <c r="B1235">
        <f>IF(ROW()=2,1,IF(A1234&lt;&gt;Attack[[#This Row],[No]],1,B1234+1))</f>
        <v>4</v>
      </c>
      <c r="C1235" s="1" t="s">
        <v>926</v>
      </c>
      <c r="D1235" s="1" t="s">
        <v>729</v>
      </c>
      <c r="E1235" s="1" t="s">
        <v>77</v>
      </c>
      <c r="F1235" s="1" t="s">
        <v>78</v>
      </c>
      <c r="G1235" s="1" t="s">
        <v>679</v>
      </c>
      <c r="H1235" s="1" t="s">
        <v>680</v>
      </c>
      <c r="I1235">
        <v>1</v>
      </c>
      <c r="J1235" t="s">
        <v>394</v>
      </c>
      <c r="K1235" s="1" t="s">
        <v>270</v>
      </c>
      <c r="L1235" s="1" t="s">
        <v>173</v>
      </c>
      <c r="M1235">
        <v>38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バーガー潜尚保ICONIC</v>
      </c>
    </row>
    <row r="1236" spans="1:20" x14ac:dyDescent="0.35">
      <c r="A1236">
        <f>VLOOKUP(Attack[[#This Row],[No用]],SetNo[[No.用]:[vlookup 用]],2,FALSE)</f>
        <v>302</v>
      </c>
      <c r="B1236">
        <f>IF(ROW()=2,1,IF(A1235&lt;&gt;Attack[[#This Row],[No]],1,B1235+1))</f>
        <v>5</v>
      </c>
      <c r="C1236" s="1" t="s">
        <v>926</v>
      </c>
      <c r="D1236" s="1" t="s">
        <v>729</v>
      </c>
      <c r="E1236" s="1" t="s">
        <v>77</v>
      </c>
      <c r="F1236" s="1" t="s">
        <v>78</v>
      </c>
      <c r="G1236" s="1" t="s">
        <v>679</v>
      </c>
      <c r="H1236" s="1" t="s">
        <v>680</v>
      </c>
      <c r="I1236">
        <v>1</v>
      </c>
      <c r="J1236" t="s">
        <v>234</v>
      </c>
      <c r="K1236" s="1" t="s">
        <v>172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バーガー潜尚保ICONIC</v>
      </c>
    </row>
    <row r="1237" spans="1:20" x14ac:dyDescent="0.35">
      <c r="A1237">
        <f>VLOOKUP(Attack[[#This Row],[No用]],SetNo[[No.用]:[vlookup 用]],2,FALSE)</f>
        <v>302</v>
      </c>
      <c r="B1237">
        <f>IF(ROW()=2,1,IF(A1236&lt;&gt;Attack[[#This Row],[No]],1,B1236+1))</f>
        <v>6</v>
      </c>
      <c r="C1237" s="1" t="s">
        <v>926</v>
      </c>
      <c r="D1237" s="1" t="s">
        <v>729</v>
      </c>
      <c r="E1237" s="1" t="s">
        <v>77</v>
      </c>
      <c r="F1237" s="1" t="s">
        <v>78</v>
      </c>
      <c r="G1237" s="1" t="s">
        <v>679</v>
      </c>
      <c r="H1237" s="1" t="s">
        <v>680</v>
      </c>
      <c r="I1237">
        <v>1</v>
      </c>
      <c r="J1237" t="s">
        <v>234</v>
      </c>
      <c r="K1237" s="1" t="s">
        <v>270</v>
      </c>
      <c r="L1237" s="1" t="s">
        <v>224</v>
      </c>
      <c r="M1237">
        <v>43</v>
      </c>
      <c r="N1237">
        <v>0</v>
      </c>
      <c r="O1237">
        <v>53</v>
      </c>
      <c r="P1237">
        <v>0</v>
      </c>
      <c r="T1237" t="str">
        <f>Attack[[#This Row],[服装]]&amp;Attack[[#This Row],[名前]]&amp;Attack[[#This Row],[レアリティ]]</f>
        <v>バーガー潜尚保ICONIC</v>
      </c>
    </row>
    <row r="1238" spans="1:20" x14ac:dyDescent="0.35">
      <c r="A1238">
        <f>VLOOKUP(Attack[[#This Row],[No用]],SetNo[[No.用]:[vlookup 用]],2,FALSE)</f>
        <v>303</v>
      </c>
      <c r="B1238">
        <f>IF(ROW()=2,1,IF(A1237&lt;&gt;Attack[[#This Row],[No]],1,B1237+1))</f>
        <v>1</v>
      </c>
      <c r="C1238" t="s">
        <v>108</v>
      </c>
      <c r="D1238" s="1" t="s">
        <v>731</v>
      </c>
      <c r="E1238" s="1" t="s">
        <v>90</v>
      </c>
      <c r="F1238" s="1" t="s">
        <v>78</v>
      </c>
      <c r="G1238" s="1" t="s">
        <v>679</v>
      </c>
      <c r="H1238" t="s">
        <v>71</v>
      </c>
      <c r="I1238">
        <v>1</v>
      </c>
      <c r="J1238" t="s">
        <v>394</v>
      </c>
      <c r="K1238" s="1" t="s">
        <v>168</v>
      </c>
      <c r="L1238" s="1" t="s">
        <v>162</v>
      </c>
      <c r="M1238">
        <v>34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ユニフォーム高千穂恵也ICONIC</v>
      </c>
    </row>
    <row r="1239" spans="1:20" x14ac:dyDescent="0.35">
      <c r="A1239">
        <f>VLOOKUP(Attack[[#This Row],[No用]],SetNo[[No.用]:[vlookup 用]],2,FALSE)</f>
        <v>303</v>
      </c>
      <c r="B1239">
        <f>IF(ROW()=2,1,IF(A1238&lt;&gt;Attack[[#This Row],[No]],1,B1238+1))</f>
        <v>2</v>
      </c>
      <c r="C1239" t="s">
        <v>108</v>
      </c>
      <c r="D1239" s="1" t="s">
        <v>731</v>
      </c>
      <c r="E1239" s="1" t="s">
        <v>90</v>
      </c>
      <c r="F1239" s="1" t="s">
        <v>78</v>
      </c>
      <c r="G1239" s="1" t="s">
        <v>679</v>
      </c>
      <c r="H1239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ユニフォーム高千穂恵也ICONIC</v>
      </c>
    </row>
    <row r="1240" spans="1:20" x14ac:dyDescent="0.35">
      <c r="A1240">
        <f>VLOOKUP(Attack[[#This Row],[No用]],SetNo[[No.用]:[vlookup 用]],2,FALSE)</f>
        <v>303</v>
      </c>
      <c r="B1240">
        <f>IF(ROW()=2,1,IF(A1239&lt;&gt;Attack[[#This Row],[No]],1,B1239+1))</f>
        <v>3</v>
      </c>
      <c r="C1240" t="s">
        <v>108</v>
      </c>
      <c r="D1240" s="1" t="s">
        <v>731</v>
      </c>
      <c r="E1240" s="1" t="s">
        <v>90</v>
      </c>
      <c r="F1240" s="1" t="s">
        <v>78</v>
      </c>
      <c r="G1240" s="1" t="s">
        <v>679</v>
      </c>
      <c r="H1240" t="s">
        <v>71</v>
      </c>
      <c r="I1240">
        <v>1</v>
      </c>
      <c r="J1240" t="s">
        <v>234</v>
      </c>
      <c r="K1240" s="1" t="s">
        <v>270</v>
      </c>
      <c r="L1240" s="1" t="s">
        <v>162</v>
      </c>
      <c r="M1240">
        <v>36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ユニフォーム高千穂恵也ICONIC</v>
      </c>
    </row>
    <row r="1241" spans="1:20" x14ac:dyDescent="0.35">
      <c r="A1241">
        <f>VLOOKUP(Attack[[#This Row],[No用]],SetNo[[No.用]:[vlookup 用]],2,FALSE)</f>
        <v>304</v>
      </c>
      <c r="B1241">
        <f>IF(ROW()=2,1,IF(A1240&lt;&gt;Attack[[#This Row],[No]],1,B1240+1))</f>
        <v>1</v>
      </c>
      <c r="C1241" t="s">
        <v>108</v>
      </c>
      <c r="D1241" s="1" t="s">
        <v>733</v>
      </c>
      <c r="E1241" s="1" t="s">
        <v>90</v>
      </c>
      <c r="F1241" s="1" t="s">
        <v>82</v>
      </c>
      <c r="G1241" s="1" t="s">
        <v>679</v>
      </c>
      <c r="H1241" t="s">
        <v>71</v>
      </c>
      <c r="I1241">
        <v>1</v>
      </c>
      <c r="J1241" t="s">
        <v>234</v>
      </c>
      <c r="K1241" s="1" t="s">
        <v>168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ユニフォーム広尾倖児ICONIC</v>
      </c>
    </row>
    <row r="1242" spans="1:20" x14ac:dyDescent="0.35">
      <c r="A1242">
        <f>VLOOKUP(Attack[[#This Row],[No用]],SetNo[[No.用]:[vlookup 用]],2,FALSE)</f>
        <v>304</v>
      </c>
      <c r="B1242">
        <f>IF(ROW()=2,1,IF(A1241&lt;&gt;Attack[[#This Row],[No]],1,B1241+1))</f>
        <v>2</v>
      </c>
      <c r="C1242" t="s">
        <v>108</v>
      </c>
      <c r="D1242" s="1" t="s">
        <v>733</v>
      </c>
      <c r="E1242" s="1" t="s">
        <v>90</v>
      </c>
      <c r="F1242" s="1" t="s">
        <v>82</v>
      </c>
      <c r="G1242" s="1" t="s">
        <v>679</v>
      </c>
      <c r="H1242" t="s">
        <v>71</v>
      </c>
      <c r="I1242">
        <v>1</v>
      </c>
      <c r="J1242" t="s">
        <v>394</v>
      </c>
      <c r="K1242" s="1" t="s">
        <v>169</v>
      </c>
      <c r="L1242" s="1" t="s">
        <v>162</v>
      </c>
      <c r="M1242">
        <v>24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ユニフォーム広尾倖児ICONIC</v>
      </c>
    </row>
    <row r="1243" spans="1:20" x14ac:dyDescent="0.35">
      <c r="A1243">
        <f>VLOOKUP(Attack[[#This Row],[No用]],SetNo[[No.用]:[vlookup 用]],2,FALSE)</f>
        <v>304</v>
      </c>
      <c r="B1243">
        <f>IF(ROW()=2,1,IF(A1242&lt;&gt;Attack[[#This Row],[No]],1,B1242+1))</f>
        <v>3</v>
      </c>
      <c r="C1243" t="s">
        <v>108</v>
      </c>
      <c r="D1243" s="1" t="s">
        <v>733</v>
      </c>
      <c r="E1243" s="1" t="s">
        <v>90</v>
      </c>
      <c r="F1243" s="1" t="s">
        <v>82</v>
      </c>
      <c r="G1243" s="1" t="s">
        <v>679</v>
      </c>
      <c r="H1243" t="s">
        <v>71</v>
      </c>
      <c r="I1243">
        <v>1</v>
      </c>
      <c r="J1243" t="s">
        <v>234</v>
      </c>
      <c r="K1243" s="1" t="s">
        <v>172</v>
      </c>
      <c r="L1243" s="1" t="s">
        <v>162</v>
      </c>
      <c r="M1243">
        <v>24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ユニフォーム広尾倖児ICONIC</v>
      </c>
    </row>
    <row r="1244" spans="1:20" x14ac:dyDescent="0.35">
      <c r="A1244">
        <f>VLOOKUP(Attack[[#This Row],[No用]],SetNo[[No.用]:[vlookup 用]],2,FALSE)</f>
        <v>305</v>
      </c>
      <c r="B1244">
        <f>IF(ROW()=2,1,IF(A1243&lt;&gt;Attack[[#This Row],[No]],1,B1243+1))</f>
        <v>1</v>
      </c>
      <c r="C1244" s="1" t="s">
        <v>1056</v>
      </c>
      <c r="D1244" s="1" t="s">
        <v>733</v>
      </c>
      <c r="E1244" s="1" t="s">
        <v>77</v>
      </c>
      <c r="F1244" s="1" t="s">
        <v>82</v>
      </c>
      <c r="G1244" s="1" t="s">
        <v>679</v>
      </c>
      <c r="H1244" s="1" t="s">
        <v>680</v>
      </c>
      <c r="I1244">
        <v>1</v>
      </c>
      <c r="J1244" t="s">
        <v>234</v>
      </c>
      <c r="K1244" s="1" t="s">
        <v>168</v>
      </c>
      <c r="L1244" s="1" t="s">
        <v>162</v>
      </c>
      <c r="M1244">
        <v>26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カンフー広尾倖児ICONIC</v>
      </c>
    </row>
    <row r="1245" spans="1:20" x14ac:dyDescent="0.35">
      <c r="A1245">
        <f>VLOOKUP(Attack[[#This Row],[No用]],SetNo[[No.用]:[vlookup 用]],2,FALSE)</f>
        <v>305</v>
      </c>
      <c r="B1245">
        <f>IF(ROW()=2,1,IF(A1244&lt;&gt;Attack[[#This Row],[No]],1,B1244+1))</f>
        <v>2</v>
      </c>
      <c r="C1245" s="1" t="s">
        <v>1056</v>
      </c>
      <c r="D1245" s="1" t="s">
        <v>733</v>
      </c>
      <c r="E1245" s="1" t="s">
        <v>77</v>
      </c>
      <c r="F1245" s="1" t="s">
        <v>82</v>
      </c>
      <c r="G1245" s="1" t="s">
        <v>679</v>
      </c>
      <c r="H1245" s="1" t="s">
        <v>680</v>
      </c>
      <c r="I1245">
        <v>1</v>
      </c>
      <c r="J1245" t="s">
        <v>394</v>
      </c>
      <c r="K1245" s="1" t="s">
        <v>169</v>
      </c>
      <c r="L1245" s="1" t="s">
        <v>162</v>
      </c>
      <c r="M1245">
        <v>24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カンフー広尾倖児ICONIC</v>
      </c>
    </row>
    <row r="1246" spans="1:20" x14ac:dyDescent="0.35">
      <c r="A1246">
        <f>VLOOKUP(Attack[[#This Row],[No用]],SetNo[[No.用]:[vlookup 用]],2,FALSE)</f>
        <v>305</v>
      </c>
      <c r="B1246">
        <f>IF(ROW()=2,1,IF(A1245&lt;&gt;Attack[[#This Row],[No]],1,B1245+1))</f>
        <v>3</v>
      </c>
      <c r="C1246" s="1" t="s">
        <v>1056</v>
      </c>
      <c r="D1246" s="1" t="s">
        <v>733</v>
      </c>
      <c r="E1246" s="1" t="s">
        <v>77</v>
      </c>
      <c r="F1246" s="1" t="s">
        <v>82</v>
      </c>
      <c r="G1246" s="1" t="s">
        <v>679</v>
      </c>
      <c r="H1246" s="1" t="s">
        <v>680</v>
      </c>
      <c r="I1246">
        <v>1</v>
      </c>
      <c r="J1246" t="s">
        <v>234</v>
      </c>
      <c r="K1246" s="1" t="s">
        <v>172</v>
      </c>
      <c r="L1246" s="1" t="s">
        <v>162</v>
      </c>
      <c r="M1246">
        <v>24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カンフー広尾倖児ICONIC</v>
      </c>
    </row>
    <row r="1247" spans="1:20" x14ac:dyDescent="0.35">
      <c r="A1247">
        <f>VLOOKUP(Attack[[#This Row],[No用]],SetNo[[No.用]:[vlookup 用]],2,FALSE)</f>
        <v>306</v>
      </c>
      <c r="B1247">
        <f>IF(ROW()=2,1,IF(A1246&lt;&gt;Attack[[#This Row],[No]],1,B1246+1))</f>
        <v>1</v>
      </c>
      <c r="C1247" t="s">
        <v>108</v>
      </c>
      <c r="D1247" s="1" t="s">
        <v>735</v>
      </c>
      <c r="E1247" s="1" t="s">
        <v>90</v>
      </c>
      <c r="F1247" s="1" t="s">
        <v>74</v>
      </c>
      <c r="G1247" s="1" t="s">
        <v>679</v>
      </c>
      <c r="H1247" t="s">
        <v>71</v>
      </c>
      <c r="I1247">
        <v>1</v>
      </c>
      <c r="J1247" t="s">
        <v>234</v>
      </c>
      <c r="K1247" s="1" t="s">
        <v>168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ユニフォーム先島伊澄ICONIC</v>
      </c>
    </row>
    <row r="1248" spans="1:20" x14ac:dyDescent="0.35">
      <c r="A1248">
        <f>VLOOKUP(Attack[[#This Row],[No用]],SetNo[[No.用]:[vlookup 用]],2,FALSE)</f>
        <v>306</v>
      </c>
      <c r="B1248">
        <f>IF(ROW()=2,1,IF(A1247&lt;&gt;Attack[[#This Row],[No]],1,B1247+1))</f>
        <v>2</v>
      </c>
      <c r="C1248" t="s">
        <v>108</v>
      </c>
      <c r="D1248" s="1" t="s">
        <v>735</v>
      </c>
      <c r="E1248" s="1" t="s">
        <v>90</v>
      </c>
      <c r="F1248" s="1" t="s">
        <v>74</v>
      </c>
      <c r="G1248" s="1" t="s">
        <v>679</v>
      </c>
      <c r="H1248" t="s">
        <v>71</v>
      </c>
      <c r="I1248">
        <v>1</v>
      </c>
      <c r="J1248" t="s">
        <v>234</v>
      </c>
      <c r="K1248" s="1" t="s">
        <v>169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ユニフォーム先島伊澄ICONIC</v>
      </c>
    </row>
    <row r="1249" spans="1:20" x14ac:dyDescent="0.35">
      <c r="A1249">
        <f>VLOOKUP(Attack[[#This Row],[No用]],SetNo[[No.用]:[vlookup 用]],2,FALSE)</f>
        <v>306</v>
      </c>
      <c r="B1249">
        <f>IF(ROW()=2,1,IF(A1248&lt;&gt;Attack[[#This Row],[No]],1,B1248+1))</f>
        <v>3</v>
      </c>
      <c r="C1249" t="s">
        <v>108</v>
      </c>
      <c r="D1249" s="1" t="s">
        <v>735</v>
      </c>
      <c r="E1249" s="1" t="s">
        <v>90</v>
      </c>
      <c r="F1249" s="1" t="s">
        <v>74</v>
      </c>
      <c r="G1249" s="1" t="s">
        <v>679</v>
      </c>
      <c r="H1249" t="s">
        <v>71</v>
      </c>
      <c r="I1249">
        <v>1</v>
      </c>
      <c r="J1249" t="s">
        <v>234</v>
      </c>
      <c r="K1249" s="1" t="s">
        <v>171</v>
      </c>
      <c r="L1249" s="1" t="s">
        <v>173</v>
      </c>
      <c r="M1249">
        <v>30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ユニフォーム先島伊澄ICONIC</v>
      </c>
    </row>
    <row r="1250" spans="1:20" x14ac:dyDescent="0.35">
      <c r="A1250">
        <f>VLOOKUP(Attack[[#This Row],[No用]],SetNo[[No.用]:[vlookup 用]],2,FALSE)</f>
        <v>307</v>
      </c>
      <c r="B1250">
        <f>IF(ROW()=2,1,IF(A1249&lt;&gt;Attack[[#This Row],[No]],1,B1249+1))</f>
        <v>1</v>
      </c>
      <c r="C1250" t="s">
        <v>108</v>
      </c>
      <c r="D1250" s="1" t="s">
        <v>737</v>
      </c>
      <c r="E1250" s="1" t="s">
        <v>90</v>
      </c>
      <c r="F1250" s="1" t="s">
        <v>82</v>
      </c>
      <c r="G1250" s="1" t="s">
        <v>679</v>
      </c>
      <c r="H1250" t="s">
        <v>71</v>
      </c>
      <c r="I1250">
        <v>1</v>
      </c>
      <c r="J1250" t="s">
        <v>394</v>
      </c>
      <c r="K1250" s="1" t="s">
        <v>168</v>
      </c>
      <c r="L1250" s="1" t="s">
        <v>162</v>
      </c>
      <c r="M1250">
        <v>31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ユニフォーム背黒晃彦ICONIC</v>
      </c>
    </row>
    <row r="1251" spans="1:20" x14ac:dyDescent="0.35">
      <c r="A1251">
        <f>VLOOKUP(Attack[[#This Row],[No用]],SetNo[[No.用]:[vlookup 用]],2,FALSE)</f>
        <v>307</v>
      </c>
      <c r="B1251">
        <f>IF(ROW()=2,1,IF(A1250&lt;&gt;Attack[[#This Row],[No]],1,B1250+1))</f>
        <v>2</v>
      </c>
      <c r="C1251" t="s">
        <v>108</v>
      </c>
      <c r="D1251" s="1" t="s">
        <v>737</v>
      </c>
      <c r="E1251" s="1" t="s">
        <v>90</v>
      </c>
      <c r="F1251" s="1" t="s">
        <v>82</v>
      </c>
      <c r="G1251" s="1" t="s">
        <v>679</v>
      </c>
      <c r="H1251" t="s">
        <v>71</v>
      </c>
      <c r="I1251">
        <v>1</v>
      </c>
      <c r="J1251" t="s">
        <v>234</v>
      </c>
      <c r="K1251" s="1" t="s">
        <v>169</v>
      </c>
      <c r="L1251" s="1" t="s">
        <v>162</v>
      </c>
      <c r="M1251">
        <v>31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ユニフォーム背黒晃彦ICONIC</v>
      </c>
    </row>
    <row r="1252" spans="1:20" x14ac:dyDescent="0.35">
      <c r="A1252">
        <f>VLOOKUP(Attack[[#This Row],[No用]],SetNo[[No.用]:[vlookup 用]],2,FALSE)</f>
        <v>308</v>
      </c>
      <c r="B1252">
        <f>IF(ROW()=2,1,IF(A1251&lt;&gt;Attack[[#This Row],[No]],1,B1251+1))</f>
        <v>1</v>
      </c>
      <c r="C1252" t="s">
        <v>108</v>
      </c>
      <c r="D1252" s="1" t="s">
        <v>739</v>
      </c>
      <c r="E1252" s="1" t="s">
        <v>90</v>
      </c>
      <c r="F1252" s="1" t="s">
        <v>80</v>
      </c>
      <c r="G1252" s="1" t="s">
        <v>679</v>
      </c>
      <c r="H1252" t="s">
        <v>71</v>
      </c>
      <c r="I1252">
        <v>1</v>
      </c>
      <c r="J1252" t="s">
        <v>234</v>
      </c>
      <c r="M1252">
        <v>0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56"/>
  <sheetViews>
    <sheetView topLeftCell="A1099" workbookViewId="0">
      <selection activeCell="A1125" sqref="A1122:XFD112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824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824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824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824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824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991</v>
      </c>
      <c r="D24" s="1" t="s">
        <v>955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991</v>
      </c>
      <c r="D25" s="1" t="s">
        <v>955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991</v>
      </c>
      <c r="D26" s="1" t="s">
        <v>955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991</v>
      </c>
      <c r="D27" s="1" t="s">
        <v>955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991</v>
      </c>
      <c r="D28" s="1" t="s">
        <v>955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991</v>
      </c>
      <c r="D29" s="1" t="s">
        <v>955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1142</v>
      </c>
      <c r="D30" s="1" t="s">
        <v>955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1142</v>
      </c>
      <c r="D31" s="1" t="s">
        <v>955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1142</v>
      </c>
      <c r="D32" s="1" t="s">
        <v>955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1142</v>
      </c>
      <c r="D33" s="1" t="s">
        <v>955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1142</v>
      </c>
      <c r="D34" s="1" t="s">
        <v>955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1341</v>
      </c>
      <c r="D35" s="1" t="s">
        <v>955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1341</v>
      </c>
      <c r="D36" s="1" t="s">
        <v>955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1341</v>
      </c>
      <c r="D37" s="1" t="s">
        <v>955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1341</v>
      </c>
      <c r="D38" s="1" t="s">
        <v>955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1341</v>
      </c>
      <c r="D39" s="1" t="s">
        <v>955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1341</v>
      </c>
      <c r="D40" s="1" t="s">
        <v>955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1341</v>
      </c>
      <c r="D41" s="1" t="s">
        <v>955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1341</v>
      </c>
      <c r="D42" s="1" t="s">
        <v>955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1173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1318</v>
      </c>
      <c r="S42" s="1" t="s">
        <v>1319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824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824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991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991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991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1142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1142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1142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1142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1300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1300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1300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t="s">
        <v>108</v>
      </c>
      <c r="D68" t="s">
        <v>139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174</v>
      </c>
      <c r="L68" t="s">
        <v>162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ユニフォーム月島蛍ICONIC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t="s">
        <v>108</v>
      </c>
      <c r="D69" t="s">
        <v>139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t="s">
        <v>175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ユニフォーム月島蛍ICONIC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t="s">
        <v>108</v>
      </c>
      <c r="D70" t="s">
        <v>139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192</v>
      </c>
      <c r="L70" t="s">
        <v>173</v>
      </c>
      <c r="M70">
        <v>35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ユニフォーム月島蛍ICONIC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t="s">
        <v>108</v>
      </c>
      <c r="D71" t="s">
        <v>139</v>
      </c>
      <c r="E71" t="s">
        <v>77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s="1" t="s">
        <v>248</v>
      </c>
      <c r="L71" t="s">
        <v>162</v>
      </c>
      <c r="M71">
        <v>30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ユニフォーム月島蛍ICONIC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5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183</v>
      </c>
      <c r="L72" t="s">
        <v>224</v>
      </c>
      <c r="M72">
        <v>37</v>
      </c>
      <c r="N72">
        <v>5</v>
      </c>
      <c r="O72">
        <v>47</v>
      </c>
      <c r="P72">
        <v>7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1</v>
      </c>
      <c r="C73" t="s">
        <v>116</v>
      </c>
      <c r="D73" t="s">
        <v>139</v>
      </c>
      <c r="E73" t="s">
        <v>73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174</v>
      </c>
      <c r="L73" t="s">
        <v>178</v>
      </c>
      <c r="M73">
        <v>33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水着月島蛍ICONIC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2</v>
      </c>
      <c r="C74" t="s">
        <v>116</v>
      </c>
      <c r="D74" t="s">
        <v>139</v>
      </c>
      <c r="E74" t="s">
        <v>73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175</v>
      </c>
      <c r="L74" t="s">
        <v>178</v>
      </c>
      <c r="M74">
        <v>33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水着月島蛍ICONIC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3</v>
      </c>
      <c r="C75" t="s">
        <v>116</v>
      </c>
      <c r="D75" t="s">
        <v>139</v>
      </c>
      <c r="E75" t="s">
        <v>73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179</v>
      </c>
      <c r="L75" t="s">
        <v>178</v>
      </c>
      <c r="M75">
        <v>34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4</v>
      </c>
      <c r="C76" t="s">
        <v>116</v>
      </c>
      <c r="D76" t="s">
        <v>139</v>
      </c>
      <c r="E76" t="s">
        <v>73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192</v>
      </c>
      <c r="L76" t="s">
        <v>173</v>
      </c>
      <c r="M76">
        <v>36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5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s="1" t="s">
        <v>248</v>
      </c>
      <c r="L77" t="s">
        <v>162</v>
      </c>
      <c r="M77">
        <v>30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17</v>
      </c>
      <c r="B78">
        <f>IF(ROW()=2,1,IF(A77&lt;&gt;Block[[#This Row],[No]],1,B77+1))</f>
        <v>6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183</v>
      </c>
      <c r="L78" t="s">
        <v>224</v>
      </c>
      <c r="M78">
        <v>37</v>
      </c>
      <c r="N78">
        <v>5</v>
      </c>
      <c r="O78">
        <v>47</v>
      </c>
      <c r="P78">
        <v>7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7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224</v>
      </c>
      <c r="M79">
        <v>39</v>
      </c>
      <c r="N79">
        <v>5</v>
      </c>
      <c r="O79">
        <v>49</v>
      </c>
      <c r="P79">
        <v>7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174</v>
      </c>
      <c r="L80" s="1" t="s">
        <v>162</v>
      </c>
      <c r="M80">
        <v>30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職業体験月島蛍ICONIC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t="s">
        <v>175</v>
      </c>
      <c r="L81" s="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職業体験月島蛍ICONIC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179</v>
      </c>
      <c r="L82" t="s">
        <v>178</v>
      </c>
      <c r="M82">
        <v>34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職業体験月島蛍ICONIC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192</v>
      </c>
      <c r="L83" t="s">
        <v>173</v>
      </c>
      <c r="M83">
        <v>36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職業体験月島蛍ICONIC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5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s="1" t="s">
        <v>248</v>
      </c>
      <c r="L84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18</v>
      </c>
      <c r="B85">
        <f>IF(ROW()=2,1,IF(A84&lt;&gt;Block[[#This Row],[No]],1,B84+1))</f>
        <v>6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183</v>
      </c>
      <c r="L85" t="s">
        <v>224</v>
      </c>
      <c r="M85">
        <v>37</v>
      </c>
      <c r="N85">
        <v>5</v>
      </c>
      <c r="O85">
        <v>47</v>
      </c>
      <c r="P85">
        <v>7</v>
      </c>
      <c r="Q85" s="1" t="s">
        <v>1333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1</v>
      </c>
      <c r="C86" s="1" t="s">
        <v>824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174</v>
      </c>
      <c r="L86" s="1" t="s">
        <v>178</v>
      </c>
      <c r="M86">
        <v>33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1周年月島蛍ICONIC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2</v>
      </c>
      <c r="C87" s="1" t="s">
        <v>824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175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1周年月島蛍ICONIC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3</v>
      </c>
      <c r="C88" s="1" t="s">
        <v>824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179</v>
      </c>
      <c r="L88" s="1" t="s">
        <v>178</v>
      </c>
      <c r="M88">
        <v>34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1周年月島蛍ICONIC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4</v>
      </c>
      <c r="C89" s="1" t="s">
        <v>824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192</v>
      </c>
      <c r="L89" s="1" t="s">
        <v>173</v>
      </c>
      <c r="M89">
        <v>36</v>
      </c>
      <c r="N89">
        <v>0</v>
      </c>
      <c r="O89">
        <v>0</v>
      </c>
      <c r="P89">
        <v>0</v>
      </c>
      <c r="Q89" s="1"/>
      <c r="T89" t="str">
        <f>Block[[#This Row],[服装]]&amp;Block[[#This Row],[名前]]&amp;Block[[#This Row],[レアリティ]]</f>
        <v>1周年月島蛍ICONIC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5</v>
      </c>
      <c r="C90" s="1" t="s">
        <v>824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248</v>
      </c>
      <c r="L90" s="1" t="s">
        <v>162</v>
      </c>
      <c r="M90">
        <v>30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19</v>
      </c>
      <c r="B91">
        <f>IF(ROW()=2,1,IF(A90&lt;&gt;Block[[#This Row],[No]],1,B90+1))</f>
        <v>6</v>
      </c>
      <c r="C91" s="1" t="s">
        <v>824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179</v>
      </c>
      <c r="L91" s="1" t="s">
        <v>224</v>
      </c>
      <c r="M91">
        <v>39</v>
      </c>
      <c r="N91">
        <v>5</v>
      </c>
      <c r="O91">
        <v>49</v>
      </c>
      <c r="P91">
        <v>7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1</v>
      </c>
      <c r="C92" s="1" t="s">
        <v>987</v>
      </c>
      <c r="D92" s="1" t="s">
        <v>139</v>
      </c>
      <c r="E92" s="1" t="s">
        <v>73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174</v>
      </c>
      <c r="L92" s="1" t="s">
        <v>178</v>
      </c>
      <c r="M92">
        <v>33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花火月島蛍ICONIC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2</v>
      </c>
      <c r="C93" s="1" t="s">
        <v>987</v>
      </c>
      <c r="D93" s="1" t="s">
        <v>139</v>
      </c>
      <c r="E93" s="1" t="s">
        <v>73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175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花火月島蛍ICONIC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3</v>
      </c>
      <c r="C94" s="1" t="s">
        <v>987</v>
      </c>
      <c r="D94" s="1" t="s">
        <v>139</v>
      </c>
      <c r="E94" s="1" t="s">
        <v>73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179</v>
      </c>
      <c r="L94" s="1" t="s">
        <v>173</v>
      </c>
      <c r="M94">
        <v>37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花火月島蛍ICONIC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4</v>
      </c>
      <c r="C95" s="1" t="s">
        <v>987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192</v>
      </c>
      <c r="L95" s="1" t="s">
        <v>173</v>
      </c>
      <c r="M95">
        <v>37</v>
      </c>
      <c r="N95">
        <v>0</v>
      </c>
      <c r="O95">
        <v>0</v>
      </c>
      <c r="P95">
        <v>0</v>
      </c>
      <c r="Q95" s="1"/>
      <c r="T95" t="str">
        <f>Block[[#This Row],[服装]]&amp;Block[[#This Row],[名前]]&amp;Block[[#This Row],[レアリティ]]</f>
        <v>花火月島蛍ICONIC</v>
      </c>
    </row>
    <row r="96" spans="1:20" x14ac:dyDescent="0.35">
      <c r="A96">
        <f>VLOOKUP(Block[[#This Row],[No用]],SetNo[[No.用]:[vlookup 用]],2,FALSE)</f>
        <v>20</v>
      </c>
      <c r="B96">
        <f>IF(ROW()=2,1,IF(A95&lt;&gt;Block[[#This Row],[No]],1,B95+1))</f>
        <v>5</v>
      </c>
      <c r="C96" s="1" t="s">
        <v>987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248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20</v>
      </c>
      <c r="B97">
        <f>IF(ROW()=2,1,IF(A96&lt;&gt;Block[[#This Row],[No]],1,B96+1))</f>
        <v>6</v>
      </c>
      <c r="C97" s="1" t="s">
        <v>987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183</v>
      </c>
      <c r="L97" s="1" t="s">
        <v>224</v>
      </c>
      <c r="M97">
        <v>37</v>
      </c>
      <c r="N97">
        <v>5</v>
      </c>
      <c r="O97">
        <v>47</v>
      </c>
      <c r="P97">
        <v>7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20</v>
      </c>
      <c r="B98">
        <f>IF(ROW()=2,1,IF(A97&lt;&gt;Block[[#This Row],[No]],1,B97+1))</f>
        <v>7</v>
      </c>
      <c r="C98" s="1" t="s">
        <v>987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224</v>
      </c>
      <c r="M98">
        <v>39</v>
      </c>
      <c r="N98">
        <v>5</v>
      </c>
      <c r="O98">
        <v>49</v>
      </c>
      <c r="P98">
        <v>7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1</v>
      </c>
      <c r="C99" s="1" t="s">
        <v>1142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174</v>
      </c>
      <c r="L99" s="1" t="s">
        <v>178</v>
      </c>
      <c r="M99">
        <v>33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ジャージ月島蛍ICONIC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2</v>
      </c>
      <c r="C100" s="1" t="s">
        <v>1142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175</v>
      </c>
      <c r="L100" s="1" t="s">
        <v>162</v>
      </c>
      <c r="M100">
        <v>30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ジャージ月島蛍ICONIC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3</v>
      </c>
      <c r="C101" s="1" t="s">
        <v>1142</v>
      </c>
      <c r="D101" s="1" t="s">
        <v>139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192</v>
      </c>
      <c r="L101" s="1" t="s">
        <v>173</v>
      </c>
      <c r="M101">
        <v>35</v>
      </c>
      <c r="N101">
        <v>0</v>
      </c>
      <c r="O101">
        <v>0</v>
      </c>
      <c r="P101">
        <v>0</v>
      </c>
      <c r="Q101" s="1"/>
      <c r="T101" t="str">
        <f>Block[[#This Row],[服装]]&amp;Block[[#This Row],[名前]]&amp;Block[[#This Row],[レアリティ]]</f>
        <v>ジャージ月島蛍ICONIC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4</v>
      </c>
      <c r="C102" s="1" t="s">
        <v>1142</v>
      </c>
      <c r="D102" s="1" t="s">
        <v>139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248</v>
      </c>
      <c r="L102" s="1" t="s">
        <v>162</v>
      </c>
      <c r="M102">
        <v>30</v>
      </c>
      <c r="N102">
        <v>0</v>
      </c>
      <c r="O102">
        <v>0</v>
      </c>
      <c r="P102">
        <v>0</v>
      </c>
      <c r="Q102" s="1"/>
      <c r="T102" t="str">
        <f>Block[[#This Row],[服装]]&amp;Block[[#This Row],[名前]]&amp;Block[[#This Row],[レアリティ]]</f>
        <v>ジャージ月島蛍ICONIC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1300</v>
      </c>
      <c r="D103" s="1" t="s">
        <v>139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173</v>
      </c>
      <c r="M103">
        <v>37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2周年月島蛍ICONIC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1300</v>
      </c>
      <c r="D104" s="1" t="s">
        <v>139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173</v>
      </c>
      <c r="M104">
        <v>37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2周年月島蛍ICONIC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1300</v>
      </c>
      <c r="D105" s="1" t="s">
        <v>139</v>
      </c>
      <c r="E105" s="1" t="s">
        <v>77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179</v>
      </c>
      <c r="L105" s="1" t="s">
        <v>173</v>
      </c>
      <c r="M105">
        <v>38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2周年月島蛍ICONIC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1300</v>
      </c>
      <c r="D106" s="1" t="s">
        <v>139</v>
      </c>
      <c r="E106" s="1" t="s">
        <v>77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192</v>
      </c>
      <c r="L106" s="1" t="s">
        <v>173</v>
      </c>
      <c r="M106">
        <v>38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2周年月島蛍ICONIC</v>
      </c>
    </row>
    <row r="107" spans="1:20" x14ac:dyDescent="0.35">
      <c r="A107">
        <f>VLOOKUP(Block[[#This Row],[No用]],SetNo[[No.用]:[vlookup 用]],2,FALSE)</f>
        <v>22</v>
      </c>
      <c r="B107">
        <f>IF(ROW()=2,1,IF(A106&lt;&gt;Block[[#This Row],[No]],1,B106+1))</f>
        <v>5</v>
      </c>
      <c r="C107" s="1" t="s">
        <v>1300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248</v>
      </c>
      <c r="L107" s="1" t="s">
        <v>162</v>
      </c>
      <c r="M107">
        <v>30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22</v>
      </c>
      <c r="B108">
        <f>IF(ROW()=2,1,IF(A107&lt;&gt;Block[[#This Row],[No]],1,B107+1))</f>
        <v>6</v>
      </c>
      <c r="C108" s="1" t="s">
        <v>1300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183</v>
      </c>
      <c r="L108" s="1" t="s">
        <v>224</v>
      </c>
      <c r="M108">
        <v>40</v>
      </c>
      <c r="N108">
        <v>5</v>
      </c>
      <c r="O108">
        <v>50</v>
      </c>
      <c r="P108">
        <v>7</v>
      </c>
      <c r="Q108" s="1" t="s">
        <v>1333</v>
      </c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22</v>
      </c>
      <c r="B109">
        <f>IF(ROW()=2,1,IF(A108&lt;&gt;Block[[#This Row],[No]],1,B108+1))</f>
        <v>7</v>
      </c>
      <c r="C109" s="1" t="s">
        <v>1300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1173</v>
      </c>
      <c r="L109" s="1" t="s">
        <v>224</v>
      </c>
      <c r="M109">
        <v>40</v>
      </c>
      <c r="N109">
        <v>5</v>
      </c>
      <c r="O109">
        <v>50</v>
      </c>
      <c r="P109">
        <v>7</v>
      </c>
      <c r="Q109" s="1"/>
      <c r="R109" s="1" t="s">
        <v>1318</v>
      </c>
      <c r="S109" s="1" t="s">
        <v>1319</v>
      </c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1</v>
      </c>
      <c r="C110" t="s">
        <v>108</v>
      </c>
      <c r="D110" t="s">
        <v>140</v>
      </c>
      <c r="E110" t="s">
        <v>90</v>
      </c>
      <c r="F110" t="s">
        <v>82</v>
      </c>
      <c r="G110" t="s">
        <v>136</v>
      </c>
      <c r="H110" t="s">
        <v>71</v>
      </c>
      <c r="I110">
        <v>1</v>
      </c>
      <c r="J110" t="s">
        <v>247</v>
      </c>
      <c r="K110" t="s">
        <v>174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ユニフォーム山口忠ICONIC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2</v>
      </c>
      <c r="C111" t="s">
        <v>108</v>
      </c>
      <c r="D111" t="s">
        <v>140</v>
      </c>
      <c r="E111" t="s">
        <v>90</v>
      </c>
      <c r="F111" t="s">
        <v>82</v>
      </c>
      <c r="G111" t="s">
        <v>136</v>
      </c>
      <c r="H111" t="s">
        <v>71</v>
      </c>
      <c r="I111">
        <v>1</v>
      </c>
      <c r="J111" t="s">
        <v>247</v>
      </c>
      <c r="K111" t="s">
        <v>175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ユニフォーム山口忠ICONIC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3</v>
      </c>
      <c r="C112" t="s">
        <v>108</v>
      </c>
      <c r="D112" t="s">
        <v>140</v>
      </c>
      <c r="E112" t="s">
        <v>90</v>
      </c>
      <c r="F112" t="s">
        <v>82</v>
      </c>
      <c r="G112" t="s">
        <v>136</v>
      </c>
      <c r="H112" t="s">
        <v>71</v>
      </c>
      <c r="I112">
        <v>1</v>
      </c>
      <c r="J112" t="s">
        <v>247</v>
      </c>
      <c r="K112" s="1" t="s">
        <v>248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ユニフォーム山口忠ICONIC</v>
      </c>
    </row>
    <row r="113" spans="1:20" x14ac:dyDescent="0.35">
      <c r="A113">
        <f>VLOOKUP(Block[[#This Row],[No用]],SetNo[[No.用]:[vlookup 用]],2,FALSE)</f>
        <v>24</v>
      </c>
      <c r="B113">
        <f>IF(ROW()=2,1,IF(A112&lt;&gt;Block[[#This Row],[No]],1,B112+1))</f>
        <v>1</v>
      </c>
      <c r="C113" t="s">
        <v>116</v>
      </c>
      <c r="D113" t="s">
        <v>140</v>
      </c>
      <c r="E113" t="s">
        <v>77</v>
      </c>
      <c r="F113" t="s">
        <v>82</v>
      </c>
      <c r="G113" t="s">
        <v>136</v>
      </c>
      <c r="H113" t="s">
        <v>71</v>
      </c>
      <c r="I113">
        <v>1</v>
      </c>
      <c r="J113" t="s">
        <v>247</v>
      </c>
      <c r="K113" t="s">
        <v>174</v>
      </c>
      <c r="L113" t="s">
        <v>162</v>
      </c>
      <c r="M113">
        <v>23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水着山口忠ICONIC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2</v>
      </c>
      <c r="C114" t="s">
        <v>116</v>
      </c>
      <c r="D114" t="s">
        <v>140</v>
      </c>
      <c r="E114" t="s">
        <v>77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175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水着山口忠ICONIC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3</v>
      </c>
      <c r="C115" t="s">
        <v>116</v>
      </c>
      <c r="D115" t="s">
        <v>140</v>
      </c>
      <c r="E115" t="s">
        <v>77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s="1" t="s">
        <v>248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水着山口忠ICONIC</v>
      </c>
    </row>
    <row r="116" spans="1:20" x14ac:dyDescent="0.35">
      <c r="A116">
        <f>VLOOKUP(Block[[#This Row],[No用]],SetNo[[No.用]:[vlookup 用]],2,FALSE)</f>
        <v>25</v>
      </c>
      <c r="B116">
        <f>IF(ROW()=2,1,IF(A115&lt;&gt;Block[[#This Row],[No]],1,B115+1))</f>
        <v>1</v>
      </c>
      <c r="C116" s="1" t="s">
        <v>798</v>
      </c>
      <c r="D116" t="s">
        <v>140</v>
      </c>
      <c r="E116" t="s">
        <v>23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雪遊び山口忠ICONIC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2</v>
      </c>
      <c r="C117" s="1" t="s">
        <v>798</v>
      </c>
      <c r="D117" t="s">
        <v>140</v>
      </c>
      <c r="E117" t="s">
        <v>23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雪遊び山口忠ICONIC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3</v>
      </c>
      <c r="C118" s="1" t="s">
        <v>798</v>
      </c>
      <c r="D118" t="s">
        <v>140</v>
      </c>
      <c r="E118" t="s">
        <v>23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s="1" t="s">
        <v>248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雪遊び山口忠ICONIC</v>
      </c>
    </row>
    <row r="119" spans="1:20" x14ac:dyDescent="0.35">
      <c r="A119">
        <f>VLOOKUP(Block[[#This Row],[No用]],SetNo[[No.用]:[vlookup 用]],2,FALSE)</f>
        <v>26</v>
      </c>
      <c r="B119">
        <f>IF(ROW()=2,1,IF(A118&lt;&gt;Block[[#This Row],[No]],1,B118+1))</f>
        <v>1</v>
      </c>
      <c r="C119" s="1" t="s">
        <v>1044</v>
      </c>
      <c r="D119" s="1" t="s">
        <v>140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スパイ山口忠ICONIC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2</v>
      </c>
      <c r="C120" s="1" t="s">
        <v>1044</v>
      </c>
      <c r="D120" s="1" t="s">
        <v>140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スパイ山口忠ICONIC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3</v>
      </c>
      <c r="C121" s="1" t="s">
        <v>1044</v>
      </c>
      <c r="D121" s="1" t="s">
        <v>140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スパイ山口忠ICONIC</v>
      </c>
    </row>
    <row r="122" spans="1:20" x14ac:dyDescent="0.35">
      <c r="A122">
        <f>VLOOKUP(Block[[#This Row],[No用]],SetNo[[No.用]:[vlookup 用]],2,FALSE)</f>
        <v>27</v>
      </c>
      <c r="B122">
        <f>IF(ROW()=2,1,IF(A121&lt;&gt;Block[[#This Row],[No]],1,B121+1))</f>
        <v>1</v>
      </c>
      <c r="C122" s="1" t="s">
        <v>1142</v>
      </c>
      <c r="D122" s="1" t="s">
        <v>140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ジャージ山口忠ICONIC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2</v>
      </c>
      <c r="C123" s="1" t="s">
        <v>1142</v>
      </c>
      <c r="D123" s="1" t="s">
        <v>140</v>
      </c>
      <c r="E123" s="1" t="s">
        <v>77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ジャージ山口忠ICONIC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3</v>
      </c>
      <c r="C124" s="1" t="s">
        <v>1142</v>
      </c>
      <c r="D124" s="1" t="s">
        <v>140</v>
      </c>
      <c r="E124" s="1" t="s">
        <v>77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ジャージ山口忠ICONIC</v>
      </c>
    </row>
    <row r="125" spans="1:20" x14ac:dyDescent="0.35">
      <c r="A125">
        <f>VLOOKUP(Block[[#This Row],[No用]],SetNo[[No.用]:[vlookup 用]],2,FALSE)</f>
        <v>28</v>
      </c>
      <c r="B125">
        <f>IF(ROW()=2,1,IF(A124&lt;&gt;Block[[#This Row],[No]],1,B124+1))</f>
        <v>1</v>
      </c>
      <c r="C125" t="s">
        <v>108</v>
      </c>
      <c r="D125" t="s">
        <v>141</v>
      </c>
      <c r="E125" t="s">
        <v>77</v>
      </c>
      <c r="F125" t="s">
        <v>80</v>
      </c>
      <c r="G125" t="s">
        <v>136</v>
      </c>
      <c r="H125" t="s">
        <v>71</v>
      </c>
      <c r="I125">
        <v>1</v>
      </c>
      <c r="J125" t="s">
        <v>247</v>
      </c>
      <c r="M125">
        <v>0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ユニフォーム西谷夕ICONIC</v>
      </c>
    </row>
    <row r="126" spans="1:20" x14ac:dyDescent="0.35">
      <c r="A126">
        <f>VLOOKUP(Block[[#This Row],[No用]],SetNo[[No.用]:[vlookup 用]],2,FALSE)</f>
        <v>29</v>
      </c>
      <c r="B126">
        <f>IF(ROW()=2,1,IF(A125&lt;&gt;Block[[#This Row],[No]],1,B125+1))</f>
        <v>1</v>
      </c>
      <c r="C126" t="s">
        <v>149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247</v>
      </c>
      <c r="M126">
        <v>0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制服西谷夕ICONIC</v>
      </c>
    </row>
    <row r="127" spans="1:20" x14ac:dyDescent="0.35">
      <c r="A127">
        <f>VLOOKUP(Block[[#This Row],[No用]],SetNo[[No.用]:[vlookup 用]],2,FALSE)</f>
        <v>30</v>
      </c>
      <c r="B127">
        <f>IF(ROW()=2,1,IF(A126&lt;&gt;Block[[#This Row],[No]],1,B126+1))</f>
        <v>1</v>
      </c>
      <c r="C127" s="1" t="s">
        <v>773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247</v>
      </c>
      <c r="M127">
        <v>0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Xmas西谷夕ICONIC</v>
      </c>
    </row>
    <row r="128" spans="1:20" x14ac:dyDescent="0.35">
      <c r="A128">
        <f>VLOOKUP(Block[[#This Row],[No用]],SetNo[[No.用]:[vlookup 用]],2,FALSE)</f>
        <v>31</v>
      </c>
      <c r="B128">
        <f>IF(ROW()=2,1,IF(A127&lt;&gt;Block[[#This Row],[No]],1,B127+1))</f>
        <v>1</v>
      </c>
      <c r="C128" s="1" t="s">
        <v>926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247</v>
      </c>
      <c r="M128">
        <v>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バーガー西谷夕ICONIC</v>
      </c>
    </row>
    <row r="129" spans="1:20" x14ac:dyDescent="0.35">
      <c r="A129">
        <f>VLOOKUP(Block[[#This Row],[No用]],SetNo[[No.用]:[vlookup 用]],2,FALSE)</f>
        <v>32</v>
      </c>
      <c r="B129">
        <f>IF(ROW()=2,1,IF(A128&lt;&gt;Block[[#This Row],[No]],1,B128+1))</f>
        <v>1</v>
      </c>
      <c r="C129" s="1" t="s">
        <v>1118</v>
      </c>
      <c r="D129" s="1" t="s">
        <v>141</v>
      </c>
      <c r="E129" s="1" t="s">
        <v>77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文化祭2西谷夕ICONIC</v>
      </c>
    </row>
    <row r="130" spans="1:20" x14ac:dyDescent="0.35">
      <c r="A130">
        <f>VLOOKUP(Block[[#This Row],[No用]],SetNo[[No.用]:[vlookup 用]],2,FALSE)</f>
        <v>33</v>
      </c>
      <c r="B130">
        <f>IF(ROW()=2,1,IF(A129&lt;&gt;Block[[#This Row],[No]],1,B129+1))</f>
        <v>1</v>
      </c>
      <c r="C130" s="1" t="s">
        <v>1300</v>
      </c>
      <c r="D130" s="1" t="s">
        <v>141</v>
      </c>
      <c r="E130" s="1" t="s">
        <v>73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2周年西谷夕ICONIC</v>
      </c>
    </row>
    <row r="131" spans="1:20" x14ac:dyDescent="0.35">
      <c r="A131">
        <f>VLOOKUP(Block[[#This Row],[No用]],SetNo[[No.用]:[vlookup 用]],2,FALSE)</f>
        <v>34</v>
      </c>
      <c r="B131">
        <f>IF(ROW()=2,1,IF(A130&lt;&gt;Block[[#This Row],[No]],1,B130+1))</f>
        <v>1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ユニフォーム田中龍之介ICONIC</v>
      </c>
    </row>
    <row r="132" spans="1:20" x14ac:dyDescent="0.35">
      <c r="A132">
        <f>VLOOKUP(Block[[#This Row],[No用]],SetNo[[No.用]:[vlookup 用]],2,FALSE)</f>
        <v>34</v>
      </c>
      <c r="B132">
        <f>IF(ROW()=2,1,IF(A131&lt;&gt;Block[[#This Row],[No]],1,B131+1))</f>
        <v>2</v>
      </c>
      <c r="C132" t="s">
        <v>205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ユニフォーム田中龍之介ICONIC</v>
      </c>
    </row>
    <row r="133" spans="1:20" x14ac:dyDescent="0.35">
      <c r="A133">
        <f>VLOOKUP(Block[[#This Row],[No用]],SetNo[[No.用]:[vlookup 用]],2,FALSE)</f>
        <v>35</v>
      </c>
      <c r="B133">
        <f>IF(ROW()=2,1,IF(A132&lt;&gt;Block[[#This Row],[No]],1,B132+1))</f>
        <v>1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制服田中龍之介ICONIC</v>
      </c>
    </row>
    <row r="134" spans="1:20" x14ac:dyDescent="0.35">
      <c r="A134">
        <f>VLOOKUP(Block[[#This Row],[No用]],SetNo[[No.用]:[vlookup 用]],2,FALSE)</f>
        <v>35</v>
      </c>
      <c r="B134">
        <f>IF(ROW()=2,1,IF(A133&lt;&gt;Block[[#This Row],[No]],1,B133+1))</f>
        <v>2</v>
      </c>
      <c r="C134" t="s">
        <v>149</v>
      </c>
      <c r="D134" t="s">
        <v>142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制服田中龍之介ICONIC</v>
      </c>
    </row>
    <row r="135" spans="1:20" x14ac:dyDescent="0.35">
      <c r="A135">
        <f>VLOOKUP(Block[[#This Row],[No用]],SetNo[[No.用]:[vlookup 用]],2,FALSE)</f>
        <v>36</v>
      </c>
      <c r="B135">
        <f>IF(ROW()=2,1,IF(A134&lt;&gt;Block[[#This Row],[No]],1,B134+1))</f>
        <v>1</v>
      </c>
      <c r="C135" s="1" t="s">
        <v>784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新年田中龍之介ICONIC</v>
      </c>
    </row>
    <row r="136" spans="1:20" x14ac:dyDescent="0.35">
      <c r="A136">
        <f>VLOOKUP(Block[[#This Row],[No用]],SetNo[[No.用]:[vlookup 用]],2,FALSE)</f>
        <v>36</v>
      </c>
      <c r="B136">
        <f>IF(ROW()=2,1,IF(A135&lt;&gt;Block[[#This Row],[No]],1,B135+1))</f>
        <v>2</v>
      </c>
      <c r="C136" s="1" t="s">
        <v>784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新年田中龍之介ICONIC</v>
      </c>
    </row>
    <row r="137" spans="1:20" x14ac:dyDescent="0.35">
      <c r="A137">
        <f>VLOOKUP(Block[[#This Row],[No用]],SetNo[[No.用]:[vlookup 用]],2,FALSE)</f>
        <v>37</v>
      </c>
      <c r="B137">
        <f>IF(ROW()=2,1,IF(A136&lt;&gt;Block[[#This Row],[No]],1,B136+1))</f>
        <v>1</v>
      </c>
      <c r="C137" s="1" t="s">
        <v>867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247</v>
      </c>
      <c r="K137" s="1" t="s">
        <v>174</v>
      </c>
      <c r="L137" s="1" t="s">
        <v>173</v>
      </c>
      <c r="M137">
        <v>30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RPG田中龍之介ICONIC</v>
      </c>
    </row>
    <row r="138" spans="1:20" x14ac:dyDescent="0.35">
      <c r="A138">
        <f>VLOOKUP(Block[[#This Row],[No用]],SetNo[[No.用]:[vlookup 用]],2,FALSE)</f>
        <v>37</v>
      </c>
      <c r="B138">
        <f>IF(ROW()=2,1,IF(A137&lt;&gt;Block[[#This Row],[No]],1,B137+1))</f>
        <v>2</v>
      </c>
      <c r="C138" s="1" t="s">
        <v>867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175</v>
      </c>
      <c r="L138" s="1" t="s">
        <v>173</v>
      </c>
      <c r="M138">
        <v>30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3</v>
      </c>
      <c r="C139" s="1" t="s">
        <v>867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247</v>
      </c>
      <c r="K139" s="1" t="s">
        <v>179</v>
      </c>
      <c r="L139" s="1" t="s">
        <v>224</v>
      </c>
      <c r="M139">
        <v>37</v>
      </c>
      <c r="N139">
        <v>0</v>
      </c>
      <c r="O139">
        <v>45</v>
      </c>
      <c r="P139">
        <v>0</v>
      </c>
      <c r="T139" t="str">
        <f>Block[[#This Row],[服装]]&amp;Block[[#This Row],[名前]]&amp;Block[[#This Row],[レアリティ]]</f>
        <v>RPG田中龍之介ICONIC</v>
      </c>
    </row>
    <row r="140" spans="1:20" x14ac:dyDescent="0.35">
      <c r="A140">
        <f>VLOOKUP(Block[[#This Row],[No用]],SetNo[[No.用]:[vlookup 用]],2,FALSE)</f>
        <v>38</v>
      </c>
      <c r="B140">
        <f>IF(ROW()=2,1,IF(A139&lt;&gt;Block[[#This Row],[No]],1,B139+1))</f>
        <v>1</v>
      </c>
      <c r="C140" s="1" t="s">
        <v>1073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247</v>
      </c>
      <c r="K140" s="1" t="s">
        <v>174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仮装田中龍之介ICONIC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2</v>
      </c>
      <c r="C141" s="1" t="s">
        <v>1073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175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仮装田中龍之介ICONIC</v>
      </c>
    </row>
    <row r="142" spans="1:20" x14ac:dyDescent="0.35">
      <c r="A142">
        <f>VLOOKUP(Block[[#This Row],[No用]],SetNo[[No.用]:[vlookup 用]],2,FALSE)</f>
        <v>39</v>
      </c>
      <c r="B142">
        <f>IF(ROW()=2,1,IF(A141&lt;&gt;Block[[#This Row],[No]],1,B141+1))</f>
        <v>1</v>
      </c>
      <c r="C142" t="s">
        <v>205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25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ユニフォーム澤村大地ICONIC</v>
      </c>
    </row>
    <row r="143" spans="1:20" x14ac:dyDescent="0.35">
      <c r="A143">
        <f>VLOOKUP(Block[[#This Row],[No用]],SetNo[[No.用]:[vlookup 用]],2,FALSE)</f>
        <v>39</v>
      </c>
      <c r="B143">
        <f>IF(ROW()=2,1,IF(A142&lt;&gt;Block[[#This Row],[No]],1,B142+1))</f>
        <v>2</v>
      </c>
      <c r="C143" t="s">
        <v>205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ユニフォーム澤村大地ICONIC</v>
      </c>
    </row>
    <row r="144" spans="1:20" x14ac:dyDescent="0.35">
      <c r="A144">
        <f>VLOOKUP(Block[[#This Row],[No用]],SetNo[[No.用]:[vlookup 用]],2,FALSE)</f>
        <v>40</v>
      </c>
      <c r="B144">
        <f>IF(ROW()=2,1,IF(A143&lt;&gt;Block[[#This Row],[No]],1,B143+1))</f>
        <v>1</v>
      </c>
      <c r="C144" t="s">
        <v>117</v>
      </c>
      <c r="D144" t="s">
        <v>143</v>
      </c>
      <c r="E144" t="s">
        <v>23</v>
      </c>
      <c r="F144" t="s">
        <v>25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178</v>
      </c>
      <c r="M144">
        <v>28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プール掃除澤村大地ICONIC</v>
      </c>
    </row>
    <row r="145" spans="1:20" x14ac:dyDescent="0.35">
      <c r="A145">
        <f>VLOOKUP(Block[[#This Row],[No用]],SetNo[[No.用]:[vlookup 用]],2,FALSE)</f>
        <v>40</v>
      </c>
      <c r="B145">
        <f>IF(ROW()=2,1,IF(A144&lt;&gt;Block[[#This Row],[No]],1,B144+1))</f>
        <v>2</v>
      </c>
      <c r="C145" t="s">
        <v>117</v>
      </c>
      <c r="D145" t="s">
        <v>143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178</v>
      </c>
      <c r="M145">
        <v>28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プール掃除澤村大地ICONIC</v>
      </c>
    </row>
    <row r="146" spans="1:20" x14ac:dyDescent="0.35">
      <c r="A146">
        <f>VLOOKUP(Block[[#This Row],[No用]],SetNo[[No.用]:[vlookup 用]],2,FALSE)</f>
        <v>41</v>
      </c>
      <c r="B146">
        <f>IF(ROW()=2,1,IF(A145&lt;&gt;Block[[#This Row],[No]],1,B145+1))</f>
        <v>1</v>
      </c>
      <c r="C146" s="1" t="s">
        <v>760</v>
      </c>
      <c r="D146" t="s">
        <v>143</v>
      </c>
      <c r="E146" s="1" t="s">
        <v>90</v>
      </c>
      <c r="F146" t="s">
        <v>78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文化祭澤村大地ICONIC</v>
      </c>
    </row>
    <row r="147" spans="1:20" x14ac:dyDescent="0.35">
      <c r="A147">
        <f>VLOOKUP(Block[[#This Row],[No用]],SetNo[[No.用]:[vlookup 用]],2,FALSE)</f>
        <v>41</v>
      </c>
      <c r="B147">
        <f>IF(ROW()=2,1,IF(A146&lt;&gt;Block[[#This Row],[No]],1,B146+1))</f>
        <v>2</v>
      </c>
      <c r="C147" s="1" t="s">
        <v>760</v>
      </c>
      <c r="D147" t="s">
        <v>143</v>
      </c>
      <c r="E147" s="1" t="s">
        <v>90</v>
      </c>
      <c r="F147" t="s">
        <v>78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文化祭澤村大地ICONIC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1</v>
      </c>
      <c r="C148" s="1" t="s">
        <v>867</v>
      </c>
      <c r="D148" s="1" t="s">
        <v>143</v>
      </c>
      <c r="E148" s="1" t="s">
        <v>77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t="s">
        <v>174</v>
      </c>
      <c r="L148" s="1" t="s">
        <v>162</v>
      </c>
      <c r="M148">
        <v>25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RPG澤村大地ICONIC</v>
      </c>
    </row>
    <row r="149" spans="1:20" x14ac:dyDescent="0.35">
      <c r="A149">
        <f>VLOOKUP(Block[[#This Row],[No用]],SetNo[[No.用]:[vlookup 用]],2,FALSE)</f>
        <v>42</v>
      </c>
      <c r="B149">
        <f>IF(ROW()=2,1,IF(A148&lt;&gt;Block[[#This Row],[No]],1,B148+1))</f>
        <v>2</v>
      </c>
      <c r="C149" s="1" t="s">
        <v>867</v>
      </c>
      <c r="D149" s="1" t="s">
        <v>143</v>
      </c>
      <c r="E149" s="1" t="s">
        <v>77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t="s">
        <v>175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RPG澤村大地ICONIC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1</v>
      </c>
      <c r="C150" s="1" t="s">
        <v>1208</v>
      </c>
      <c r="D150" s="1" t="s">
        <v>143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新年2澤村大地ICONIC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2</v>
      </c>
      <c r="C151" s="1" t="s">
        <v>1208</v>
      </c>
      <c r="D151" s="1" t="s">
        <v>143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新年2澤村大地ICONIC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247</v>
      </c>
      <c r="K152" t="s">
        <v>174</v>
      </c>
      <c r="L152" t="s">
        <v>162</v>
      </c>
      <c r="M152">
        <v>21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ユニフォーム菅原考支ICONIC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247</v>
      </c>
      <c r="K153" t="s">
        <v>175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ユニフォーム菅原考支ICONIC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247</v>
      </c>
      <c r="K154" t="s">
        <v>177</v>
      </c>
      <c r="L154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ユニフォーム菅原考支ICONIC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247</v>
      </c>
      <c r="K155" s="1" t="s">
        <v>248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ユニフォーム菅原考支ICONIC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プール掃除菅原考支ICONIC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プール掃除菅原考支ICONIC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プール掃除菅原考支ICONIC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プール掃除菅原考支ICONIC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文化祭菅原考支ICONIC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s="1" t="s">
        <v>760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文化祭菅原考支ICONIC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s="1" t="s">
        <v>760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文化祭菅原考支ICONIC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s="1" t="s">
        <v>760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文化祭菅原考支ICONIC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938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247</v>
      </c>
      <c r="K164" s="1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梅雨菅原考支ICONIC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938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梅雨菅原考支ICONIC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938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247</v>
      </c>
      <c r="K166" s="1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梅雨菅原考支ICONIC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938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梅雨菅原考支ICONIC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1167</v>
      </c>
      <c r="D168" s="1" t="s">
        <v>144</v>
      </c>
      <c r="E168" s="1" t="s">
        <v>77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Xmas2菅原考支ICONIC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1167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Xmas2菅原考支ICONIC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1167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Xmas2菅原考支ICONIC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1167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Xmas2菅原考支ICONIC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t="s">
        <v>205</v>
      </c>
      <c r="D172" t="s">
        <v>145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ユニフォーム東峰旭ICONIC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t="s">
        <v>205</v>
      </c>
      <c r="D173" t="s">
        <v>145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ユニフォーム東峰旭ICONIC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t="s">
        <v>205</v>
      </c>
      <c r="D174" t="s">
        <v>145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s="1" t="s">
        <v>248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ユニフォーム東峰旭ICONIC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1</v>
      </c>
      <c r="C175" t="s">
        <v>117</v>
      </c>
      <c r="D175" t="s">
        <v>145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174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プール掃除東峰旭ICONIC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2</v>
      </c>
      <c r="C176" t="s">
        <v>117</v>
      </c>
      <c r="D176" t="s">
        <v>145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175</v>
      </c>
      <c r="L176" t="s">
        <v>162</v>
      </c>
      <c r="M176">
        <v>20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3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s="1" t="s">
        <v>248</v>
      </c>
      <c r="L177" t="s">
        <v>162</v>
      </c>
      <c r="M177">
        <v>20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プール掃除東峰旭ICONIC</v>
      </c>
    </row>
    <row r="178" spans="1:20" x14ac:dyDescent="0.35">
      <c r="A178">
        <f>VLOOKUP(Block[[#This Row],[No用]],SetNo[[No.用]:[vlookup 用]],2,FALSE)</f>
        <v>51</v>
      </c>
      <c r="B178">
        <f>IF(ROW()=2,1,IF(A177&lt;&gt;Block[[#This Row],[No]],1,B177+1))</f>
        <v>1</v>
      </c>
      <c r="C178" s="1" t="s">
        <v>860</v>
      </c>
      <c r="D178" s="1" t="s">
        <v>145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t="s">
        <v>174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サバゲ東峰旭ICONIC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2</v>
      </c>
      <c r="C179" s="1" t="s">
        <v>860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t="s">
        <v>175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サバゲ東峰旭ICONIC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3</v>
      </c>
      <c r="C180" s="1" t="s">
        <v>860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サバゲ東峰旭ICONIC</v>
      </c>
    </row>
    <row r="181" spans="1:20" x14ac:dyDescent="0.35">
      <c r="A181">
        <f>VLOOKUP(Block[[#This Row],[No用]],SetNo[[No.用]:[vlookup 用]],2,FALSE)</f>
        <v>52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ユニフォーム東峰旭YELL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ユニフォーム東峰旭YELL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ユニフォーム東峰旭YELL</v>
      </c>
    </row>
    <row r="184" spans="1:20" x14ac:dyDescent="0.35">
      <c r="A184">
        <f>VLOOKUP(Block[[#This Row],[No用]],SetNo[[No.用]:[vlookup 用]],2,FALSE)</f>
        <v>53</v>
      </c>
      <c r="B184">
        <f>IF(ROW()=2,1,IF(A183&lt;&gt;Block[[#This Row],[No]],1,B183+1))</f>
        <v>1</v>
      </c>
      <c r="C184" t="s">
        <v>205</v>
      </c>
      <c r="D184" t="s">
        <v>146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ユニフォーム縁下力ICONIC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2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ユニフォーム縁下力ICONIC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3</v>
      </c>
      <c r="C186" t="s">
        <v>205</v>
      </c>
      <c r="D186" t="s">
        <v>146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177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ユニフォーム縁下力ICONIC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4</v>
      </c>
      <c r="C187" t="s">
        <v>205</v>
      </c>
      <c r="D187" t="s">
        <v>146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ユニフォーム縁下力ICONIC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380</v>
      </c>
      <c r="D188" t="s">
        <v>146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探偵縁下力ICONIC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380</v>
      </c>
      <c r="D189" t="s">
        <v>146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探偵縁下力ICONIC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380</v>
      </c>
      <c r="D190" t="s">
        <v>146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探偵縁下力ICONIC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380</v>
      </c>
      <c r="D191" t="s">
        <v>146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探偵縁下力ICONIC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s="1" t="s">
        <v>867</v>
      </c>
      <c r="D192" s="1" t="s">
        <v>146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RPG縁下力ICONIC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s="1" t="s">
        <v>867</v>
      </c>
      <c r="D193" s="1" t="s">
        <v>146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RPG縁下力ICONIC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s="1" t="s">
        <v>867</v>
      </c>
      <c r="D194" s="1" t="s">
        <v>146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RPG縁下力ICONIC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s="1" t="s">
        <v>867</v>
      </c>
      <c r="D195" s="1" t="s">
        <v>146</v>
      </c>
      <c r="E195" s="1" t="s">
        <v>73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RPG縁下力ICONIC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987</v>
      </c>
      <c r="D196" s="1" t="s">
        <v>146</v>
      </c>
      <c r="E196" s="1" t="s">
        <v>90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花火縁下力ICONIC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987</v>
      </c>
      <c r="D197" s="1" t="s">
        <v>146</v>
      </c>
      <c r="E197" s="1" t="s">
        <v>90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s="1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花火縁下力ICONIC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987</v>
      </c>
      <c r="D198" s="1" t="s">
        <v>146</v>
      </c>
      <c r="E198" s="1" t="s">
        <v>90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s="1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花火縁下力ICONIC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987</v>
      </c>
      <c r="D199" s="1" t="s">
        <v>146</v>
      </c>
      <c r="E199" s="1" t="s">
        <v>90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s="1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花火縁下力ICONIC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t="s">
        <v>205</v>
      </c>
      <c r="D200" t="s">
        <v>147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174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ユニフォーム木下久志ICONIC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t="s">
        <v>205</v>
      </c>
      <c r="D201" t="s">
        <v>147</v>
      </c>
      <c r="E201" t="s">
        <v>24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t="s">
        <v>175</v>
      </c>
      <c r="L201" t="s">
        <v>162</v>
      </c>
      <c r="M201">
        <v>21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ユニフォーム木下久志ICONIC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t="s">
        <v>205</v>
      </c>
      <c r="D202" t="s">
        <v>147</v>
      </c>
      <c r="E202" t="s">
        <v>24</v>
      </c>
      <c r="F202" t="s">
        <v>25</v>
      </c>
      <c r="G202" t="s">
        <v>136</v>
      </c>
      <c r="H202" t="s">
        <v>71</v>
      </c>
      <c r="I202">
        <v>1</v>
      </c>
      <c r="J202" t="s">
        <v>247</v>
      </c>
      <c r="K202" s="1" t="s">
        <v>248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ユニフォーム木下久志ICONIC</v>
      </c>
    </row>
    <row r="203" spans="1:20" x14ac:dyDescent="0.35">
      <c r="A203">
        <f>VLOOKUP(Block[[#This Row],[No用]],SetNo[[No.用]:[vlookup 用]],2,FALSE)</f>
        <v>58</v>
      </c>
      <c r="B203">
        <f>IF(ROW()=2,1,IF(A202&lt;&gt;Block[[#This Row],[No]],1,B202+1))</f>
        <v>1</v>
      </c>
      <c r="C203" t="s">
        <v>205</v>
      </c>
      <c r="D203" t="s">
        <v>148</v>
      </c>
      <c r="E203" t="s">
        <v>24</v>
      </c>
      <c r="F203" t="s">
        <v>26</v>
      </c>
      <c r="G203" t="s">
        <v>136</v>
      </c>
      <c r="H203" t="s">
        <v>71</v>
      </c>
      <c r="I203">
        <v>1</v>
      </c>
      <c r="J203" t="s">
        <v>247</v>
      </c>
      <c r="K203" t="s">
        <v>174</v>
      </c>
      <c r="L203" t="s">
        <v>173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ユニフォーム成田一仁ICONIC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2</v>
      </c>
      <c r="C204" t="s">
        <v>205</v>
      </c>
      <c r="D204" t="s">
        <v>148</v>
      </c>
      <c r="E204" t="s">
        <v>24</v>
      </c>
      <c r="F204" t="s">
        <v>26</v>
      </c>
      <c r="G204" t="s">
        <v>136</v>
      </c>
      <c r="H204" t="s">
        <v>71</v>
      </c>
      <c r="I204">
        <v>1</v>
      </c>
      <c r="J204" t="s">
        <v>247</v>
      </c>
      <c r="K204" t="s">
        <v>175</v>
      </c>
      <c r="L204" t="s">
        <v>173</v>
      </c>
      <c r="M204">
        <v>27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ユニフォーム成田一仁ICONIC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3</v>
      </c>
      <c r="C205" t="s">
        <v>205</v>
      </c>
      <c r="D205" t="s">
        <v>148</v>
      </c>
      <c r="E205" t="s">
        <v>24</v>
      </c>
      <c r="F205" t="s">
        <v>26</v>
      </c>
      <c r="G205" t="s">
        <v>136</v>
      </c>
      <c r="H205" t="s">
        <v>71</v>
      </c>
      <c r="I205">
        <v>1</v>
      </c>
      <c r="J205" t="s">
        <v>247</v>
      </c>
      <c r="K205" t="s">
        <v>233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ユニフォーム成田一仁ICONIC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4</v>
      </c>
      <c r="C206" t="s">
        <v>205</v>
      </c>
      <c r="D206" t="s">
        <v>148</v>
      </c>
      <c r="E206" t="s">
        <v>24</v>
      </c>
      <c r="F206" t="s">
        <v>26</v>
      </c>
      <c r="G206" t="s">
        <v>136</v>
      </c>
      <c r="H206" t="s">
        <v>71</v>
      </c>
      <c r="I206">
        <v>1</v>
      </c>
      <c r="J206" t="s">
        <v>247</v>
      </c>
      <c r="K206" t="s">
        <v>177</v>
      </c>
      <c r="L206" t="s">
        <v>162</v>
      </c>
      <c r="M206">
        <v>27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ユニフォーム成田一仁ICONIC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5</v>
      </c>
      <c r="C207" t="s">
        <v>205</v>
      </c>
      <c r="D207" t="s">
        <v>148</v>
      </c>
      <c r="E207" t="s">
        <v>24</v>
      </c>
      <c r="F207" t="s">
        <v>26</v>
      </c>
      <c r="G207" t="s">
        <v>136</v>
      </c>
      <c r="H207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27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ユニフォーム成田一仁ICONIC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1</v>
      </c>
      <c r="C208" t="s">
        <v>108</v>
      </c>
      <c r="D208" t="s">
        <v>39</v>
      </c>
      <c r="E208" t="s">
        <v>24</v>
      </c>
      <c r="F208" t="s">
        <v>31</v>
      </c>
      <c r="G208" t="s">
        <v>27</v>
      </c>
      <c r="H208" t="s">
        <v>71</v>
      </c>
      <c r="I208">
        <v>1</v>
      </c>
      <c r="J208" t="s">
        <v>247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ユニフォーム孤爪研磨ICONIC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2</v>
      </c>
      <c r="C209" t="s">
        <v>108</v>
      </c>
      <c r="D209" t="s">
        <v>39</v>
      </c>
      <c r="E209" t="s">
        <v>24</v>
      </c>
      <c r="F209" t="s">
        <v>31</v>
      </c>
      <c r="G209" t="s">
        <v>27</v>
      </c>
      <c r="H209" t="s">
        <v>71</v>
      </c>
      <c r="I209">
        <v>1</v>
      </c>
      <c r="J209" t="s">
        <v>247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ユニフォーム孤爪研磨ICONIC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3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ユニフォーム孤爪研磨ICONIC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1</v>
      </c>
      <c r="C211" t="s">
        <v>149</v>
      </c>
      <c r="D211" t="s">
        <v>39</v>
      </c>
      <c r="E211" t="s">
        <v>90</v>
      </c>
      <c r="F211" t="s">
        <v>31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制服孤爪研磨ICONIC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2</v>
      </c>
      <c r="C212" t="s">
        <v>149</v>
      </c>
      <c r="D212" t="s">
        <v>39</v>
      </c>
      <c r="E212" t="s">
        <v>90</v>
      </c>
      <c r="F212" t="s">
        <v>31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制服孤爪研磨ICONIC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3</v>
      </c>
      <c r="C213" t="s">
        <v>149</v>
      </c>
      <c r="D213" t="s">
        <v>39</v>
      </c>
      <c r="E213" t="s">
        <v>90</v>
      </c>
      <c r="F213" t="s">
        <v>31</v>
      </c>
      <c r="G213" t="s">
        <v>27</v>
      </c>
      <c r="H213" t="s">
        <v>71</v>
      </c>
      <c r="I213">
        <v>1</v>
      </c>
      <c r="J213" t="s">
        <v>247</v>
      </c>
      <c r="K213" s="1" t="s">
        <v>248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制服孤爪研磨ICONIC</v>
      </c>
    </row>
    <row r="214" spans="1:20" x14ac:dyDescent="0.35">
      <c r="A214">
        <f>VLOOKUP(Block[[#This Row],[No用]],SetNo[[No.用]:[vlookup 用]],2,FALSE)</f>
        <v>61</v>
      </c>
      <c r="B214">
        <f>IF(ROW()=2,1,IF(A213&lt;&gt;Block[[#This Row],[No]],1,B213+1))</f>
        <v>1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247</v>
      </c>
      <c r="K214" t="s">
        <v>174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夏祭り孤爪研磨ICONIC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2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175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夏祭り孤爪研磨ICONIC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3</v>
      </c>
      <c r="C216" t="s">
        <v>150</v>
      </c>
      <c r="D216" t="s">
        <v>39</v>
      </c>
      <c r="E216" t="s">
        <v>77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夏祭り孤爪研磨ICONIC</v>
      </c>
    </row>
    <row r="217" spans="1:20" x14ac:dyDescent="0.35">
      <c r="A217">
        <f>VLOOKUP(Block[[#This Row],[No用]],SetNo[[No.用]:[vlookup 用]],2,FALSE)</f>
        <v>62</v>
      </c>
      <c r="B217">
        <f>IF(ROW()=2,1,IF(A216&lt;&gt;Block[[#This Row],[No]],1,B216+1))</f>
        <v>1</v>
      </c>
      <c r="C217" s="1" t="s">
        <v>824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247</v>
      </c>
      <c r="K217" t="s">
        <v>174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2</v>
      </c>
      <c r="C218" s="1" t="s">
        <v>824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247</v>
      </c>
      <c r="K218" t="s">
        <v>175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1周年孤爪研磨ICONIC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3</v>
      </c>
      <c r="C219" s="1" t="s">
        <v>824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1周年孤爪研磨ICONIC</v>
      </c>
    </row>
    <row r="220" spans="1:20" x14ac:dyDescent="0.35">
      <c r="A220">
        <f>VLOOKUP(Block[[#This Row],[No用]],SetNo[[No.用]:[vlookup 用]],2,FALSE)</f>
        <v>63</v>
      </c>
      <c r="B220">
        <f>IF(ROW()=2,1,IF(A219&lt;&gt;Block[[#This Row],[No]],1,B219+1))</f>
        <v>1</v>
      </c>
      <c r="C220" s="1" t="s">
        <v>1044</v>
      </c>
      <c r="D220" s="1" t="s">
        <v>39</v>
      </c>
      <c r="E220" s="1" t="s">
        <v>90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スパイ孤爪研磨ICONIC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2</v>
      </c>
      <c r="C221" s="1" t="s">
        <v>1044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スパイ孤爪研磨ICONIC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3</v>
      </c>
      <c r="C222" s="1" t="s">
        <v>1044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スパイ孤爪研磨ICONIC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1</v>
      </c>
      <c r="C223" s="1" t="s">
        <v>1167</v>
      </c>
      <c r="D223" s="1" t="s">
        <v>39</v>
      </c>
      <c r="E223" s="1" t="s">
        <v>77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Xmas2孤爪研磨ICONIC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2</v>
      </c>
      <c r="C224" s="1" t="s">
        <v>1167</v>
      </c>
      <c r="D224" s="1" t="s">
        <v>39</v>
      </c>
      <c r="E224" s="1" t="s">
        <v>77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Xmas2孤爪研磨ICONIC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3</v>
      </c>
      <c r="C225" s="1" t="s">
        <v>1167</v>
      </c>
      <c r="D225" s="1" t="s">
        <v>39</v>
      </c>
      <c r="E225" s="1" t="s">
        <v>77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Xmas2孤爪研磨ICONIC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1</v>
      </c>
      <c r="C226" t="s">
        <v>108</v>
      </c>
      <c r="D226" t="s">
        <v>40</v>
      </c>
      <c r="E226" t="s">
        <v>23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2</v>
      </c>
      <c r="C227" t="s">
        <v>108</v>
      </c>
      <c r="D227" t="s">
        <v>40</v>
      </c>
      <c r="E227" t="s">
        <v>23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3</v>
      </c>
      <c r="C228" t="s">
        <v>108</v>
      </c>
      <c r="D228" t="s">
        <v>40</v>
      </c>
      <c r="E228" t="s">
        <v>23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t="s">
        <v>176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4</v>
      </c>
      <c r="C229" t="s">
        <v>108</v>
      </c>
      <c r="D229" t="s">
        <v>40</v>
      </c>
      <c r="E229" t="s">
        <v>23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192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5</v>
      </c>
      <c r="C230" t="s">
        <v>108</v>
      </c>
      <c r="D230" t="s">
        <v>40</v>
      </c>
      <c r="E230" t="s">
        <v>23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t="s">
        <v>177</v>
      </c>
      <c r="L230" t="s">
        <v>162</v>
      </c>
      <c r="M230">
        <v>31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ユニフォーム黒尾鉄朗ICONIC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6</v>
      </c>
      <c r="C231" t="s">
        <v>108</v>
      </c>
      <c r="D231" t="s">
        <v>40</v>
      </c>
      <c r="E231" t="s">
        <v>23</v>
      </c>
      <c r="F231" t="s">
        <v>26</v>
      </c>
      <c r="G231" t="s">
        <v>27</v>
      </c>
      <c r="H23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34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ユニフォーム黒尾鉄朗ICONIC</v>
      </c>
    </row>
    <row r="232" spans="1:20" x14ac:dyDescent="0.35">
      <c r="A232">
        <f>VLOOKUP(Block[[#This Row],[No用]],SetNo[[No.用]:[vlookup 用]],2,FALSE)</f>
        <v>65</v>
      </c>
      <c r="B232">
        <f>IF(ROW()=2,1,IF(A231&lt;&gt;Block[[#This Row],[No]],1,B231+1))</f>
        <v>7</v>
      </c>
      <c r="C232" t="s">
        <v>108</v>
      </c>
      <c r="D232" t="s">
        <v>40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247</v>
      </c>
      <c r="K232" t="s">
        <v>175</v>
      </c>
      <c r="L232" t="s">
        <v>224</v>
      </c>
      <c r="M232">
        <v>44</v>
      </c>
      <c r="N232">
        <v>0</v>
      </c>
      <c r="O232">
        <v>54</v>
      </c>
      <c r="P232">
        <v>0</v>
      </c>
      <c r="T232" t="str">
        <f>Block[[#This Row],[服装]]&amp;Block[[#This Row],[名前]]&amp;Block[[#This Row],[レアリティ]]</f>
        <v>ユニフォーム黒尾鉄朗ICONIC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1</v>
      </c>
      <c r="C233" t="s">
        <v>149</v>
      </c>
      <c r="D233" t="s">
        <v>40</v>
      </c>
      <c r="E233" t="s">
        <v>73</v>
      </c>
      <c r="F233" t="s">
        <v>26</v>
      </c>
      <c r="G233" t="s">
        <v>27</v>
      </c>
      <c r="H233" t="s">
        <v>71</v>
      </c>
      <c r="I233">
        <v>1</v>
      </c>
      <c r="J233" t="s">
        <v>247</v>
      </c>
      <c r="K233" t="s">
        <v>174</v>
      </c>
      <c r="L233" t="s">
        <v>178</v>
      </c>
      <c r="M233">
        <v>32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制服黒尾鉄朗ICONIC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2</v>
      </c>
      <c r="C234" t="s">
        <v>149</v>
      </c>
      <c r="D234" t="s">
        <v>40</v>
      </c>
      <c r="E234" t="s">
        <v>73</v>
      </c>
      <c r="F234" t="s">
        <v>26</v>
      </c>
      <c r="G234" t="s">
        <v>27</v>
      </c>
      <c r="H234" t="s">
        <v>71</v>
      </c>
      <c r="I234">
        <v>1</v>
      </c>
      <c r="J234" t="s">
        <v>247</v>
      </c>
      <c r="K234" t="s">
        <v>175</v>
      </c>
      <c r="L234" t="s">
        <v>178</v>
      </c>
      <c r="M234">
        <v>32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制服黒尾鉄朗ICONIC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3</v>
      </c>
      <c r="C235" t="s">
        <v>149</v>
      </c>
      <c r="D235" t="s">
        <v>40</v>
      </c>
      <c r="E235" t="s">
        <v>73</v>
      </c>
      <c r="F235" t="s">
        <v>26</v>
      </c>
      <c r="G235" t="s">
        <v>27</v>
      </c>
      <c r="H235" t="s">
        <v>71</v>
      </c>
      <c r="I235">
        <v>1</v>
      </c>
      <c r="J235" t="s">
        <v>247</v>
      </c>
      <c r="K235" t="s">
        <v>176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制服黒尾鉄朗ICONIC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4</v>
      </c>
      <c r="C236" t="s">
        <v>149</v>
      </c>
      <c r="D236" t="s">
        <v>40</v>
      </c>
      <c r="E236" t="s">
        <v>73</v>
      </c>
      <c r="F236" t="s">
        <v>26</v>
      </c>
      <c r="G236" t="s">
        <v>27</v>
      </c>
      <c r="H236" t="s">
        <v>71</v>
      </c>
      <c r="I236">
        <v>1</v>
      </c>
      <c r="J236" t="s">
        <v>247</v>
      </c>
      <c r="K236" t="s">
        <v>192</v>
      </c>
      <c r="L236" t="s">
        <v>162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制服黒尾鉄朗ICONIC</v>
      </c>
    </row>
    <row r="237" spans="1:20" x14ac:dyDescent="0.35">
      <c r="A237">
        <f>VLOOKUP(Block[[#This Row],[No用]],SetNo[[No.用]:[vlookup 用]],2,FALSE)</f>
        <v>66</v>
      </c>
      <c r="B237">
        <f>IF(ROW()=2,1,IF(A236&lt;&gt;Block[[#This Row],[No]],1,B236+1))</f>
        <v>5</v>
      </c>
      <c r="C237" t="s">
        <v>149</v>
      </c>
      <c r="D237" t="s">
        <v>40</v>
      </c>
      <c r="E237" t="s">
        <v>73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制服黒尾鉄朗ICONIC</v>
      </c>
    </row>
    <row r="238" spans="1:20" x14ac:dyDescent="0.35">
      <c r="A238">
        <f>VLOOKUP(Block[[#This Row],[No用]],SetNo[[No.用]:[vlookup 用]],2,FALSE)</f>
        <v>66</v>
      </c>
      <c r="B238">
        <f>IF(ROW()=2,1,IF(A237&lt;&gt;Block[[#This Row],[No]],1,B237+1))</f>
        <v>6</v>
      </c>
      <c r="C238" t="s">
        <v>149</v>
      </c>
      <c r="D238" t="s">
        <v>40</v>
      </c>
      <c r="E238" t="s">
        <v>73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34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制服黒尾鉄朗ICONIC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7</v>
      </c>
      <c r="C239" t="s">
        <v>149</v>
      </c>
      <c r="D239" t="s">
        <v>40</v>
      </c>
      <c r="E239" t="s">
        <v>73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175</v>
      </c>
      <c r="L239" t="s">
        <v>224</v>
      </c>
      <c r="M239">
        <v>44</v>
      </c>
      <c r="N239">
        <v>0</v>
      </c>
      <c r="O239">
        <v>54</v>
      </c>
      <c r="P239">
        <v>0</v>
      </c>
      <c r="T239" t="str">
        <f>Block[[#This Row],[服装]]&amp;Block[[#This Row],[名前]]&amp;Block[[#This Row],[レアリティ]]</f>
        <v>制服黒尾鉄朗ICONIC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1</v>
      </c>
      <c r="C240" t="s">
        <v>150</v>
      </c>
      <c r="D240" t="s">
        <v>40</v>
      </c>
      <c r="E240" t="s">
        <v>90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174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夏祭り黒尾鉄朗ICONIC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2</v>
      </c>
      <c r="C241" t="s">
        <v>150</v>
      </c>
      <c r="D241" t="s">
        <v>40</v>
      </c>
      <c r="E241" t="s">
        <v>90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175</v>
      </c>
      <c r="L241" t="s">
        <v>178</v>
      </c>
      <c r="M241">
        <v>32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夏祭り黒尾鉄朗ICONIC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3</v>
      </c>
      <c r="C242" t="s">
        <v>150</v>
      </c>
      <c r="D242" t="s">
        <v>40</v>
      </c>
      <c r="E242" t="s">
        <v>90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176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夏祭り黒尾鉄朗ICONIC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4</v>
      </c>
      <c r="C243" t="s">
        <v>150</v>
      </c>
      <c r="D243" t="s">
        <v>40</v>
      </c>
      <c r="E243" t="s">
        <v>90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s="1" t="s">
        <v>192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夏祭り黒尾鉄朗ICONIC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5</v>
      </c>
      <c r="C244" t="s">
        <v>150</v>
      </c>
      <c r="D244" t="s">
        <v>40</v>
      </c>
      <c r="E244" t="s">
        <v>90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177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夏祭り黒尾鉄朗ICONIC</v>
      </c>
    </row>
    <row r="245" spans="1:20" x14ac:dyDescent="0.35">
      <c r="A245">
        <f>VLOOKUP(Block[[#This Row],[No用]],SetNo[[No.用]:[vlookup 用]],2,FALSE)</f>
        <v>67</v>
      </c>
      <c r="B245">
        <f>IF(ROW()=2,1,IF(A244&lt;&gt;Block[[#This Row],[No]],1,B244+1))</f>
        <v>6</v>
      </c>
      <c r="C245" t="s">
        <v>150</v>
      </c>
      <c r="D245" t="s">
        <v>40</v>
      </c>
      <c r="E245" t="s">
        <v>90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s="1" t="s">
        <v>248</v>
      </c>
      <c r="L245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1</v>
      </c>
      <c r="C246" s="1" t="s">
        <v>824</v>
      </c>
      <c r="D246" s="1" t="s">
        <v>40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174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1周年黒尾鉄朗ICONIC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2</v>
      </c>
      <c r="C247" s="1" t="s">
        <v>824</v>
      </c>
      <c r="D247" s="1" t="s">
        <v>40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175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1周年黒尾鉄朗ICONIC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3</v>
      </c>
      <c r="C248" s="1" t="s">
        <v>824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176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4</v>
      </c>
      <c r="C249" s="1" t="s">
        <v>824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192</v>
      </c>
      <c r="L249" t="s">
        <v>162</v>
      </c>
      <c r="M249">
        <v>31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1周年黒尾鉄朗ICONIC</v>
      </c>
    </row>
    <row r="250" spans="1:20" x14ac:dyDescent="0.35">
      <c r="A250">
        <f>VLOOKUP(Block[[#This Row],[No用]],SetNo[[No.用]:[vlookup 用]],2,FALSE)</f>
        <v>68</v>
      </c>
      <c r="B250">
        <f>IF(ROW()=2,1,IF(A249&lt;&gt;Block[[#This Row],[No]],1,B249+1))</f>
        <v>5</v>
      </c>
      <c r="C250" s="1" t="s">
        <v>824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177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1周年黒尾鉄朗ICONIC</v>
      </c>
    </row>
    <row r="251" spans="1:20" x14ac:dyDescent="0.35">
      <c r="A251">
        <f>VLOOKUP(Block[[#This Row],[No用]],SetNo[[No.用]:[vlookup 用]],2,FALSE)</f>
        <v>68</v>
      </c>
      <c r="B251">
        <f>IF(ROW()=2,1,IF(A250&lt;&gt;Block[[#This Row],[No]],1,B250+1))</f>
        <v>6</v>
      </c>
      <c r="C251" s="1" t="s">
        <v>824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247</v>
      </c>
      <c r="K251" s="1" t="s">
        <v>248</v>
      </c>
      <c r="L251" t="s">
        <v>162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1周年黒尾鉄朗ICONIC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1</v>
      </c>
      <c r="C252" s="1" t="s">
        <v>950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247</v>
      </c>
      <c r="K252" s="1" t="s">
        <v>174</v>
      </c>
      <c r="L252" s="1" t="s">
        <v>178</v>
      </c>
      <c r="M252">
        <v>34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キャンプ黒尾鉄朗ICONIC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2</v>
      </c>
      <c r="C253" s="1" t="s">
        <v>950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175</v>
      </c>
      <c r="L253" s="1" t="s">
        <v>173</v>
      </c>
      <c r="M253">
        <v>37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キャンプ黒尾鉄朗ICONIC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3</v>
      </c>
      <c r="C254" s="1" t="s">
        <v>950</v>
      </c>
      <c r="D254" s="1" t="s">
        <v>40</v>
      </c>
      <c r="E254" s="1" t="s">
        <v>73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247</v>
      </c>
      <c r="K254" s="1" t="s">
        <v>176</v>
      </c>
      <c r="L254" s="1" t="s">
        <v>178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キャンプ黒尾鉄朗ICONIC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4</v>
      </c>
      <c r="C255" s="1" t="s">
        <v>950</v>
      </c>
      <c r="D255" s="1" t="s">
        <v>40</v>
      </c>
      <c r="E255" s="1" t="s">
        <v>73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247</v>
      </c>
      <c r="K255" s="1" t="s">
        <v>192</v>
      </c>
      <c r="L255" s="1" t="s">
        <v>178</v>
      </c>
      <c r="M255">
        <v>34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キャンプ黒尾鉄朗ICONIC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5</v>
      </c>
      <c r="C256" s="1" t="s">
        <v>950</v>
      </c>
      <c r="D256" s="1" t="s">
        <v>40</v>
      </c>
      <c r="E256" s="1" t="s">
        <v>73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177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キャンプ黒尾鉄朗ICONIC</v>
      </c>
    </row>
    <row r="257" spans="1:20" x14ac:dyDescent="0.35">
      <c r="A257">
        <f>VLOOKUP(Block[[#This Row],[No用]],SetNo[[No.用]:[vlookup 用]],2,FALSE)</f>
        <v>69</v>
      </c>
      <c r="B257">
        <f>IF(ROW()=2,1,IF(A256&lt;&gt;Block[[#This Row],[No]],1,B256+1))</f>
        <v>6</v>
      </c>
      <c r="C257" s="1" t="s">
        <v>950</v>
      </c>
      <c r="D257" s="1" t="s">
        <v>40</v>
      </c>
      <c r="E257" s="1" t="s">
        <v>73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248</v>
      </c>
      <c r="L257" t="s">
        <v>162</v>
      </c>
      <c r="M257">
        <v>34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キャンプ黒尾鉄朗ICONIC</v>
      </c>
    </row>
    <row r="258" spans="1:20" x14ac:dyDescent="0.35">
      <c r="A258">
        <f>VLOOKUP(Block[[#This Row],[No用]],SetNo[[No.用]:[vlookup 用]],2,FALSE)</f>
        <v>69</v>
      </c>
      <c r="B258">
        <f>IF(ROW()=2,1,IF(A257&lt;&gt;Block[[#This Row],[No]],1,B257+1))</f>
        <v>7</v>
      </c>
      <c r="C258" s="1" t="s">
        <v>950</v>
      </c>
      <c r="D258" s="1" t="s">
        <v>40</v>
      </c>
      <c r="E258" s="1" t="s">
        <v>73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s="1" t="s">
        <v>224</v>
      </c>
      <c r="M258">
        <v>44</v>
      </c>
      <c r="N258">
        <v>0</v>
      </c>
      <c r="O258">
        <v>54</v>
      </c>
      <c r="P258">
        <v>0</v>
      </c>
      <c r="T258" t="str">
        <f>Block[[#This Row],[服装]]&amp;Block[[#This Row],[名前]]&amp;Block[[#This Row],[レアリティ]]</f>
        <v>キャンプ黒尾鉄朗ICONIC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s="1" t="s">
        <v>1118</v>
      </c>
      <c r="D259" s="1" t="s">
        <v>40</v>
      </c>
      <c r="E259" s="1" t="s">
        <v>90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174</v>
      </c>
      <c r="L259" s="1" t="s">
        <v>178</v>
      </c>
      <c r="M259">
        <v>34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文化祭2黒尾鉄朗ICONIC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s="1" t="s">
        <v>1118</v>
      </c>
      <c r="D260" s="1" t="s">
        <v>40</v>
      </c>
      <c r="E260" s="1" t="s">
        <v>90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175</v>
      </c>
      <c r="L260" s="1" t="s">
        <v>178</v>
      </c>
      <c r="M260">
        <v>34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文化祭2黒尾鉄朗ICONIC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3</v>
      </c>
      <c r="C261" s="1" t="s">
        <v>1118</v>
      </c>
      <c r="D261" s="1" t="s">
        <v>40</v>
      </c>
      <c r="E261" s="1" t="s">
        <v>90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176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文化祭2黒尾鉄朗ICONIC</v>
      </c>
    </row>
    <row r="262" spans="1:20" x14ac:dyDescent="0.35">
      <c r="A262">
        <f>VLOOKUP(Block[[#This Row],[No用]],SetNo[[No.用]:[vlookup 用]],2,FALSE)</f>
        <v>70</v>
      </c>
      <c r="B262">
        <f>IF(ROW()=2,1,IF(A261&lt;&gt;Block[[#This Row],[No]],1,B261+1))</f>
        <v>4</v>
      </c>
      <c r="C262" s="1" t="s">
        <v>1118</v>
      </c>
      <c r="D262" s="1" t="s">
        <v>40</v>
      </c>
      <c r="E262" s="1" t="s">
        <v>90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192</v>
      </c>
      <c r="L262" s="1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文化祭2黒尾鉄朗ICONIC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5</v>
      </c>
      <c r="C263" s="1" t="s">
        <v>1118</v>
      </c>
      <c r="D263" s="1" t="s">
        <v>40</v>
      </c>
      <c r="E263" s="1" t="s">
        <v>90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177</v>
      </c>
      <c r="L263" s="1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文化祭2黒尾鉄朗ICONIC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6</v>
      </c>
      <c r="C264" s="1" t="s">
        <v>1118</v>
      </c>
      <c r="D264" s="1" t="s">
        <v>40</v>
      </c>
      <c r="E264" s="1" t="s">
        <v>90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248</v>
      </c>
      <c r="L264" s="1" t="s">
        <v>162</v>
      </c>
      <c r="M264">
        <v>34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文化祭2黒尾鉄朗ICONIC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1</v>
      </c>
      <c r="C265" t="s">
        <v>108</v>
      </c>
      <c r="D265" t="s">
        <v>41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174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2</v>
      </c>
      <c r="C266" t="s">
        <v>108</v>
      </c>
      <c r="D266" t="s">
        <v>41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175</v>
      </c>
      <c r="L266" t="s">
        <v>173</v>
      </c>
      <c r="M266">
        <v>33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ユニフォーム灰羽リエーフICONIC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3</v>
      </c>
      <c r="C267" t="s">
        <v>108</v>
      </c>
      <c r="D267" t="s">
        <v>41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233</v>
      </c>
      <c r="L267" t="s">
        <v>173</v>
      </c>
      <c r="M267">
        <v>35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ユニフォーム灰羽リエーフICONIC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4</v>
      </c>
      <c r="C268" t="s">
        <v>108</v>
      </c>
      <c r="D268" t="s">
        <v>41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ユニフォーム灰羽リエーフICONIC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5</v>
      </c>
      <c r="C269" t="s">
        <v>108</v>
      </c>
      <c r="D269" t="s">
        <v>41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ユニフォーム灰羽リエーフICONIC</v>
      </c>
    </row>
    <row r="270" spans="1:20" x14ac:dyDescent="0.35">
      <c r="A270">
        <f>VLOOKUP(Block[[#This Row],[No用]],SetNo[[No.用]:[vlookup 用]],2,FALSE)</f>
        <v>71</v>
      </c>
      <c r="B270">
        <f>IF(ROW()=2,1,IF(A269&lt;&gt;Block[[#This Row],[No]],1,B269+1))</f>
        <v>6</v>
      </c>
      <c r="C270" t="s">
        <v>108</v>
      </c>
      <c r="D270" t="s">
        <v>41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183</v>
      </c>
      <c r="L270" t="s">
        <v>224</v>
      </c>
      <c r="M270">
        <v>46</v>
      </c>
      <c r="N270">
        <v>0</v>
      </c>
      <c r="O270">
        <v>56</v>
      </c>
      <c r="P270">
        <v>0</v>
      </c>
      <c r="T270" t="str">
        <f>Block[[#This Row],[服装]]&amp;Block[[#This Row],[名前]]&amp;Block[[#This Row],[レアリティ]]</f>
        <v>ユニフォーム灰羽リエーフICONIC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1</v>
      </c>
      <c r="C271" t="s">
        <v>380</v>
      </c>
      <c r="D271" t="s">
        <v>41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174</v>
      </c>
      <c r="L271" t="s">
        <v>173</v>
      </c>
      <c r="M271">
        <v>33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探偵灰羽リエーフICONIC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2</v>
      </c>
      <c r="C272" t="s">
        <v>380</v>
      </c>
      <c r="D272" t="s">
        <v>41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175</v>
      </c>
      <c r="L272" t="s">
        <v>173</v>
      </c>
      <c r="M272">
        <v>33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探偵灰羽リエーフICONIC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3</v>
      </c>
      <c r="C273" t="s">
        <v>380</v>
      </c>
      <c r="D273" t="s">
        <v>41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233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探偵灰羽リエーフICONIC</v>
      </c>
    </row>
    <row r="274" spans="1:20" x14ac:dyDescent="0.35">
      <c r="A274">
        <f>VLOOKUP(Block[[#This Row],[No用]],SetNo[[No.用]:[vlookup 用]],2,FALSE)</f>
        <v>72</v>
      </c>
      <c r="B274">
        <f>IF(ROW()=2,1,IF(A273&lt;&gt;Block[[#This Row],[No]],1,B273+1))</f>
        <v>4</v>
      </c>
      <c r="C274" t="s">
        <v>380</v>
      </c>
      <c r="D274" t="s">
        <v>41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177</v>
      </c>
      <c r="L274" t="s">
        <v>162</v>
      </c>
      <c r="M274">
        <v>32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探偵灰羽リエーフICONIC</v>
      </c>
    </row>
    <row r="275" spans="1:20" x14ac:dyDescent="0.35">
      <c r="A275">
        <f>VLOOKUP(Block[[#This Row],[No用]],SetNo[[No.用]:[vlookup 用]],2,FALSE)</f>
        <v>72</v>
      </c>
      <c r="B275">
        <f>IF(ROW()=2,1,IF(A274&lt;&gt;Block[[#This Row],[No]],1,B274+1))</f>
        <v>5</v>
      </c>
      <c r="C275" t="s">
        <v>380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s="1" t="s">
        <v>248</v>
      </c>
      <c r="L275" t="s">
        <v>162</v>
      </c>
      <c r="M275">
        <v>27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探偵灰羽リエーフICONIC</v>
      </c>
    </row>
    <row r="276" spans="1:20" x14ac:dyDescent="0.35">
      <c r="A276">
        <f>VLOOKUP(Block[[#This Row],[No用]],SetNo[[No.用]:[vlookup 用]],2,FALSE)</f>
        <v>72</v>
      </c>
      <c r="B276">
        <f>IF(ROW()=2,1,IF(A275&lt;&gt;Block[[#This Row],[No]],1,B275+1))</f>
        <v>6</v>
      </c>
      <c r="C276" t="s">
        <v>380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183</v>
      </c>
      <c r="L276" t="s">
        <v>224</v>
      </c>
      <c r="M276">
        <v>46</v>
      </c>
      <c r="N276">
        <v>0</v>
      </c>
      <c r="O276">
        <v>56</v>
      </c>
      <c r="P276">
        <v>0</v>
      </c>
      <c r="T276" t="str">
        <f>Block[[#This Row],[服装]]&amp;Block[[#This Row],[名前]]&amp;Block[[#This Row],[レアリティ]]</f>
        <v>探偵灰羽リエーフICONIC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1</v>
      </c>
      <c r="C277" s="1" t="s">
        <v>893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174</v>
      </c>
      <c r="L277" s="1" t="s">
        <v>173</v>
      </c>
      <c r="M277">
        <v>33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路地裏灰羽リエーフICONIC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2</v>
      </c>
      <c r="C278" s="1" t="s">
        <v>893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175</v>
      </c>
      <c r="L278" s="1" t="s">
        <v>173</v>
      </c>
      <c r="M278">
        <v>33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路地裏灰羽リエーフICONIC</v>
      </c>
    </row>
    <row r="279" spans="1:20" x14ac:dyDescent="0.35">
      <c r="A279">
        <f>VLOOKUP(Block[[#This Row],[No用]],SetNo[[No.用]:[vlookup 用]],2,FALSE)</f>
        <v>73</v>
      </c>
      <c r="B279">
        <f>IF(ROW()=2,1,IF(A278&lt;&gt;Block[[#This Row],[No]],1,B278+1))</f>
        <v>3</v>
      </c>
      <c r="C279" s="1" t="s">
        <v>893</v>
      </c>
      <c r="D279" s="1" t="s">
        <v>41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233</v>
      </c>
      <c r="L279" s="1" t="s">
        <v>178</v>
      </c>
      <c r="M279">
        <v>32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路地裏灰羽リエーフICONIC</v>
      </c>
    </row>
    <row r="280" spans="1:20" x14ac:dyDescent="0.35">
      <c r="A280">
        <f>VLOOKUP(Block[[#This Row],[No用]],SetNo[[No.用]:[vlookup 用]],2,FALSE)</f>
        <v>73</v>
      </c>
      <c r="B280">
        <f>IF(ROW()=2,1,IF(A279&lt;&gt;Block[[#This Row],[No]],1,B279+1))</f>
        <v>4</v>
      </c>
      <c r="C280" s="1" t="s">
        <v>893</v>
      </c>
      <c r="D280" s="1" t="s">
        <v>41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路地裏灰羽リエーフICONIC</v>
      </c>
    </row>
    <row r="281" spans="1:20" x14ac:dyDescent="0.35">
      <c r="A281">
        <f>VLOOKUP(Block[[#This Row],[No用]],SetNo[[No.用]:[vlookup 用]],2,FALSE)</f>
        <v>73</v>
      </c>
      <c r="B281">
        <f>IF(ROW()=2,1,IF(A280&lt;&gt;Block[[#This Row],[No]],1,B280+1))</f>
        <v>5</v>
      </c>
      <c r="C281" s="1" t="s">
        <v>893</v>
      </c>
      <c r="D281" s="1" t="s">
        <v>41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路地裏灰羽リエーフICONIC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1</v>
      </c>
      <c r="C282" s="1" t="s">
        <v>1118</v>
      </c>
      <c r="D282" s="1" t="s">
        <v>41</v>
      </c>
      <c r="E282" s="1" t="s">
        <v>73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174</v>
      </c>
      <c r="L282" s="1" t="s">
        <v>173</v>
      </c>
      <c r="M282">
        <v>34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文化祭2灰羽リエーフICONIC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2</v>
      </c>
      <c r="C283" s="1" t="s">
        <v>1118</v>
      </c>
      <c r="D283" s="1" t="s">
        <v>41</v>
      </c>
      <c r="E283" s="1" t="s">
        <v>73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175</v>
      </c>
      <c r="L283" s="1" t="s">
        <v>173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文化祭2灰羽リエーフICONIC</v>
      </c>
    </row>
    <row r="284" spans="1:20" x14ac:dyDescent="0.35">
      <c r="A284">
        <f>VLOOKUP(Block[[#This Row],[No用]],SetNo[[No.用]:[vlookup 用]],2,FALSE)</f>
        <v>74</v>
      </c>
      <c r="B284">
        <f>IF(ROW()=2,1,IF(A283&lt;&gt;Block[[#This Row],[No]],1,B283+1))</f>
        <v>3</v>
      </c>
      <c r="C284" s="1" t="s">
        <v>1118</v>
      </c>
      <c r="D284" s="1" t="s">
        <v>41</v>
      </c>
      <c r="E284" s="1" t="s">
        <v>73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233</v>
      </c>
      <c r="L284" s="1" t="s">
        <v>173</v>
      </c>
      <c r="M284">
        <v>36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文化祭2灰羽リエーフICONIC</v>
      </c>
    </row>
    <row r="285" spans="1:20" x14ac:dyDescent="0.35">
      <c r="A285">
        <f>VLOOKUP(Block[[#This Row],[No用]],SetNo[[No.用]:[vlookup 用]],2,FALSE)</f>
        <v>74</v>
      </c>
      <c r="B285">
        <f>IF(ROW()=2,1,IF(A284&lt;&gt;Block[[#This Row],[No]],1,B284+1))</f>
        <v>4</v>
      </c>
      <c r="C285" s="1" t="s">
        <v>1118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文化祭2灰羽リエーフICONIC</v>
      </c>
    </row>
    <row r="286" spans="1:20" x14ac:dyDescent="0.35">
      <c r="A286">
        <f>VLOOKUP(Block[[#This Row],[No用]],SetNo[[No.用]:[vlookup 用]],2,FALSE)</f>
        <v>74</v>
      </c>
      <c r="B286">
        <f>IF(ROW()=2,1,IF(A285&lt;&gt;Block[[#This Row],[No]],1,B285+1))</f>
        <v>5</v>
      </c>
      <c r="C286" s="1" t="s">
        <v>1118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173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文化祭2灰羽リエーフICONIC</v>
      </c>
    </row>
    <row r="287" spans="1:20" x14ac:dyDescent="0.35">
      <c r="A287">
        <f>VLOOKUP(Block[[#This Row],[No用]],SetNo[[No.用]:[vlookup 用]],2,FALSE)</f>
        <v>74</v>
      </c>
      <c r="B287">
        <f>IF(ROW()=2,1,IF(A286&lt;&gt;Block[[#This Row],[No]],1,B286+1))</f>
        <v>6</v>
      </c>
      <c r="C287" s="1" t="s">
        <v>1118</v>
      </c>
      <c r="D287" s="1" t="s">
        <v>41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183</v>
      </c>
      <c r="L287" s="1" t="s">
        <v>1120</v>
      </c>
      <c r="M287">
        <v>47</v>
      </c>
      <c r="N287">
        <v>0</v>
      </c>
      <c r="O287">
        <v>57</v>
      </c>
      <c r="P287">
        <v>0</v>
      </c>
      <c r="T287" t="str">
        <f>Block[[#This Row],[服装]]&amp;Block[[#This Row],[名前]]&amp;Block[[#This Row],[レアリティ]]</f>
        <v>文化祭2灰羽リエーフICONIC</v>
      </c>
    </row>
    <row r="288" spans="1:20" x14ac:dyDescent="0.35">
      <c r="A288">
        <f>VLOOKUP(Block[[#This Row],[No用]],SetNo[[No.用]:[vlookup 用]],2,FALSE)</f>
        <v>75</v>
      </c>
      <c r="B288">
        <f>IF(ROW()=2,1,IF(A287&lt;&gt;Block[[#This Row],[No]],1,B287+1))</f>
        <v>1</v>
      </c>
      <c r="C288" t="s">
        <v>108</v>
      </c>
      <c r="D288" t="s">
        <v>42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247</v>
      </c>
      <c r="M288">
        <v>0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ユニフォーム夜久衛輔ICONIC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1</v>
      </c>
      <c r="C289" s="1" t="s">
        <v>824</v>
      </c>
      <c r="D289" s="1" t="s">
        <v>42</v>
      </c>
      <c r="E289" s="1" t="s">
        <v>77</v>
      </c>
      <c r="F289" s="1" t="s">
        <v>21</v>
      </c>
      <c r="G289" s="1" t="s">
        <v>27</v>
      </c>
      <c r="H289" s="1" t="s">
        <v>71</v>
      </c>
      <c r="I289">
        <v>1</v>
      </c>
      <c r="J289" t="s">
        <v>247</v>
      </c>
      <c r="M289">
        <v>0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1周年夜久衛輔ICONIC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s="1" t="s">
        <v>987</v>
      </c>
      <c r="D290" s="1" t="s">
        <v>42</v>
      </c>
      <c r="E290" s="1" t="s">
        <v>73</v>
      </c>
      <c r="F290" s="1" t="s">
        <v>21</v>
      </c>
      <c r="G290" s="1" t="s">
        <v>27</v>
      </c>
      <c r="H290" s="1" t="s">
        <v>71</v>
      </c>
      <c r="I290">
        <v>1</v>
      </c>
      <c r="J290" t="s">
        <v>247</v>
      </c>
      <c r="M290">
        <v>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花火夜久衛輔ICONIC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s="1" t="s">
        <v>1300</v>
      </c>
      <c r="D291" s="1" t="s">
        <v>42</v>
      </c>
      <c r="E291" s="1" t="s">
        <v>90</v>
      </c>
      <c r="F291" s="1" t="s">
        <v>80</v>
      </c>
      <c r="G291" s="1" t="s">
        <v>27</v>
      </c>
      <c r="H291" s="1" t="s">
        <v>71</v>
      </c>
      <c r="I291">
        <v>1</v>
      </c>
      <c r="J291" t="s">
        <v>247</v>
      </c>
      <c r="M291">
        <v>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2周年夜久衛輔ICONIC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1</v>
      </c>
      <c r="C292" t="s">
        <v>108</v>
      </c>
      <c r="D292" t="s">
        <v>43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247</v>
      </c>
      <c r="K292" t="s">
        <v>174</v>
      </c>
      <c r="L292" t="s">
        <v>162</v>
      </c>
      <c r="M292">
        <v>24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ユニフォーム福永招平ICONIC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2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247</v>
      </c>
      <c r="K293" t="s">
        <v>175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ユニフォーム福永招平ICONIC</v>
      </c>
    </row>
    <row r="294" spans="1:20" x14ac:dyDescent="0.35">
      <c r="A294">
        <f>VLOOKUP(Block[[#This Row],[No用]],SetNo[[No.用]:[vlookup 用]],2,FALSE)</f>
        <v>79</v>
      </c>
      <c r="B294">
        <f>IF(ROW()=2,1,IF(A293&lt;&gt;Block[[#This Row],[No]],1,B293+1))</f>
        <v>3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247</v>
      </c>
      <c r="K294" s="1" t="s">
        <v>248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ユニフォーム福永招平ICONIC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1</v>
      </c>
      <c r="C295" s="1" t="s">
        <v>926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247</v>
      </c>
      <c r="K295" t="s">
        <v>174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バーガー福永招平ICONIC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2</v>
      </c>
      <c r="C296" s="1" t="s">
        <v>926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247</v>
      </c>
      <c r="K296" t="s">
        <v>175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バーガー福永招平ICONIC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3</v>
      </c>
      <c r="C297" s="1" t="s">
        <v>926</v>
      </c>
      <c r="D297" s="1" t="s">
        <v>43</v>
      </c>
      <c r="E297" s="1" t="s">
        <v>77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バーガー福永招平ICONIC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t="s">
        <v>108</v>
      </c>
      <c r="D298" t="s">
        <v>44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174</v>
      </c>
      <c r="L298" t="s">
        <v>173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ユニフォーム犬岡走ICONIC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247</v>
      </c>
      <c r="K299" t="s">
        <v>175</v>
      </c>
      <c r="L299" t="s">
        <v>173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ユニフォーム犬岡走ICONIC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247</v>
      </c>
      <c r="K300" t="s">
        <v>192</v>
      </c>
      <c r="L300" t="s">
        <v>173</v>
      </c>
      <c r="M300">
        <v>37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ユニフォーム犬岡走ICONIC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4</v>
      </c>
      <c r="C301" t="s">
        <v>108</v>
      </c>
      <c r="D301" t="s">
        <v>44</v>
      </c>
      <c r="E301" t="s">
        <v>24</v>
      </c>
      <c r="F301" t="s">
        <v>26</v>
      </c>
      <c r="G301" t="s">
        <v>27</v>
      </c>
      <c r="H301" t="s">
        <v>71</v>
      </c>
      <c r="I301">
        <v>1</v>
      </c>
      <c r="J301" t="s">
        <v>247</v>
      </c>
      <c r="K301" t="s">
        <v>177</v>
      </c>
      <c r="L301" t="s">
        <v>173</v>
      </c>
      <c r="M301">
        <v>35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ユニフォーム犬岡走ICONIC</v>
      </c>
    </row>
    <row r="302" spans="1:20" x14ac:dyDescent="0.35">
      <c r="A302">
        <f>VLOOKUP(Block[[#This Row],[No用]],SetNo[[No.用]:[vlookup 用]],2,FALSE)</f>
        <v>81</v>
      </c>
      <c r="B302">
        <f>IF(ROW()=2,1,IF(A301&lt;&gt;Block[[#This Row],[No]],1,B301+1))</f>
        <v>5</v>
      </c>
      <c r="C302" t="s">
        <v>108</v>
      </c>
      <c r="D302" t="s">
        <v>44</v>
      </c>
      <c r="E302" t="s">
        <v>24</v>
      </c>
      <c r="F302" t="s">
        <v>26</v>
      </c>
      <c r="G302" t="s">
        <v>27</v>
      </c>
      <c r="H302" t="s">
        <v>71</v>
      </c>
      <c r="I302">
        <v>1</v>
      </c>
      <c r="J302" t="s">
        <v>247</v>
      </c>
      <c r="K302" s="1" t="s">
        <v>248</v>
      </c>
      <c r="L302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ユニフォーム犬岡走ICONIC</v>
      </c>
    </row>
    <row r="303" spans="1:20" x14ac:dyDescent="0.35">
      <c r="A303">
        <f>VLOOKUP(Block[[#This Row],[No用]],SetNo[[No.用]:[vlookup 用]],2,FALSE)</f>
        <v>81</v>
      </c>
      <c r="B303">
        <f>IF(ROW()=2,1,IF(A302&lt;&gt;Block[[#This Row],[No]],1,B302+1))</f>
        <v>6</v>
      </c>
      <c r="C303" t="s">
        <v>108</v>
      </c>
      <c r="D303" t="s">
        <v>44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247</v>
      </c>
      <c r="K303" t="s">
        <v>183</v>
      </c>
      <c r="L303" t="s">
        <v>224</v>
      </c>
      <c r="M303">
        <v>42</v>
      </c>
      <c r="N303">
        <v>0</v>
      </c>
      <c r="O303">
        <v>52</v>
      </c>
      <c r="P303">
        <v>0</v>
      </c>
      <c r="T303" t="str">
        <f>Block[[#This Row],[服装]]&amp;Block[[#This Row],[名前]]&amp;Block[[#This Row],[レアリティ]]</f>
        <v>ユニフォーム犬岡走ICONIC</v>
      </c>
    </row>
    <row r="304" spans="1:20" x14ac:dyDescent="0.35">
      <c r="A304">
        <f>VLOOKUP(Block[[#This Row],[No用]],SetNo[[No.用]:[vlookup 用]],2,FALSE)</f>
        <v>82</v>
      </c>
      <c r="B304">
        <f>IF(ROW()=2,1,IF(A303&lt;&gt;Block[[#This Row],[No]],1,B303+1))</f>
        <v>1</v>
      </c>
      <c r="C304" s="1" t="s">
        <v>784</v>
      </c>
      <c r="D304" t="s">
        <v>44</v>
      </c>
      <c r="E304" s="1" t="s">
        <v>77</v>
      </c>
      <c r="F304" t="s">
        <v>26</v>
      </c>
      <c r="G304" t="s">
        <v>27</v>
      </c>
      <c r="H304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新年犬岡走ICONIC</v>
      </c>
    </row>
    <row r="305" spans="1:20" x14ac:dyDescent="0.35">
      <c r="A305">
        <f>VLOOKUP(Block[[#This Row],[No用]],SetNo[[No.用]:[vlookup 用]],2,FALSE)</f>
        <v>82</v>
      </c>
      <c r="B305">
        <f>IF(ROW()=2,1,IF(A304&lt;&gt;Block[[#This Row],[No]],1,B304+1))</f>
        <v>2</v>
      </c>
      <c r="C305" s="1" t="s">
        <v>784</v>
      </c>
      <c r="D305" t="s">
        <v>44</v>
      </c>
      <c r="E305" s="1" t="s">
        <v>77</v>
      </c>
      <c r="F305" t="s">
        <v>26</v>
      </c>
      <c r="G305" t="s">
        <v>27</v>
      </c>
      <c r="H305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新年犬岡走ICONIC</v>
      </c>
    </row>
    <row r="306" spans="1:20" x14ac:dyDescent="0.35">
      <c r="A306">
        <f>VLOOKUP(Block[[#This Row],[No用]],SetNo[[No.用]:[vlookup 用]],2,FALSE)</f>
        <v>82</v>
      </c>
      <c r="B306">
        <f>IF(ROW()=2,1,IF(A305&lt;&gt;Block[[#This Row],[No]],1,B305+1))</f>
        <v>3</v>
      </c>
      <c r="C306" s="1" t="s">
        <v>784</v>
      </c>
      <c r="D306" t="s">
        <v>44</v>
      </c>
      <c r="E306" s="1" t="s">
        <v>77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s="1" t="s">
        <v>192</v>
      </c>
      <c r="L306" s="1" t="s">
        <v>173</v>
      </c>
      <c r="M306">
        <v>37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新年犬岡走ICONIC</v>
      </c>
    </row>
    <row r="307" spans="1:20" x14ac:dyDescent="0.35">
      <c r="A307">
        <f>VLOOKUP(Block[[#This Row],[No用]],SetNo[[No.用]:[vlookup 用]],2,FALSE)</f>
        <v>82</v>
      </c>
      <c r="B307">
        <f>IF(ROW()=2,1,IF(A306&lt;&gt;Block[[#This Row],[No]],1,B306+1))</f>
        <v>4</v>
      </c>
      <c r="C307" s="1" t="s">
        <v>784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s="1" t="s">
        <v>177</v>
      </c>
      <c r="L307" s="1" t="s">
        <v>173</v>
      </c>
      <c r="M307">
        <v>35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新年犬岡走ICONIC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5</v>
      </c>
      <c r="C308" s="1" t="s">
        <v>784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s="1" t="s">
        <v>248</v>
      </c>
      <c r="L308" s="1" t="s">
        <v>162</v>
      </c>
      <c r="M308">
        <v>32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新年犬岡走ICONIC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6</v>
      </c>
      <c r="C309" s="1" t="s">
        <v>784</v>
      </c>
      <c r="D309" t="s">
        <v>44</v>
      </c>
      <c r="E309" s="1" t="s">
        <v>77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s="1" t="s">
        <v>183</v>
      </c>
      <c r="L309" s="1" t="s">
        <v>224</v>
      </c>
      <c r="M309">
        <v>42</v>
      </c>
      <c r="N309">
        <v>0</v>
      </c>
      <c r="O309">
        <v>52</v>
      </c>
      <c r="P309">
        <v>0</v>
      </c>
      <c r="T309" t="str">
        <f>Block[[#This Row],[服装]]&amp;Block[[#This Row],[名前]]&amp;Block[[#This Row],[レアリティ]]</f>
        <v>新年犬岡走ICONIC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1</v>
      </c>
      <c r="C310" t="s">
        <v>108</v>
      </c>
      <c r="D310" t="s">
        <v>45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ユニフォーム山本猛虎ICONIC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2</v>
      </c>
      <c r="C311" t="s">
        <v>108</v>
      </c>
      <c r="D311" t="s">
        <v>45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t="s">
        <v>175</v>
      </c>
      <c r="L311" t="s">
        <v>162</v>
      </c>
      <c r="M311">
        <v>27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ユニフォーム山本猛虎ICONIC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3</v>
      </c>
      <c r="C312" t="s">
        <v>108</v>
      </c>
      <c r="D312" t="s">
        <v>45</v>
      </c>
      <c r="E312" t="s">
        <v>24</v>
      </c>
      <c r="F312" t="s">
        <v>25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ユニフォーム山本猛虎ICONIC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4</v>
      </c>
      <c r="C313" t="s">
        <v>108</v>
      </c>
      <c r="D313" t="s">
        <v>45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ユニフォーム山本猛虎ICONIC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1</v>
      </c>
      <c r="C314" t="s">
        <v>783</v>
      </c>
      <c r="D314" t="s">
        <v>45</v>
      </c>
      <c r="E314" t="s">
        <v>28</v>
      </c>
      <c r="F314" t="s">
        <v>25</v>
      </c>
      <c r="G314" t="s">
        <v>27</v>
      </c>
      <c r="H314" t="s">
        <v>71</v>
      </c>
      <c r="I314">
        <v>1</v>
      </c>
      <c r="J314" t="s">
        <v>247</v>
      </c>
      <c r="K314" t="s">
        <v>174</v>
      </c>
      <c r="L314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新年山本猛虎ICONIC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2</v>
      </c>
      <c r="C315" t="s">
        <v>783</v>
      </c>
      <c r="D315" t="s">
        <v>45</v>
      </c>
      <c r="E315" t="s">
        <v>28</v>
      </c>
      <c r="F315" t="s">
        <v>25</v>
      </c>
      <c r="G315" t="s">
        <v>27</v>
      </c>
      <c r="H315" t="s">
        <v>71</v>
      </c>
      <c r="I315">
        <v>1</v>
      </c>
      <c r="J315" t="s">
        <v>247</v>
      </c>
      <c r="K315" t="s">
        <v>175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新年山本猛虎ICONIC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3</v>
      </c>
      <c r="C316" t="s">
        <v>783</v>
      </c>
      <c r="D316" t="s">
        <v>45</v>
      </c>
      <c r="E316" t="s">
        <v>28</v>
      </c>
      <c r="F316" t="s">
        <v>25</v>
      </c>
      <c r="G316" t="s">
        <v>27</v>
      </c>
      <c r="H316" t="s">
        <v>71</v>
      </c>
      <c r="I316">
        <v>1</v>
      </c>
      <c r="J316" t="s">
        <v>247</v>
      </c>
      <c r="K316" t="s">
        <v>177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新年山本猛虎ICONIC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4</v>
      </c>
      <c r="C317" t="s">
        <v>783</v>
      </c>
      <c r="D317" t="s">
        <v>45</v>
      </c>
      <c r="E317" t="s">
        <v>28</v>
      </c>
      <c r="F317" t="s">
        <v>25</v>
      </c>
      <c r="G317" t="s">
        <v>27</v>
      </c>
      <c r="H317" t="s">
        <v>71</v>
      </c>
      <c r="I317">
        <v>1</v>
      </c>
      <c r="J317" t="s">
        <v>247</v>
      </c>
      <c r="K317" s="1" t="s">
        <v>248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新年山本猛虎ICONIC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1</v>
      </c>
      <c r="C318" t="s">
        <v>108</v>
      </c>
      <c r="D318" t="s">
        <v>46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ユニフォーム芝山優生ICONIC</v>
      </c>
    </row>
    <row r="319" spans="1:20" x14ac:dyDescent="0.35">
      <c r="A319">
        <f>VLOOKUP(Block[[#This Row],[No用]],SetNo[[No.用]:[vlookup 用]],2,FALSE)</f>
        <v>86</v>
      </c>
      <c r="B319">
        <f>IF(ROW()=2,1,IF(A318&lt;&gt;Block[[#This Row],[No]],1,B318+1))</f>
        <v>1</v>
      </c>
      <c r="C319" t="s">
        <v>108</v>
      </c>
      <c r="D319" t="s">
        <v>47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ユニフォーム海信之ICONIC</v>
      </c>
    </row>
    <row r="320" spans="1:20" x14ac:dyDescent="0.35">
      <c r="A320">
        <f>VLOOKUP(Block[[#This Row],[No用]],SetNo[[No.用]:[vlookup 用]],2,FALSE)</f>
        <v>86</v>
      </c>
      <c r="B320">
        <f>IF(ROW()=2,1,IF(A319&lt;&gt;Block[[#This Row],[No]],1,B319+1))</f>
        <v>2</v>
      </c>
      <c r="C320" t="s">
        <v>108</v>
      </c>
      <c r="D320" t="s">
        <v>47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ユニフォーム海信之ICONIC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1</v>
      </c>
      <c r="C321" s="1" t="s">
        <v>1341</v>
      </c>
      <c r="D321" s="1" t="s">
        <v>47</v>
      </c>
      <c r="E321" s="1" t="s">
        <v>77</v>
      </c>
      <c r="F321" s="1" t="s">
        <v>25</v>
      </c>
      <c r="G321" s="1" t="s">
        <v>27</v>
      </c>
      <c r="H321" s="1" t="s">
        <v>71</v>
      </c>
      <c r="I321">
        <v>1</v>
      </c>
      <c r="J321" t="s">
        <v>247</v>
      </c>
      <c r="K321" t="s">
        <v>174</v>
      </c>
      <c r="L321" t="s">
        <v>162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遊園地海信之ICONIC</v>
      </c>
    </row>
    <row r="322" spans="1:20" x14ac:dyDescent="0.35">
      <c r="A322">
        <f>VLOOKUP(Block[[#This Row],[No用]],SetNo[[No.用]:[vlookup 用]],2,FALSE)</f>
        <v>87</v>
      </c>
      <c r="B322">
        <f>IF(ROW()=2,1,IF(A321&lt;&gt;Block[[#This Row],[No]],1,B321+1))</f>
        <v>2</v>
      </c>
      <c r="C322" s="1" t="s">
        <v>1341</v>
      </c>
      <c r="D322" s="1" t="s">
        <v>47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175</v>
      </c>
      <c r="L322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遊園地海信之ICONIC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1</v>
      </c>
      <c r="C323" t="s">
        <v>108</v>
      </c>
      <c r="D323" t="s">
        <v>47</v>
      </c>
      <c r="E323" t="s">
        <v>90</v>
      </c>
      <c r="F323" t="s">
        <v>78</v>
      </c>
      <c r="G323" t="s">
        <v>27</v>
      </c>
      <c r="H323" t="s">
        <v>151</v>
      </c>
      <c r="I323">
        <v>1</v>
      </c>
      <c r="J323" t="s">
        <v>247</v>
      </c>
      <c r="K323" t="s">
        <v>174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ユニフォーム海信之YELL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2</v>
      </c>
      <c r="C324" t="s">
        <v>108</v>
      </c>
      <c r="D324" t="s">
        <v>47</v>
      </c>
      <c r="E324" t="s">
        <v>90</v>
      </c>
      <c r="F324" t="s">
        <v>78</v>
      </c>
      <c r="G324" t="s">
        <v>27</v>
      </c>
      <c r="H324" t="s">
        <v>151</v>
      </c>
      <c r="I324">
        <v>1</v>
      </c>
      <c r="J324" t="s">
        <v>247</v>
      </c>
      <c r="K324" t="s">
        <v>175</v>
      </c>
      <c r="L324" t="s">
        <v>173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ユニフォーム海信之YELL</v>
      </c>
    </row>
    <row r="325" spans="1:20" x14ac:dyDescent="0.35">
      <c r="A325">
        <f>VLOOKUP(Block[[#This Row],[No用]],SetNo[[No.用]:[vlookup 用]],2,FALSE)</f>
        <v>89</v>
      </c>
      <c r="B325">
        <f>IF(ROW()=2,1,IF(A324&lt;&gt;Block[[#This Row],[No]],1,B324+1))</f>
        <v>1</v>
      </c>
      <c r="C325" s="1" t="s">
        <v>108</v>
      </c>
      <c r="D325" s="1" t="s">
        <v>966</v>
      </c>
      <c r="E325" s="1" t="s">
        <v>90</v>
      </c>
      <c r="F325" s="1" t="s">
        <v>74</v>
      </c>
      <c r="G325" s="1" t="s">
        <v>27</v>
      </c>
      <c r="H325" s="1" t="s">
        <v>680</v>
      </c>
      <c r="I325">
        <v>1</v>
      </c>
      <c r="J325" t="s">
        <v>247</v>
      </c>
      <c r="K325" s="1" t="s">
        <v>174</v>
      </c>
      <c r="L325" s="1" t="s">
        <v>162</v>
      </c>
      <c r="M325">
        <v>25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ユニフォーム手白球彦ICONIC</v>
      </c>
    </row>
    <row r="326" spans="1:20" x14ac:dyDescent="0.35">
      <c r="A326">
        <f>VLOOKUP(Block[[#This Row],[No用]],SetNo[[No.用]:[vlookup 用]],2,FALSE)</f>
        <v>89</v>
      </c>
      <c r="B326">
        <f>IF(ROW()=2,1,IF(A325&lt;&gt;Block[[#This Row],[No]],1,B325+1))</f>
        <v>2</v>
      </c>
      <c r="C326" s="1" t="s">
        <v>108</v>
      </c>
      <c r="D326" s="1" t="s">
        <v>966</v>
      </c>
      <c r="E326" s="1" t="s">
        <v>90</v>
      </c>
      <c r="F326" s="1" t="s">
        <v>74</v>
      </c>
      <c r="G326" s="1" t="s">
        <v>27</v>
      </c>
      <c r="H326" s="1" t="s">
        <v>680</v>
      </c>
      <c r="I326">
        <v>1</v>
      </c>
      <c r="J326" t="s">
        <v>247</v>
      </c>
      <c r="K326" s="1" t="s">
        <v>175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ユニフォーム手白球彦ICONIC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3</v>
      </c>
      <c r="C327" s="1" t="s">
        <v>108</v>
      </c>
      <c r="D327" s="1" t="s">
        <v>966</v>
      </c>
      <c r="E327" s="1" t="s">
        <v>90</v>
      </c>
      <c r="F327" s="1" t="s">
        <v>74</v>
      </c>
      <c r="G327" s="1" t="s">
        <v>27</v>
      </c>
      <c r="H327" s="1" t="s">
        <v>680</v>
      </c>
      <c r="I327">
        <v>1</v>
      </c>
      <c r="J327" t="s">
        <v>247</v>
      </c>
      <c r="K327" s="1" t="s">
        <v>248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ユニフォーム手白球彦ICONIC</v>
      </c>
    </row>
    <row r="328" spans="1:20" x14ac:dyDescent="0.35">
      <c r="A328">
        <f>VLOOKUP(Block[[#This Row],[No用]],SetNo[[No.用]:[vlookup 用]],2,FALSE)</f>
        <v>90</v>
      </c>
      <c r="B328">
        <f>IF(ROW()=2,1,IF(A327&lt;&gt;Block[[#This Row],[No]],1,B327+1))</f>
        <v>1</v>
      </c>
      <c r="C328" t="s">
        <v>205</v>
      </c>
      <c r="D328" t="s">
        <v>48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41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ユニフォーム青根高伸ICONIC</v>
      </c>
    </row>
    <row r="329" spans="1:20" x14ac:dyDescent="0.35">
      <c r="A329">
        <f>VLOOKUP(Block[[#This Row],[No用]],SetNo[[No.用]:[vlookup 用]],2,FALSE)</f>
        <v>90</v>
      </c>
      <c r="B329">
        <f>IF(ROW()=2,1,IF(A328&lt;&gt;Block[[#This Row],[No]],1,B328+1))</f>
        <v>2</v>
      </c>
      <c r="C329" t="s">
        <v>205</v>
      </c>
      <c r="D329" t="s">
        <v>48</v>
      </c>
      <c r="E329" t="s">
        <v>23</v>
      </c>
      <c r="F329" t="s">
        <v>26</v>
      </c>
      <c r="G329" t="s">
        <v>49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41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ユニフォーム青根高伸ICONIC</v>
      </c>
    </row>
    <row r="330" spans="1:20" x14ac:dyDescent="0.35">
      <c r="A330">
        <f>VLOOKUP(Block[[#This Row],[No用]],SetNo[[No.用]:[vlookup 用]],2,FALSE)</f>
        <v>90</v>
      </c>
      <c r="B330">
        <f>IF(ROW()=2,1,IF(A329&lt;&gt;Block[[#This Row],[No]],1,B329+1))</f>
        <v>3</v>
      </c>
      <c r="C330" t="s">
        <v>205</v>
      </c>
      <c r="D330" t="s">
        <v>48</v>
      </c>
      <c r="E330" t="s">
        <v>23</v>
      </c>
      <c r="F330" t="s">
        <v>26</v>
      </c>
      <c r="G330" t="s">
        <v>49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47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ユニフォーム青根高伸ICONIC</v>
      </c>
    </row>
    <row r="331" spans="1:20" x14ac:dyDescent="0.35">
      <c r="A331">
        <f>VLOOKUP(Block[[#This Row],[No用]],SetNo[[No.用]:[vlookup 用]],2,FALSE)</f>
        <v>90</v>
      </c>
      <c r="B331">
        <f>IF(ROW()=2,1,IF(A330&lt;&gt;Block[[#This Row],[No]],1,B330+1))</f>
        <v>4</v>
      </c>
      <c r="C331" t="s">
        <v>205</v>
      </c>
      <c r="D331" t="s">
        <v>48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247</v>
      </c>
      <c r="K331" t="s">
        <v>177</v>
      </c>
      <c r="L331" t="s">
        <v>162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ユニフォーム青根高伸ICONIC</v>
      </c>
    </row>
    <row r="332" spans="1:20" x14ac:dyDescent="0.35">
      <c r="A332">
        <f>VLOOKUP(Block[[#This Row],[No用]],SetNo[[No.用]:[vlookup 用]],2,FALSE)</f>
        <v>90</v>
      </c>
      <c r="B332">
        <f>IF(ROW()=2,1,IF(A331&lt;&gt;Block[[#This Row],[No]],1,B331+1))</f>
        <v>5</v>
      </c>
      <c r="C332" t="s">
        <v>205</v>
      </c>
      <c r="D332" t="s">
        <v>48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ユニフォーム青根高伸ICONIC</v>
      </c>
    </row>
    <row r="333" spans="1:20" x14ac:dyDescent="0.35">
      <c r="A333">
        <f>VLOOKUP(Block[[#This Row],[No用]],SetNo[[No.用]:[vlookup 用]],2,FALSE)</f>
        <v>90</v>
      </c>
      <c r="B333">
        <f>IF(ROW()=2,1,IF(A332&lt;&gt;Block[[#This Row],[No]],1,B332+1))</f>
        <v>6</v>
      </c>
      <c r="C333" t="s">
        <v>205</v>
      </c>
      <c r="D333" t="s">
        <v>48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247</v>
      </c>
      <c r="K333" t="s">
        <v>192</v>
      </c>
      <c r="L333" t="s">
        <v>224</v>
      </c>
      <c r="M333">
        <v>51</v>
      </c>
      <c r="N333">
        <v>5</v>
      </c>
      <c r="O333">
        <v>61</v>
      </c>
      <c r="P333">
        <v>7</v>
      </c>
      <c r="T333" t="str">
        <f>Block[[#This Row],[服装]]&amp;Block[[#This Row],[名前]]&amp;Block[[#This Row],[レアリティ]]</f>
        <v>ユニフォーム青根高伸ICONIC</v>
      </c>
    </row>
    <row r="334" spans="1:20" x14ac:dyDescent="0.35">
      <c r="A334">
        <f>VLOOKUP(Block[[#This Row],[No用]],SetNo[[No.用]:[vlookup 用]],2,FALSE)</f>
        <v>91</v>
      </c>
      <c r="B334">
        <f>IF(ROW()=2,1,IF(A333&lt;&gt;Block[[#This Row],[No]],1,B333+1))</f>
        <v>1</v>
      </c>
      <c r="C334" t="s">
        <v>149</v>
      </c>
      <c r="D334" t="s">
        <v>48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247</v>
      </c>
      <c r="K334" t="s">
        <v>174</v>
      </c>
      <c r="L334" t="s">
        <v>173</v>
      </c>
      <c r="M334">
        <v>41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制服青根高伸ICONIC</v>
      </c>
    </row>
    <row r="335" spans="1:20" x14ac:dyDescent="0.35">
      <c r="A335">
        <f>VLOOKUP(Block[[#This Row],[No用]],SetNo[[No.用]:[vlookup 用]],2,FALSE)</f>
        <v>91</v>
      </c>
      <c r="B335">
        <f>IF(ROW()=2,1,IF(A334&lt;&gt;Block[[#This Row],[No]],1,B334+1))</f>
        <v>2</v>
      </c>
      <c r="C335" t="s">
        <v>149</v>
      </c>
      <c r="D335" t="s">
        <v>48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247</v>
      </c>
      <c r="K335" t="s">
        <v>175</v>
      </c>
      <c r="L335" t="s">
        <v>173</v>
      </c>
      <c r="M335">
        <v>41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制服青根高伸ICONIC</v>
      </c>
    </row>
    <row r="336" spans="1:20" x14ac:dyDescent="0.35">
      <c r="A336">
        <f>VLOOKUP(Block[[#This Row],[No用]],SetNo[[No.用]:[vlookup 用]],2,FALSE)</f>
        <v>91</v>
      </c>
      <c r="B336">
        <f>IF(ROW()=2,1,IF(A335&lt;&gt;Block[[#This Row],[No]],1,B335+1))</f>
        <v>3</v>
      </c>
      <c r="C336" t="s">
        <v>149</v>
      </c>
      <c r="D336" t="s">
        <v>48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247</v>
      </c>
      <c r="K336" t="s">
        <v>192</v>
      </c>
      <c r="L336" t="s">
        <v>173</v>
      </c>
      <c r="M336">
        <v>47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制服青根高伸ICONIC</v>
      </c>
    </row>
    <row r="337" spans="1:20" x14ac:dyDescent="0.35">
      <c r="A337">
        <f>VLOOKUP(Block[[#This Row],[No用]],SetNo[[No.用]:[vlookup 用]],2,FALSE)</f>
        <v>91</v>
      </c>
      <c r="B337">
        <f>IF(ROW()=2,1,IF(A336&lt;&gt;Block[[#This Row],[No]],1,B336+1))</f>
        <v>4</v>
      </c>
      <c r="C337" t="s">
        <v>149</v>
      </c>
      <c r="D337" t="s">
        <v>48</v>
      </c>
      <c r="E337" t="s">
        <v>23</v>
      </c>
      <c r="F337" t="s">
        <v>26</v>
      </c>
      <c r="G337" t="s">
        <v>49</v>
      </c>
      <c r="H337" t="s">
        <v>71</v>
      </c>
      <c r="I337">
        <v>1</v>
      </c>
      <c r="J337" t="s">
        <v>247</v>
      </c>
      <c r="K337" t="s">
        <v>177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制服青根高伸ICONIC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5</v>
      </c>
      <c r="C338" t="s">
        <v>149</v>
      </c>
      <c r="D338" t="s">
        <v>48</v>
      </c>
      <c r="E338" t="s">
        <v>23</v>
      </c>
      <c r="F338" t="s">
        <v>26</v>
      </c>
      <c r="G338" t="s">
        <v>49</v>
      </c>
      <c r="H338" t="s">
        <v>71</v>
      </c>
      <c r="I338">
        <v>1</v>
      </c>
      <c r="J338" t="s">
        <v>247</v>
      </c>
      <c r="K338" s="1" t="s">
        <v>248</v>
      </c>
      <c r="L338" t="s">
        <v>178</v>
      </c>
      <c r="M338">
        <v>39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制服青根高伸ICONIC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6</v>
      </c>
      <c r="C339" t="s">
        <v>149</v>
      </c>
      <c r="D339" t="s">
        <v>48</v>
      </c>
      <c r="E339" t="s">
        <v>23</v>
      </c>
      <c r="F339" t="s">
        <v>26</v>
      </c>
      <c r="G339" t="s">
        <v>49</v>
      </c>
      <c r="H339" t="s">
        <v>71</v>
      </c>
      <c r="I339">
        <v>1</v>
      </c>
      <c r="J339" t="s">
        <v>247</v>
      </c>
      <c r="K339" t="s">
        <v>192</v>
      </c>
      <c r="L339" t="s">
        <v>224</v>
      </c>
      <c r="M339">
        <v>51</v>
      </c>
      <c r="N339">
        <v>5</v>
      </c>
      <c r="O339">
        <v>61</v>
      </c>
      <c r="P339">
        <v>7</v>
      </c>
      <c r="T339" t="str">
        <f>Block[[#This Row],[服装]]&amp;Block[[#This Row],[名前]]&amp;Block[[#This Row],[レアリティ]]</f>
        <v>制服青根高伸ICONIC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117</v>
      </c>
      <c r="D340" t="s">
        <v>48</v>
      </c>
      <c r="E340" t="s">
        <v>24</v>
      </c>
      <c r="F340" t="s">
        <v>26</v>
      </c>
      <c r="G340" t="s">
        <v>49</v>
      </c>
      <c r="H340" t="s">
        <v>71</v>
      </c>
      <c r="I340">
        <v>1</v>
      </c>
      <c r="J340" t="s">
        <v>247</v>
      </c>
      <c r="K340" t="s">
        <v>174</v>
      </c>
      <c r="L340" t="s">
        <v>173</v>
      </c>
      <c r="M340">
        <v>41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プール掃除青根高伸ICONIC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117</v>
      </c>
      <c r="D341" t="s">
        <v>48</v>
      </c>
      <c r="E341" t="s">
        <v>24</v>
      </c>
      <c r="F341" t="s">
        <v>26</v>
      </c>
      <c r="G341" t="s">
        <v>49</v>
      </c>
      <c r="H341" t="s">
        <v>71</v>
      </c>
      <c r="I341">
        <v>1</v>
      </c>
      <c r="J341" t="s">
        <v>247</v>
      </c>
      <c r="K341" t="s">
        <v>175</v>
      </c>
      <c r="L341" t="s">
        <v>173</v>
      </c>
      <c r="M341">
        <v>41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プール掃除青根高伸ICONIC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3</v>
      </c>
      <c r="C342" t="s">
        <v>117</v>
      </c>
      <c r="D342" t="s">
        <v>48</v>
      </c>
      <c r="E342" t="s">
        <v>24</v>
      </c>
      <c r="F342" t="s">
        <v>26</v>
      </c>
      <c r="G342" t="s">
        <v>49</v>
      </c>
      <c r="H342" t="s">
        <v>71</v>
      </c>
      <c r="I342">
        <v>1</v>
      </c>
      <c r="J342" t="s">
        <v>247</v>
      </c>
      <c r="K342" t="s">
        <v>192</v>
      </c>
      <c r="L342" t="s">
        <v>178</v>
      </c>
      <c r="M342">
        <v>42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プール掃除青根高伸ICONIC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4</v>
      </c>
      <c r="C343" t="s">
        <v>117</v>
      </c>
      <c r="D343" t="s">
        <v>48</v>
      </c>
      <c r="E343" t="s">
        <v>24</v>
      </c>
      <c r="F343" t="s">
        <v>26</v>
      </c>
      <c r="G343" t="s">
        <v>49</v>
      </c>
      <c r="H343" t="s">
        <v>71</v>
      </c>
      <c r="I343">
        <v>1</v>
      </c>
      <c r="J343" t="s">
        <v>247</v>
      </c>
      <c r="K343" t="s">
        <v>177</v>
      </c>
      <c r="L343" t="s">
        <v>162</v>
      </c>
      <c r="M343">
        <v>34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プール掃除青根高伸ICONIC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5</v>
      </c>
      <c r="C344" t="s">
        <v>117</v>
      </c>
      <c r="D344" t="s">
        <v>48</v>
      </c>
      <c r="E344" t="s">
        <v>24</v>
      </c>
      <c r="F344" t="s">
        <v>26</v>
      </c>
      <c r="G344" t="s">
        <v>49</v>
      </c>
      <c r="H344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36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プール掃除青根高伸ICONIC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950</v>
      </c>
      <c r="D345" s="1" t="s">
        <v>48</v>
      </c>
      <c r="E345" s="1" t="s">
        <v>77</v>
      </c>
      <c r="F345" s="1" t="s">
        <v>26</v>
      </c>
      <c r="G345" s="1" t="s">
        <v>49</v>
      </c>
      <c r="H345" s="1" t="s">
        <v>71</v>
      </c>
      <c r="I345">
        <v>1</v>
      </c>
      <c r="J345" t="s">
        <v>247</v>
      </c>
      <c r="K345" s="1" t="s">
        <v>174</v>
      </c>
      <c r="L345" s="1" t="s">
        <v>173</v>
      </c>
      <c r="M345">
        <v>42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キャンプ青根高伸ICONIC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950</v>
      </c>
      <c r="D346" s="1" t="s">
        <v>48</v>
      </c>
      <c r="E346" s="1" t="s">
        <v>77</v>
      </c>
      <c r="F346" s="1" t="s">
        <v>26</v>
      </c>
      <c r="G346" s="1" t="s">
        <v>49</v>
      </c>
      <c r="H346" s="1" t="s">
        <v>71</v>
      </c>
      <c r="I346">
        <v>1</v>
      </c>
      <c r="J346" t="s">
        <v>247</v>
      </c>
      <c r="K346" s="1" t="s">
        <v>175</v>
      </c>
      <c r="L346" s="1" t="s">
        <v>173</v>
      </c>
      <c r="M346">
        <v>42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キャンプ青根高伸ICONIC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950</v>
      </c>
      <c r="D347" s="1" t="s">
        <v>48</v>
      </c>
      <c r="E347" s="1" t="s">
        <v>77</v>
      </c>
      <c r="F347" s="1" t="s">
        <v>26</v>
      </c>
      <c r="G347" s="1" t="s">
        <v>49</v>
      </c>
      <c r="H347" s="1" t="s">
        <v>71</v>
      </c>
      <c r="I347">
        <v>1</v>
      </c>
      <c r="J347" t="s">
        <v>247</v>
      </c>
      <c r="K347" s="1" t="s">
        <v>179</v>
      </c>
      <c r="L347" s="1" t="s">
        <v>178</v>
      </c>
      <c r="M347">
        <v>45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キャンプ青根高伸ICONIC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4</v>
      </c>
      <c r="C348" s="1" t="s">
        <v>950</v>
      </c>
      <c r="D348" s="1" t="s">
        <v>48</v>
      </c>
      <c r="E348" s="1" t="s">
        <v>77</v>
      </c>
      <c r="F348" s="1" t="s">
        <v>26</v>
      </c>
      <c r="G348" s="1" t="s">
        <v>49</v>
      </c>
      <c r="H348" s="1" t="s">
        <v>71</v>
      </c>
      <c r="I348">
        <v>1</v>
      </c>
      <c r="J348" t="s">
        <v>247</v>
      </c>
      <c r="K348" s="1" t="s">
        <v>192</v>
      </c>
      <c r="L348" s="1" t="s">
        <v>173</v>
      </c>
      <c r="M348">
        <v>47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キャンプ青根高伸ICONIC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5</v>
      </c>
      <c r="C349" s="1" t="s">
        <v>950</v>
      </c>
      <c r="D349" s="1" t="s">
        <v>48</v>
      </c>
      <c r="E349" s="1" t="s">
        <v>77</v>
      </c>
      <c r="F349" s="1" t="s">
        <v>26</v>
      </c>
      <c r="G349" s="1" t="s">
        <v>49</v>
      </c>
      <c r="H349" s="1" t="s">
        <v>71</v>
      </c>
      <c r="I349">
        <v>1</v>
      </c>
      <c r="J349" t="s">
        <v>247</v>
      </c>
      <c r="K349" s="1" t="s">
        <v>248</v>
      </c>
      <c r="L349" s="1" t="s">
        <v>178</v>
      </c>
      <c r="M349">
        <v>40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キャンプ青根高伸ICONIC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6</v>
      </c>
      <c r="C350" s="1" t="s">
        <v>950</v>
      </c>
      <c r="D350" s="1" t="s">
        <v>48</v>
      </c>
      <c r="E350" s="1" t="s">
        <v>77</v>
      </c>
      <c r="F350" s="1" t="s">
        <v>26</v>
      </c>
      <c r="G350" s="1" t="s">
        <v>49</v>
      </c>
      <c r="H350" s="1" t="s">
        <v>71</v>
      </c>
      <c r="I350">
        <v>1</v>
      </c>
      <c r="J350" t="s">
        <v>247</v>
      </c>
      <c r="K350" s="1" t="s">
        <v>192</v>
      </c>
      <c r="L350" s="1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キャンプ青根高伸ICONIC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7</v>
      </c>
      <c r="C351" s="1" t="s">
        <v>950</v>
      </c>
      <c r="D351" s="1" t="s">
        <v>48</v>
      </c>
      <c r="E351" s="1" t="s">
        <v>77</v>
      </c>
      <c r="F351" s="1" t="s">
        <v>26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769</v>
      </c>
      <c r="L351" s="1" t="s">
        <v>224</v>
      </c>
      <c r="M351">
        <v>51</v>
      </c>
      <c r="N351">
        <v>5</v>
      </c>
      <c r="O351">
        <v>61</v>
      </c>
      <c r="P351">
        <v>7</v>
      </c>
      <c r="T351" t="str">
        <f>Block[[#This Row],[服装]]&amp;Block[[#This Row],[名前]]&amp;Block[[#This Row],[レアリティ]]</f>
        <v>キャンプ青根高伸ICONIC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1111</v>
      </c>
      <c r="D352" s="1" t="s">
        <v>48</v>
      </c>
      <c r="E352" s="1" t="s">
        <v>90</v>
      </c>
      <c r="F352" s="1" t="s">
        <v>26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174</v>
      </c>
      <c r="L352" s="1" t="s">
        <v>178</v>
      </c>
      <c r="M352">
        <v>38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甲冑青根高伸ICONIC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1104</v>
      </c>
      <c r="D353" s="1" t="s">
        <v>48</v>
      </c>
      <c r="E353" s="1" t="s">
        <v>90</v>
      </c>
      <c r="F353" s="1" t="s">
        <v>26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175</v>
      </c>
      <c r="L353" s="1" t="s">
        <v>173</v>
      </c>
      <c r="M353">
        <v>41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甲冑青根高伸ICONIC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1104</v>
      </c>
      <c r="D354" s="1" t="s">
        <v>48</v>
      </c>
      <c r="E354" s="1" t="s">
        <v>90</v>
      </c>
      <c r="F354" s="1" t="s">
        <v>26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192</v>
      </c>
      <c r="L354" s="1" t="s">
        <v>173</v>
      </c>
      <c r="M354">
        <v>47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甲冑青根高伸ICONIC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4</v>
      </c>
      <c r="C355" s="1" t="s">
        <v>1104</v>
      </c>
      <c r="D355" s="1" t="s">
        <v>48</v>
      </c>
      <c r="E355" s="1" t="s">
        <v>90</v>
      </c>
      <c r="F355" s="1" t="s">
        <v>26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177</v>
      </c>
      <c r="L355" s="1" t="s">
        <v>162</v>
      </c>
      <c r="M355">
        <v>34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甲冑青根高伸ICONIC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5</v>
      </c>
      <c r="C356" s="1" t="s">
        <v>1104</v>
      </c>
      <c r="D356" s="1" t="s">
        <v>48</v>
      </c>
      <c r="E356" s="1" t="s">
        <v>90</v>
      </c>
      <c r="F356" s="1" t="s">
        <v>26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248</v>
      </c>
      <c r="L356" s="1" t="s">
        <v>178</v>
      </c>
      <c r="M356">
        <v>39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甲冑青根高伸ICONIC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6</v>
      </c>
      <c r="C357" s="1" t="s">
        <v>1104</v>
      </c>
      <c r="D357" s="1" t="s">
        <v>48</v>
      </c>
      <c r="E357" s="1" t="s">
        <v>90</v>
      </c>
      <c r="F357" s="1" t="s">
        <v>26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192</v>
      </c>
      <c r="L357" s="1" t="s">
        <v>224</v>
      </c>
      <c r="M357">
        <v>43</v>
      </c>
      <c r="N357">
        <v>5</v>
      </c>
      <c r="O357">
        <v>53</v>
      </c>
      <c r="P357">
        <v>7</v>
      </c>
      <c r="T357" t="str">
        <f>Block[[#This Row],[服装]]&amp;Block[[#This Row],[名前]]&amp;Block[[#This Row],[レアリティ]]</f>
        <v>甲冑青根高伸ICONIC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1</v>
      </c>
      <c r="C358" t="s">
        <v>205</v>
      </c>
      <c r="D358" t="s">
        <v>50</v>
      </c>
      <c r="E358" t="s">
        <v>28</v>
      </c>
      <c r="F358" t="s">
        <v>25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162</v>
      </c>
      <c r="M358">
        <v>30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ユニフォーム二口堅治ICONIC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2</v>
      </c>
      <c r="C359" t="s">
        <v>205</v>
      </c>
      <c r="D359" t="s">
        <v>50</v>
      </c>
      <c r="E359" t="s">
        <v>28</v>
      </c>
      <c r="F359" t="s">
        <v>25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162</v>
      </c>
      <c r="M359">
        <v>30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ユニフォーム二口堅治ICONIC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3</v>
      </c>
      <c r="C360" t="s">
        <v>205</v>
      </c>
      <c r="D360" t="s">
        <v>50</v>
      </c>
      <c r="E360" t="s">
        <v>28</v>
      </c>
      <c r="F360" t="s">
        <v>25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ユニフォーム二口堅治ICONIC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1</v>
      </c>
      <c r="C361" t="s">
        <v>149</v>
      </c>
      <c r="D361" t="s">
        <v>50</v>
      </c>
      <c r="E361" t="s">
        <v>28</v>
      </c>
      <c r="F361" t="s">
        <v>25</v>
      </c>
      <c r="G361" t="s">
        <v>49</v>
      </c>
      <c r="H361" t="s">
        <v>71</v>
      </c>
      <c r="I361">
        <v>1</v>
      </c>
      <c r="J361" t="s">
        <v>247</v>
      </c>
      <c r="K361" t="s">
        <v>174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制服二口堅治ICONIC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2</v>
      </c>
      <c r="C362" t="s">
        <v>149</v>
      </c>
      <c r="D362" t="s">
        <v>50</v>
      </c>
      <c r="E362" t="s">
        <v>28</v>
      </c>
      <c r="F362" t="s">
        <v>25</v>
      </c>
      <c r="G362" t="s">
        <v>49</v>
      </c>
      <c r="H362" t="s">
        <v>71</v>
      </c>
      <c r="I362">
        <v>1</v>
      </c>
      <c r="J362" t="s">
        <v>247</v>
      </c>
      <c r="K362" t="s">
        <v>175</v>
      </c>
      <c r="L362" t="s">
        <v>178</v>
      </c>
      <c r="M362">
        <v>31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制服二口堅治ICONIC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3</v>
      </c>
      <c r="C363" t="s">
        <v>149</v>
      </c>
      <c r="D363" t="s">
        <v>50</v>
      </c>
      <c r="E363" t="s">
        <v>28</v>
      </c>
      <c r="F363" t="s">
        <v>25</v>
      </c>
      <c r="G363" t="s">
        <v>49</v>
      </c>
      <c r="H363" t="s">
        <v>71</v>
      </c>
      <c r="I363">
        <v>1</v>
      </c>
      <c r="J363" t="s">
        <v>247</v>
      </c>
      <c r="K363" t="s">
        <v>177</v>
      </c>
      <c r="L363" t="s">
        <v>178</v>
      </c>
      <c r="M363">
        <v>29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制服二口堅治ICONIC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4</v>
      </c>
      <c r="C364" t="s">
        <v>149</v>
      </c>
      <c r="D364" t="s">
        <v>50</v>
      </c>
      <c r="E364" t="s">
        <v>28</v>
      </c>
      <c r="F364" t="s">
        <v>25</v>
      </c>
      <c r="G364" t="s">
        <v>49</v>
      </c>
      <c r="H364" t="s">
        <v>71</v>
      </c>
      <c r="I364">
        <v>1</v>
      </c>
      <c r="J364" t="s">
        <v>247</v>
      </c>
      <c r="K364" t="s">
        <v>183</v>
      </c>
      <c r="L364" t="s">
        <v>224</v>
      </c>
      <c r="M364">
        <v>42</v>
      </c>
      <c r="N364">
        <v>0</v>
      </c>
      <c r="O364">
        <v>52</v>
      </c>
      <c r="P364">
        <v>0</v>
      </c>
      <c r="T364" t="str">
        <f>Block[[#This Row],[服装]]&amp;Block[[#This Row],[名前]]&amp;Block[[#This Row],[レアリティ]]</f>
        <v>制服二口堅治ICONIC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t="s">
        <v>117</v>
      </c>
      <c r="D365" t="s">
        <v>50</v>
      </c>
      <c r="E365" t="s">
        <v>23</v>
      </c>
      <c r="F365" t="s">
        <v>25</v>
      </c>
      <c r="G365" t="s">
        <v>49</v>
      </c>
      <c r="H365" t="s">
        <v>71</v>
      </c>
      <c r="I365">
        <v>1</v>
      </c>
      <c r="J365" t="s">
        <v>247</v>
      </c>
      <c r="K365" t="s">
        <v>174</v>
      </c>
      <c r="L365" t="s">
        <v>178</v>
      </c>
      <c r="M365">
        <v>33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プール掃除二口堅治ICONIC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t="s">
        <v>117</v>
      </c>
      <c r="D366" t="s">
        <v>50</v>
      </c>
      <c r="E366" t="s">
        <v>23</v>
      </c>
      <c r="F366" t="s">
        <v>25</v>
      </c>
      <c r="G366" t="s">
        <v>49</v>
      </c>
      <c r="H366" t="s">
        <v>71</v>
      </c>
      <c r="I366">
        <v>1</v>
      </c>
      <c r="J366" t="s">
        <v>247</v>
      </c>
      <c r="K366" t="s">
        <v>175</v>
      </c>
      <c r="L366" t="s">
        <v>178</v>
      </c>
      <c r="M366">
        <v>33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プール掃除二口堅治ICONIC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t="s">
        <v>117</v>
      </c>
      <c r="D367" t="s">
        <v>50</v>
      </c>
      <c r="E367" t="s">
        <v>23</v>
      </c>
      <c r="F367" t="s">
        <v>25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プール掃除二口堅治ICONIC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4</v>
      </c>
      <c r="C368" t="s">
        <v>117</v>
      </c>
      <c r="D368" t="s">
        <v>50</v>
      </c>
      <c r="E368" t="s">
        <v>23</v>
      </c>
      <c r="F368" t="s">
        <v>25</v>
      </c>
      <c r="G368" t="s">
        <v>49</v>
      </c>
      <c r="H368" t="s">
        <v>71</v>
      </c>
      <c r="I368">
        <v>1</v>
      </c>
      <c r="J368" t="s">
        <v>247</v>
      </c>
      <c r="K368" t="s">
        <v>183</v>
      </c>
      <c r="L368" t="s">
        <v>224</v>
      </c>
      <c r="M368">
        <v>42</v>
      </c>
      <c r="N368">
        <v>0</v>
      </c>
      <c r="O368">
        <v>52</v>
      </c>
      <c r="P368">
        <v>0</v>
      </c>
      <c r="T368" t="str">
        <f>Block[[#This Row],[服装]]&amp;Block[[#This Row],[名前]]&amp;Block[[#This Row],[レアリティ]]</f>
        <v>プール掃除二口堅治ICONIC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893</v>
      </c>
      <c r="D369" s="1" t="s">
        <v>50</v>
      </c>
      <c r="E369" s="1" t="s">
        <v>90</v>
      </c>
      <c r="F369" s="1" t="s">
        <v>25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路地裏二口堅治ICONIC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893</v>
      </c>
      <c r="D370" s="1" t="s">
        <v>50</v>
      </c>
      <c r="E370" s="1" t="s">
        <v>90</v>
      </c>
      <c r="F370" s="1" t="s">
        <v>25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路地裏二口堅治ICONIC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893</v>
      </c>
      <c r="D371" s="1" t="s">
        <v>50</v>
      </c>
      <c r="E371" s="1" t="s">
        <v>90</v>
      </c>
      <c r="F371" s="1" t="s">
        <v>25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177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路地裏二口堅治ICONIC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1104</v>
      </c>
      <c r="D372" s="1" t="s">
        <v>50</v>
      </c>
      <c r="E372" s="1" t="s">
        <v>77</v>
      </c>
      <c r="F372" s="1" t="s">
        <v>25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174</v>
      </c>
      <c r="L372" s="1" t="s">
        <v>178</v>
      </c>
      <c r="M372">
        <v>32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甲冑二口堅治ICONIC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1104</v>
      </c>
      <c r="D373" s="1" t="s">
        <v>50</v>
      </c>
      <c r="E373" s="1" t="s">
        <v>77</v>
      </c>
      <c r="F373" s="1" t="s">
        <v>25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175</v>
      </c>
      <c r="L373" s="1" t="s">
        <v>178</v>
      </c>
      <c r="M373">
        <v>32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甲冑二口堅治ICONIC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1104</v>
      </c>
      <c r="D374" s="1" t="s">
        <v>50</v>
      </c>
      <c r="E374" s="1" t="s">
        <v>77</v>
      </c>
      <c r="F374" s="1" t="s">
        <v>25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177</v>
      </c>
      <c r="L374" s="1" t="s">
        <v>178</v>
      </c>
      <c r="M374">
        <v>29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甲冑二口堅治ICONIC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1300</v>
      </c>
      <c r="D375" s="1" t="s">
        <v>50</v>
      </c>
      <c r="E375" s="1" t="s">
        <v>73</v>
      </c>
      <c r="F375" s="1" t="s">
        <v>25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37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2周年二口堅治ICONIC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1300</v>
      </c>
      <c r="D376" s="1" t="s">
        <v>50</v>
      </c>
      <c r="E376" s="1" t="s">
        <v>73</v>
      </c>
      <c r="F376" s="1" t="s">
        <v>25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37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2周年二口堅治ICONIC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1300</v>
      </c>
      <c r="D377" s="1" t="s">
        <v>50</v>
      </c>
      <c r="E377" s="1" t="s">
        <v>73</v>
      </c>
      <c r="F377" s="1" t="s">
        <v>25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177</v>
      </c>
      <c r="L377" s="1" t="s">
        <v>173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2周年二口堅治ICONIC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1300</v>
      </c>
      <c r="D378" s="1" t="s">
        <v>50</v>
      </c>
      <c r="E378" s="1" t="s">
        <v>73</v>
      </c>
      <c r="F378" s="1" t="s">
        <v>25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1173</v>
      </c>
      <c r="L378" s="1" t="s">
        <v>224</v>
      </c>
      <c r="M378">
        <v>43</v>
      </c>
      <c r="N378">
        <v>0</v>
      </c>
      <c r="O378">
        <v>53</v>
      </c>
      <c r="P378">
        <v>0</v>
      </c>
      <c r="R378" s="1" t="s">
        <v>1318</v>
      </c>
      <c r="S378" s="1" t="s">
        <v>1319</v>
      </c>
      <c r="T378" t="str">
        <f>Block[[#This Row],[服装]]&amp;Block[[#This Row],[名前]]&amp;Block[[#This Row],[レアリティ]]</f>
        <v>2周年二口堅治ICONIC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1300</v>
      </c>
      <c r="D379" s="1" t="s">
        <v>50</v>
      </c>
      <c r="E379" s="1" t="s">
        <v>73</v>
      </c>
      <c r="F379" s="1" t="s">
        <v>25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183</v>
      </c>
      <c r="L379" s="1" t="s">
        <v>224</v>
      </c>
      <c r="M379">
        <v>43</v>
      </c>
      <c r="N379">
        <v>0</v>
      </c>
      <c r="O379">
        <v>53</v>
      </c>
      <c r="P379">
        <v>0</v>
      </c>
      <c r="T379" t="str">
        <f>Block[[#This Row],[服装]]&amp;Block[[#This Row],[名前]]&amp;Block[[#This Row],[レアリティ]]</f>
        <v>2周年二口堅治ICONIC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205</v>
      </c>
      <c r="D380" t="s">
        <v>378</v>
      </c>
      <c r="E380" t="s">
        <v>23</v>
      </c>
      <c r="F380" t="s">
        <v>31</v>
      </c>
      <c r="G380" t="s">
        <v>49</v>
      </c>
      <c r="H380" t="s">
        <v>71</v>
      </c>
      <c r="I380">
        <v>1</v>
      </c>
      <c r="J380" t="s">
        <v>247</v>
      </c>
      <c r="K380" s="1" t="s">
        <v>174</v>
      </c>
      <c r="L380" s="1" t="s">
        <v>162</v>
      </c>
      <c r="M380">
        <v>28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205</v>
      </c>
      <c r="D381" t="s">
        <v>378</v>
      </c>
      <c r="E381" t="s">
        <v>23</v>
      </c>
      <c r="F381" t="s">
        <v>31</v>
      </c>
      <c r="G381" t="s">
        <v>49</v>
      </c>
      <c r="H381" t="s">
        <v>71</v>
      </c>
      <c r="I381">
        <v>1</v>
      </c>
      <c r="J381" t="s">
        <v>247</v>
      </c>
      <c r="K381" s="1" t="s">
        <v>175</v>
      </c>
      <c r="L381" s="1" t="s">
        <v>162</v>
      </c>
      <c r="M381">
        <v>28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ユニフォーム黄金川貫至ICONIC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205</v>
      </c>
      <c r="D382" t="s">
        <v>378</v>
      </c>
      <c r="E382" t="s">
        <v>23</v>
      </c>
      <c r="F382" t="s">
        <v>31</v>
      </c>
      <c r="G382" t="s">
        <v>49</v>
      </c>
      <c r="H382" t="s">
        <v>71</v>
      </c>
      <c r="I382">
        <v>1</v>
      </c>
      <c r="J382" t="s">
        <v>247</v>
      </c>
      <c r="K382" s="1" t="s">
        <v>177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ユニフォーム黄金川貫至ICONIC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t="s">
        <v>205</v>
      </c>
      <c r="D383" t="s">
        <v>378</v>
      </c>
      <c r="E383" t="s">
        <v>23</v>
      </c>
      <c r="F383" t="s">
        <v>31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ユニフォーム黄金川貫至ICONIC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t="s">
        <v>205</v>
      </c>
      <c r="D384" t="s">
        <v>378</v>
      </c>
      <c r="E384" t="s">
        <v>23</v>
      </c>
      <c r="F384" t="s">
        <v>31</v>
      </c>
      <c r="G384" t="s">
        <v>49</v>
      </c>
      <c r="H384" t="s">
        <v>71</v>
      </c>
      <c r="I384">
        <v>1</v>
      </c>
      <c r="J384" t="s">
        <v>247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Block[[#This Row],[服装]]&amp;Block[[#This Row],[名前]]&amp;Block[[#This Row],[レアリティ]]</f>
        <v>ユニフォーム黄金川貫至ICONIC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t="s">
        <v>149</v>
      </c>
      <c r="D385" t="s">
        <v>378</v>
      </c>
      <c r="E385" t="s">
        <v>23</v>
      </c>
      <c r="F385" t="s">
        <v>31</v>
      </c>
      <c r="G385" t="s">
        <v>49</v>
      </c>
      <c r="H385" t="s">
        <v>71</v>
      </c>
      <c r="I385">
        <v>1</v>
      </c>
      <c r="J385" t="s">
        <v>247</v>
      </c>
      <c r="K385" s="1" t="s">
        <v>174</v>
      </c>
      <c r="L385" s="1" t="s">
        <v>162</v>
      </c>
      <c r="M385">
        <v>28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制服黄金川貫至ICONIC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t="s">
        <v>149</v>
      </c>
      <c r="D386" t="s">
        <v>378</v>
      </c>
      <c r="E386" t="s">
        <v>23</v>
      </c>
      <c r="F386" t="s">
        <v>31</v>
      </c>
      <c r="G386" t="s">
        <v>49</v>
      </c>
      <c r="H386" t="s">
        <v>71</v>
      </c>
      <c r="I386">
        <v>1</v>
      </c>
      <c r="J386" t="s">
        <v>247</v>
      </c>
      <c r="K386" s="1" t="s">
        <v>175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制服黄金川貫至ICONIC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t="s">
        <v>149</v>
      </c>
      <c r="D387" t="s">
        <v>378</v>
      </c>
      <c r="E387" t="s">
        <v>23</v>
      </c>
      <c r="F387" t="s">
        <v>31</v>
      </c>
      <c r="G387" t="s">
        <v>49</v>
      </c>
      <c r="H387" t="s">
        <v>71</v>
      </c>
      <c r="I387">
        <v>1</v>
      </c>
      <c r="J387" t="s">
        <v>247</v>
      </c>
      <c r="K387" s="1" t="s">
        <v>177</v>
      </c>
      <c r="L387" s="1" t="s">
        <v>162</v>
      </c>
      <c r="M387">
        <v>28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制服黄金川貫至ICONIC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4</v>
      </c>
      <c r="C388" t="s">
        <v>149</v>
      </c>
      <c r="D388" t="s">
        <v>378</v>
      </c>
      <c r="E388" t="s">
        <v>23</v>
      </c>
      <c r="F388" t="s">
        <v>31</v>
      </c>
      <c r="G388" t="s">
        <v>49</v>
      </c>
      <c r="H388" t="s">
        <v>71</v>
      </c>
      <c r="I388">
        <v>1</v>
      </c>
      <c r="J388" t="s">
        <v>247</v>
      </c>
      <c r="K388" s="1" t="s">
        <v>248</v>
      </c>
      <c r="L388" s="1" t="s">
        <v>178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制服黄金川貫至ICONIC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5</v>
      </c>
      <c r="C389" t="s">
        <v>149</v>
      </c>
      <c r="D389" t="s">
        <v>378</v>
      </c>
      <c r="E389" t="s">
        <v>23</v>
      </c>
      <c r="F389" t="s">
        <v>31</v>
      </c>
      <c r="G389" t="s">
        <v>49</v>
      </c>
      <c r="H389" t="s">
        <v>71</v>
      </c>
      <c r="I389">
        <v>1</v>
      </c>
      <c r="J389" t="s">
        <v>247</v>
      </c>
      <c r="K389" s="1" t="s">
        <v>183</v>
      </c>
      <c r="L389" s="1" t="s">
        <v>224</v>
      </c>
      <c r="M389">
        <v>45</v>
      </c>
      <c r="N389">
        <v>0</v>
      </c>
      <c r="O389">
        <v>55</v>
      </c>
      <c r="P389">
        <v>0</v>
      </c>
      <c r="T389" t="str">
        <f>Block[[#This Row],[服装]]&amp;Block[[#This Row],[名前]]&amp;Block[[#This Row],[レアリティ]]</f>
        <v>制服黄金川貫至ICONIC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692</v>
      </c>
      <c r="D390" t="s">
        <v>378</v>
      </c>
      <c r="E390" s="1" t="s">
        <v>90</v>
      </c>
      <c r="F390" t="s">
        <v>31</v>
      </c>
      <c r="G390" t="s">
        <v>49</v>
      </c>
      <c r="H390" t="s">
        <v>71</v>
      </c>
      <c r="I390">
        <v>1</v>
      </c>
      <c r="J390" t="s">
        <v>247</v>
      </c>
      <c r="K390" s="1" t="s">
        <v>174</v>
      </c>
      <c r="L390" s="1" t="s">
        <v>162</v>
      </c>
      <c r="M390">
        <v>28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職業体験黄金川貫至ICONIC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692</v>
      </c>
      <c r="D391" t="s">
        <v>378</v>
      </c>
      <c r="E391" s="1" t="s">
        <v>90</v>
      </c>
      <c r="F391" t="s">
        <v>31</v>
      </c>
      <c r="G391" t="s">
        <v>49</v>
      </c>
      <c r="H391" t="s">
        <v>71</v>
      </c>
      <c r="I391">
        <v>1</v>
      </c>
      <c r="J391" t="s">
        <v>247</v>
      </c>
      <c r="K391" s="1" t="s">
        <v>175</v>
      </c>
      <c r="L391" s="1" t="s">
        <v>162</v>
      </c>
      <c r="M391">
        <v>28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職業体験黄金川貫至ICONIC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692</v>
      </c>
      <c r="D392" t="s">
        <v>378</v>
      </c>
      <c r="E392" s="1" t="s">
        <v>90</v>
      </c>
      <c r="F392" t="s">
        <v>31</v>
      </c>
      <c r="G392" t="s">
        <v>49</v>
      </c>
      <c r="H392" t="s">
        <v>71</v>
      </c>
      <c r="I392">
        <v>1</v>
      </c>
      <c r="J392" t="s">
        <v>247</v>
      </c>
      <c r="K392" s="1" t="s">
        <v>177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職業体験黄金川貫至ICONIC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4</v>
      </c>
      <c r="C393" s="1" t="s">
        <v>692</v>
      </c>
      <c r="D393" t="s">
        <v>378</v>
      </c>
      <c r="E393" s="1" t="s">
        <v>90</v>
      </c>
      <c r="F393" t="s">
        <v>31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s="1" t="s">
        <v>162</v>
      </c>
      <c r="M393">
        <v>28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職業体験黄金川貫至ICONIC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1</v>
      </c>
      <c r="C394" s="1" t="s">
        <v>1044</v>
      </c>
      <c r="D394" s="1" t="s">
        <v>378</v>
      </c>
      <c r="E394" s="1" t="s">
        <v>77</v>
      </c>
      <c r="F394" s="1" t="s">
        <v>31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174</v>
      </c>
      <c r="L394" s="1" t="s">
        <v>173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スパイ黄金川貫至ICONIC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2</v>
      </c>
      <c r="C395" s="1" t="s">
        <v>1044</v>
      </c>
      <c r="D395" s="1" t="s">
        <v>378</v>
      </c>
      <c r="E395" s="1" t="s">
        <v>77</v>
      </c>
      <c r="F395" s="1" t="s">
        <v>31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175</v>
      </c>
      <c r="L395" s="1" t="s">
        <v>173</v>
      </c>
      <c r="M395">
        <v>34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スパイ黄金川貫至ICONIC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3</v>
      </c>
      <c r="C396" s="1" t="s">
        <v>1044</v>
      </c>
      <c r="D396" s="1" t="s">
        <v>378</v>
      </c>
      <c r="E396" s="1" t="s">
        <v>77</v>
      </c>
      <c r="F396" s="1" t="s">
        <v>31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179</v>
      </c>
      <c r="L396" s="1" t="s">
        <v>178</v>
      </c>
      <c r="M396">
        <v>31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スパイ黄金川貫至ICONIC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4</v>
      </c>
      <c r="C397" s="1" t="s">
        <v>1044</v>
      </c>
      <c r="D397" s="1" t="s">
        <v>378</v>
      </c>
      <c r="E397" s="1" t="s">
        <v>77</v>
      </c>
      <c r="F397" s="1" t="s">
        <v>31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248</v>
      </c>
      <c r="L397" s="1" t="s">
        <v>178</v>
      </c>
      <c r="M397">
        <v>31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スパイ黄金川貫至ICONIC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5</v>
      </c>
      <c r="C398" s="1" t="s">
        <v>1044</v>
      </c>
      <c r="D398" s="1" t="s">
        <v>378</v>
      </c>
      <c r="E398" s="1" t="s">
        <v>77</v>
      </c>
      <c r="F398" s="1" t="s">
        <v>31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183</v>
      </c>
      <c r="L398" s="1" t="s">
        <v>224</v>
      </c>
      <c r="M398">
        <v>45</v>
      </c>
      <c r="N398">
        <v>0</v>
      </c>
      <c r="O398">
        <v>55</v>
      </c>
      <c r="P398">
        <v>0</v>
      </c>
      <c r="T398" t="str">
        <f>Block[[#This Row],[服装]]&amp;Block[[#This Row],[名前]]&amp;Block[[#This Row],[レアリティ]]</f>
        <v>スパイ黄金川貫至ICONIC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t="s">
        <v>205</v>
      </c>
      <c r="D399" t="s">
        <v>51</v>
      </c>
      <c r="E399" t="s">
        <v>23</v>
      </c>
      <c r="F399" t="s">
        <v>25</v>
      </c>
      <c r="G399" t="s">
        <v>49</v>
      </c>
      <c r="H399" t="s">
        <v>71</v>
      </c>
      <c r="I399">
        <v>1</v>
      </c>
      <c r="J399" t="s">
        <v>247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ユニフォーム小原豊ICONIC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t="s">
        <v>205</v>
      </c>
      <c r="D400" t="s">
        <v>51</v>
      </c>
      <c r="E400" t="s">
        <v>23</v>
      </c>
      <c r="F400" t="s">
        <v>25</v>
      </c>
      <c r="G400" t="s">
        <v>49</v>
      </c>
      <c r="H400" t="s">
        <v>71</v>
      </c>
      <c r="I400">
        <v>1</v>
      </c>
      <c r="J400" t="s">
        <v>247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ユニフォーム小原豊ICONIC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t="s">
        <v>205</v>
      </c>
      <c r="D401" t="s">
        <v>51</v>
      </c>
      <c r="E401" t="s">
        <v>23</v>
      </c>
      <c r="F401" t="s">
        <v>25</v>
      </c>
      <c r="G401" t="s">
        <v>49</v>
      </c>
      <c r="H40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ユニフォーム小原豊ICONIC</v>
      </c>
    </row>
    <row r="402" spans="1:20" x14ac:dyDescent="0.35">
      <c r="A402">
        <f>VLOOKUP(Block[[#This Row],[No用]],SetNo[[No.用]:[vlookup 用]],2,FALSE)</f>
        <v>105</v>
      </c>
      <c r="B402">
        <f>IF(ROW()=2,1,IF(A401&lt;&gt;Block[[#This Row],[No]],1,B401+1))</f>
        <v>4</v>
      </c>
      <c r="C402" t="s">
        <v>205</v>
      </c>
      <c r="D402" t="s">
        <v>51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247</v>
      </c>
      <c r="K402" s="1" t="s">
        <v>248</v>
      </c>
      <c r="L402" s="1" t="s">
        <v>162</v>
      </c>
      <c r="M402">
        <v>27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ユニフォーム小原豊ICONIC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1</v>
      </c>
      <c r="C403" t="s">
        <v>205</v>
      </c>
      <c r="D403" t="s">
        <v>52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247</v>
      </c>
      <c r="K403" s="1" t="s">
        <v>174</v>
      </c>
      <c r="L403" s="1" t="s">
        <v>162</v>
      </c>
      <c r="M403">
        <v>26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ユニフォーム女川太郎ICONIC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2</v>
      </c>
      <c r="C404" t="s">
        <v>205</v>
      </c>
      <c r="D404" t="s">
        <v>52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247</v>
      </c>
      <c r="K404" s="1" t="s">
        <v>175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ユニフォーム女川太郎ICONIC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3</v>
      </c>
      <c r="C405" t="s">
        <v>205</v>
      </c>
      <c r="D405" t="s">
        <v>52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247</v>
      </c>
      <c r="K405" s="1" t="s">
        <v>183</v>
      </c>
      <c r="L405" s="1" t="s">
        <v>224</v>
      </c>
      <c r="M405">
        <v>43</v>
      </c>
      <c r="N405">
        <v>0</v>
      </c>
      <c r="O405">
        <v>53</v>
      </c>
      <c r="P405">
        <v>0</v>
      </c>
      <c r="T405" t="str">
        <f>Block[[#This Row],[服装]]&amp;Block[[#This Row],[名前]]&amp;Block[[#This Row],[レアリティ]]</f>
        <v>ユニフォーム女川太郎ICONIC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205</v>
      </c>
      <c r="D406" t="s">
        <v>53</v>
      </c>
      <c r="E406" t="s">
        <v>23</v>
      </c>
      <c r="F406" t="s">
        <v>21</v>
      </c>
      <c r="G406" t="s">
        <v>49</v>
      </c>
      <c r="H406" t="s">
        <v>71</v>
      </c>
      <c r="I406">
        <v>1</v>
      </c>
      <c r="J406" t="s">
        <v>247</v>
      </c>
      <c r="M406">
        <v>0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ユニフォーム作並浩輔ICONIC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1</v>
      </c>
      <c r="C407" t="s">
        <v>205</v>
      </c>
      <c r="D407" t="s">
        <v>54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247</v>
      </c>
      <c r="K407" s="1" t="s">
        <v>174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ユニフォーム吹上仁悟ICONIC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2</v>
      </c>
      <c r="C408" t="s">
        <v>205</v>
      </c>
      <c r="D408" t="s">
        <v>54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247</v>
      </c>
      <c r="K408" s="1" t="s">
        <v>175</v>
      </c>
      <c r="L408" s="1" t="s">
        <v>173</v>
      </c>
      <c r="M408">
        <v>36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ユニフォーム吹上仁悟ICONIC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3</v>
      </c>
      <c r="C409" t="s">
        <v>205</v>
      </c>
      <c r="D409" t="s">
        <v>54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247</v>
      </c>
      <c r="K409" s="1" t="s">
        <v>192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ユニフォーム吹上仁悟ICONIC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4</v>
      </c>
      <c r="C410" t="s">
        <v>205</v>
      </c>
      <c r="D410" t="s">
        <v>54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247</v>
      </c>
      <c r="K410" s="1" t="s">
        <v>177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ユニフォーム吹上仁悟ICONIC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5</v>
      </c>
      <c r="C411" t="s">
        <v>205</v>
      </c>
      <c r="D411" t="s">
        <v>54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247</v>
      </c>
      <c r="K411" s="1" t="s">
        <v>248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ユニフォーム吹上仁悟ICONIC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6</v>
      </c>
      <c r="C412" t="s">
        <v>205</v>
      </c>
      <c r="D412" t="s">
        <v>54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247</v>
      </c>
      <c r="K412" s="1" t="s">
        <v>183</v>
      </c>
      <c r="L412" s="1" t="s">
        <v>224</v>
      </c>
      <c r="M412">
        <v>44</v>
      </c>
      <c r="N412">
        <v>0</v>
      </c>
      <c r="O412">
        <v>54</v>
      </c>
      <c r="P412">
        <v>0</v>
      </c>
      <c r="T412" t="str">
        <f>Block[[#This Row],[服装]]&amp;Block[[#This Row],[名前]]&amp;Block[[#This Row],[レアリティ]]</f>
        <v>ユニフォーム吹上仁悟ICONIC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1</v>
      </c>
      <c r="C413" s="1" t="s">
        <v>108</v>
      </c>
      <c r="D413" s="1" t="s">
        <v>837</v>
      </c>
      <c r="E413" s="1" t="s">
        <v>23</v>
      </c>
      <c r="F413" s="1" t="s">
        <v>74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174</v>
      </c>
      <c r="L413" s="1" t="s">
        <v>162</v>
      </c>
      <c r="M413">
        <v>29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ユニフォーム茂庭要ICONIC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2</v>
      </c>
      <c r="C414" s="1" t="s">
        <v>108</v>
      </c>
      <c r="D414" s="1" t="s">
        <v>837</v>
      </c>
      <c r="E414" s="1" t="s">
        <v>23</v>
      </c>
      <c r="F414" s="1" t="s">
        <v>74</v>
      </c>
      <c r="G414" s="1" t="s">
        <v>49</v>
      </c>
      <c r="H414" s="1" t="s">
        <v>71</v>
      </c>
      <c r="I414">
        <v>1</v>
      </c>
      <c r="J414" t="s">
        <v>247</v>
      </c>
      <c r="K414" s="1" t="s">
        <v>175</v>
      </c>
      <c r="L414" s="1" t="s">
        <v>162</v>
      </c>
      <c r="M414">
        <v>29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ユニフォーム茂庭要ICONIC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3</v>
      </c>
      <c r="C415" s="1" t="s">
        <v>108</v>
      </c>
      <c r="D415" s="1" t="s">
        <v>837</v>
      </c>
      <c r="E415" s="1" t="s">
        <v>23</v>
      </c>
      <c r="F415" s="1" t="s">
        <v>74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248</v>
      </c>
      <c r="L415" s="1" t="s">
        <v>162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ユニフォーム茂庭要ICONIC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s="1" t="s">
        <v>108</v>
      </c>
      <c r="D416" s="1" t="s">
        <v>839</v>
      </c>
      <c r="E416" s="1" t="s">
        <v>23</v>
      </c>
      <c r="F416" s="1" t="s">
        <v>82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174</v>
      </c>
      <c r="L416" s="1" t="s">
        <v>173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ユニフォーム鎌先靖志ICONIC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s="1" t="s">
        <v>108</v>
      </c>
      <c r="D417" s="1" t="s">
        <v>839</v>
      </c>
      <c r="E417" s="1" t="s">
        <v>23</v>
      </c>
      <c r="F417" s="1" t="s">
        <v>82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175</v>
      </c>
      <c r="L417" s="1" t="s">
        <v>173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ユニフォーム鎌先靖志ICONIC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s="1" t="s">
        <v>108</v>
      </c>
      <c r="D418" s="1" t="s">
        <v>839</v>
      </c>
      <c r="E418" s="1" t="s">
        <v>23</v>
      </c>
      <c r="F418" s="1" t="s">
        <v>82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179</v>
      </c>
      <c r="L418" s="1" t="s">
        <v>173</v>
      </c>
      <c r="M418">
        <v>34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ユニフォーム鎌先靖志ICONIC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s="1" t="s">
        <v>108</v>
      </c>
      <c r="D419" s="1" t="s">
        <v>839</v>
      </c>
      <c r="E419" s="1" t="s">
        <v>23</v>
      </c>
      <c r="F419" s="1" t="s">
        <v>82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31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ユニフォーム鎌先靖志ICONIC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5</v>
      </c>
      <c r="C420" s="1" t="s">
        <v>108</v>
      </c>
      <c r="D420" s="1" t="s">
        <v>839</v>
      </c>
      <c r="E420" s="1" t="s">
        <v>23</v>
      </c>
      <c r="F420" s="1" t="s">
        <v>82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183</v>
      </c>
      <c r="L420" s="1" t="s">
        <v>224</v>
      </c>
      <c r="M420">
        <v>46</v>
      </c>
      <c r="N420">
        <v>0</v>
      </c>
      <c r="O420">
        <v>56</v>
      </c>
      <c r="P420">
        <v>0</v>
      </c>
      <c r="T420" t="str">
        <f>Block[[#This Row],[服装]]&amp;Block[[#This Row],[名前]]&amp;Block[[#This Row],[レアリティ]]</f>
        <v>ユニフォーム鎌先靖志ICONIC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s="1" t="s">
        <v>1104</v>
      </c>
      <c r="D421" s="1" t="s">
        <v>839</v>
      </c>
      <c r="E421" s="1" t="s">
        <v>90</v>
      </c>
      <c r="F421" s="1" t="s">
        <v>82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174</v>
      </c>
      <c r="L421" s="1" t="s">
        <v>173</v>
      </c>
      <c r="M421">
        <v>31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甲冑鎌先靖志ICONIC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s="1" t="s">
        <v>1104</v>
      </c>
      <c r="D422" s="1" t="s">
        <v>839</v>
      </c>
      <c r="E422" s="1" t="s">
        <v>90</v>
      </c>
      <c r="F422" s="1" t="s">
        <v>82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175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甲冑鎌先靖志ICONIC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s="1" t="s">
        <v>1104</v>
      </c>
      <c r="D423" s="1" t="s">
        <v>839</v>
      </c>
      <c r="E423" s="1" t="s">
        <v>90</v>
      </c>
      <c r="F423" s="1" t="s">
        <v>82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179</v>
      </c>
      <c r="L423" s="1" t="s">
        <v>173</v>
      </c>
      <c r="M423">
        <v>34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甲冑鎌先靖志ICONIC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4</v>
      </c>
      <c r="C424" s="1" t="s">
        <v>1104</v>
      </c>
      <c r="D424" s="1" t="s">
        <v>839</v>
      </c>
      <c r="E424" s="1" t="s">
        <v>90</v>
      </c>
      <c r="F424" s="1" t="s">
        <v>82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248</v>
      </c>
      <c r="L424" s="1" t="s">
        <v>162</v>
      </c>
      <c r="M424">
        <v>31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甲冑鎌先靖志ICONIC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5</v>
      </c>
      <c r="C425" s="1" t="s">
        <v>1104</v>
      </c>
      <c r="D425" s="1" t="s">
        <v>839</v>
      </c>
      <c r="E425" s="1" t="s">
        <v>90</v>
      </c>
      <c r="F425" s="1" t="s">
        <v>82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183</v>
      </c>
      <c r="L425" s="1" t="s">
        <v>224</v>
      </c>
      <c r="M425">
        <v>46</v>
      </c>
      <c r="N425">
        <v>0</v>
      </c>
      <c r="O425">
        <v>56</v>
      </c>
      <c r="P425">
        <v>0</v>
      </c>
      <c r="T425" t="str">
        <f>Block[[#This Row],[服装]]&amp;Block[[#This Row],[名前]]&amp;Block[[#This Row],[レアリティ]]</f>
        <v>甲冑鎌先靖志ICONIC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1</v>
      </c>
      <c r="C426" s="1" t="s">
        <v>108</v>
      </c>
      <c r="D426" s="1" t="s">
        <v>841</v>
      </c>
      <c r="E426" s="1" t="s">
        <v>23</v>
      </c>
      <c r="F426" s="1" t="s">
        <v>78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162</v>
      </c>
      <c r="M426">
        <v>30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ユニフォーム笹谷武仁ICONIC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2</v>
      </c>
      <c r="C427" s="1" t="s">
        <v>108</v>
      </c>
      <c r="D427" s="1" t="s">
        <v>841</v>
      </c>
      <c r="E427" s="1" t="s">
        <v>23</v>
      </c>
      <c r="F427" s="1" t="s">
        <v>78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178</v>
      </c>
      <c r="M427">
        <v>33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ユニフォーム笹谷武仁ICONIC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3</v>
      </c>
      <c r="C428" s="1" t="s">
        <v>108</v>
      </c>
      <c r="D428" s="1" t="s">
        <v>841</v>
      </c>
      <c r="E428" s="1" t="s">
        <v>23</v>
      </c>
      <c r="F428" s="1" t="s">
        <v>78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30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ユニフォーム笹谷武仁ICONIC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1</v>
      </c>
      <c r="C429" t="s">
        <v>205</v>
      </c>
      <c r="D429" t="s">
        <v>30</v>
      </c>
      <c r="E429" t="s">
        <v>23</v>
      </c>
      <c r="F429" t="s">
        <v>31</v>
      </c>
      <c r="G429" t="s">
        <v>20</v>
      </c>
      <c r="H429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ユニフォーム及川徹ICONIC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2</v>
      </c>
      <c r="C430" t="s">
        <v>205</v>
      </c>
      <c r="D430" t="s">
        <v>30</v>
      </c>
      <c r="E430" t="s">
        <v>23</v>
      </c>
      <c r="F430" t="s">
        <v>31</v>
      </c>
      <c r="G430" t="s">
        <v>20</v>
      </c>
      <c r="H430" t="s">
        <v>71</v>
      </c>
      <c r="I430">
        <v>1</v>
      </c>
      <c r="J430" t="s">
        <v>247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ユニフォーム及川徹ICONIC</v>
      </c>
    </row>
    <row r="431" spans="1:20" x14ac:dyDescent="0.35">
      <c r="A431">
        <f>VLOOKUP(Block[[#This Row],[No用]],SetNo[[No.用]:[vlookup 用]],2,FALSE)</f>
        <v>113</v>
      </c>
      <c r="B431">
        <f>IF(ROW()=2,1,IF(A430&lt;&gt;Block[[#This Row],[No]],1,B430+1))</f>
        <v>3</v>
      </c>
      <c r="C431" t="s">
        <v>205</v>
      </c>
      <c r="D431" t="s">
        <v>30</v>
      </c>
      <c r="E431" t="s">
        <v>23</v>
      </c>
      <c r="F431" t="s">
        <v>31</v>
      </c>
      <c r="G431" t="s">
        <v>20</v>
      </c>
      <c r="H43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ユニフォーム及川徹ICONIC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1</v>
      </c>
      <c r="C432" t="s">
        <v>117</v>
      </c>
      <c r="D432" t="s">
        <v>30</v>
      </c>
      <c r="E432" t="s">
        <v>24</v>
      </c>
      <c r="F432" t="s">
        <v>31</v>
      </c>
      <c r="G432" t="s">
        <v>20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プール掃除及川徹ICONIC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2</v>
      </c>
      <c r="C433" t="s">
        <v>117</v>
      </c>
      <c r="D433" t="s">
        <v>30</v>
      </c>
      <c r="E433" t="s">
        <v>24</v>
      </c>
      <c r="F433" t="s">
        <v>31</v>
      </c>
      <c r="G433" t="s">
        <v>20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28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プール掃除及川徹ICONIC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3</v>
      </c>
      <c r="C434" t="s">
        <v>117</v>
      </c>
      <c r="D434" t="s">
        <v>30</v>
      </c>
      <c r="E434" t="s">
        <v>24</v>
      </c>
      <c r="F434" t="s">
        <v>31</v>
      </c>
      <c r="G434" t="s">
        <v>20</v>
      </c>
      <c r="H434" t="s">
        <v>71</v>
      </c>
      <c r="I434">
        <v>1</v>
      </c>
      <c r="J434" t="s">
        <v>247</v>
      </c>
      <c r="K434" s="1" t="s">
        <v>248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プール掃除及川徹ICONIC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s="1" t="s">
        <v>773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247</v>
      </c>
      <c r="K435" s="1" t="s">
        <v>174</v>
      </c>
      <c r="L435" s="1" t="s">
        <v>178</v>
      </c>
      <c r="M435">
        <v>31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Xmas及川徹ICONIC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s="1" t="s">
        <v>773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247</v>
      </c>
      <c r="K436" s="1" t="s">
        <v>175</v>
      </c>
      <c r="L436" s="1" t="s">
        <v>178</v>
      </c>
      <c r="M436">
        <v>31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Xmas及川徹ICONIC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s="1" t="s">
        <v>773</v>
      </c>
      <c r="D437" t="s">
        <v>30</v>
      </c>
      <c r="E437" s="1" t="s">
        <v>77</v>
      </c>
      <c r="F437" t="s">
        <v>31</v>
      </c>
      <c r="G437" t="s">
        <v>20</v>
      </c>
      <c r="H437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Xmas及川徹ICONIC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制服及川徹ICONIC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制服及川徹ICONIC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247</v>
      </c>
      <c r="K440" s="1" t="s">
        <v>248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制服及川徹ICONIC</v>
      </c>
    </row>
    <row r="441" spans="1:20" x14ac:dyDescent="0.35">
      <c r="A441">
        <f>VLOOKUP(Block[[#This Row],[No用]],SetNo[[No.用]:[vlookup 用]],2,FALSE)</f>
        <v>117</v>
      </c>
      <c r="B441">
        <f>IF(ROW()=2,1,IF(A440&lt;&gt;Block[[#This Row],[No]],1,B440+1))</f>
        <v>1</v>
      </c>
      <c r="C441" s="1" t="s">
        <v>893</v>
      </c>
      <c r="D441" s="1" t="s">
        <v>30</v>
      </c>
      <c r="E441" s="1" t="s">
        <v>90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247</v>
      </c>
      <c r="K441" s="1" t="s">
        <v>174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路地裏及川徹ICONIC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2</v>
      </c>
      <c r="C442" s="1" t="s">
        <v>893</v>
      </c>
      <c r="D442" s="1" t="s">
        <v>30</v>
      </c>
      <c r="E442" s="1" t="s">
        <v>90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247</v>
      </c>
      <c r="K442" s="1" t="s">
        <v>175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路地裏及川徹ICONIC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3</v>
      </c>
      <c r="C443" s="1" t="s">
        <v>893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27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路地裏及川徹ICONIC</v>
      </c>
    </row>
    <row r="444" spans="1:20" x14ac:dyDescent="0.35">
      <c r="A444">
        <f>VLOOKUP(Block[[#This Row],[No用]],SetNo[[No.用]:[vlookup 用]],2,FALSE)</f>
        <v>118</v>
      </c>
      <c r="B444">
        <f>IF(ROW()=2,1,IF(A443&lt;&gt;Block[[#This Row],[No]],1,B443+1))</f>
        <v>1</v>
      </c>
      <c r="C444" s="1" t="s">
        <v>999</v>
      </c>
      <c r="D444" s="1" t="s">
        <v>30</v>
      </c>
      <c r="E444" s="1" t="s">
        <v>77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178</v>
      </c>
      <c r="M444">
        <v>32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バカンス及川徹ICONIC</v>
      </c>
    </row>
    <row r="445" spans="1:20" x14ac:dyDescent="0.35">
      <c r="A445">
        <f>VLOOKUP(Block[[#This Row],[No用]],SetNo[[No.用]:[vlookup 用]],2,FALSE)</f>
        <v>118</v>
      </c>
      <c r="B445">
        <f>IF(ROW()=2,1,IF(A444&lt;&gt;Block[[#This Row],[No]],1,B444+1))</f>
        <v>2</v>
      </c>
      <c r="C445" s="1" t="s">
        <v>999</v>
      </c>
      <c r="D445" s="1" t="s">
        <v>30</v>
      </c>
      <c r="E445" s="1" t="s">
        <v>77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バカンス及川徹ICONIC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3</v>
      </c>
      <c r="C446" s="1" t="s">
        <v>999</v>
      </c>
      <c r="D446" s="1" t="s">
        <v>30</v>
      </c>
      <c r="E446" s="1" t="s">
        <v>77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27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バカンス及川徹ICONIC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s="1" t="s">
        <v>1300</v>
      </c>
      <c r="D447" s="1" t="s">
        <v>30</v>
      </c>
      <c r="E447" s="1" t="s">
        <v>73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174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2周年及川徹ICONIC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s="1" t="s">
        <v>1300</v>
      </c>
      <c r="D448" s="1" t="s">
        <v>30</v>
      </c>
      <c r="E448" s="1" t="s">
        <v>73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175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2周年及川徹ICONIC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s="1" t="s">
        <v>1300</v>
      </c>
      <c r="D449" s="1" t="s">
        <v>30</v>
      </c>
      <c r="E449" s="1" t="s">
        <v>73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248</v>
      </c>
      <c r="L449" s="1" t="s">
        <v>162</v>
      </c>
      <c r="M449">
        <v>27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2周年及川徹ICONIC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1</v>
      </c>
      <c r="C450" t="s">
        <v>205</v>
      </c>
      <c r="D450" t="s">
        <v>32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247</v>
      </c>
      <c r="K450" s="1" t="s">
        <v>174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ユニフォーム岩泉一ICONIC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2</v>
      </c>
      <c r="C451" t="s">
        <v>205</v>
      </c>
      <c r="D451" t="s">
        <v>32</v>
      </c>
      <c r="E451" t="s">
        <v>28</v>
      </c>
      <c r="F451" t="s">
        <v>25</v>
      </c>
      <c r="G451" t="s">
        <v>20</v>
      </c>
      <c r="H451" t="s">
        <v>71</v>
      </c>
      <c r="I451">
        <v>1</v>
      </c>
      <c r="J451" t="s">
        <v>247</v>
      </c>
      <c r="K451" s="1" t="s">
        <v>175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ユニフォーム岩泉一ICONIC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3</v>
      </c>
      <c r="C452" t="s">
        <v>205</v>
      </c>
      <c r="D452" t="s">
        <v>32</v>
      </c>
      <c r="E452" t="s">
        <v>28</v>
      </c>
      <c r="F452" t="s">
        <v>25</v>
      </c>
      <c r="G452" t="s">
        <v>20</v>
      </c>
      <c r="H452" t="s">
        <v>71</v>
      </c>
      <c r="I452">
        <v>1</v>
      </c>
      <c r="J452" t="s">
        <v>247</v>
      </c>
      <c r="K452" s="1" t="s">
        <v>177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ユニフォーム岩泉一ICONIC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4</v>
      </c>
      <c r="C453" t="s">
        <v>205</v>
      </c>
      <c r="D453" t="s">
        <v>32</v>
      </c>
      <c r="E453" t="s">
        <v>28</v>
      </c>
      <c r="F453" t="s">
        <v>25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1</v>
      </c>
      <c r="C454" t="s">
        <v>117</v>
      </c>
      <c r="D454" t="s">
        <v>32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プール掃除岩泉一ICONIC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2</v>
      </c>
      <c r="C455" t="s">
        <v>117</v>
      </c>
      <c r="D455" t="s">
        <v>32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プール掃除岩泉一ICONIC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3</v>
      </c>
      <c r="C456" t="s">
        <v>117</v>
      </c>
      <c r="D456" t="s">
        <v>32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プール掃除岩泉一ICONIC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4</v>
      </c>
      <c r="C457" t="s">
        <v>117</v>
      </c>
      <c r="D457" t="s">
        <v>32</v>
      </c>
      <c r="E457" t="s">
        <v>23</v>
      </c>
      <c r="F457" t="s">
        <v>25</v>
      </c>
      <c r="G457" t="s">
        <v>20</v>
      </c>
      <c r="H457" t="s">
        <v>71</v>
      </c>
      <c r="I457">
        <v>1</v>
      </c>
      <c r="J457" t="s">
        <v>247</v>
      </c>
      <c r="K457" s="1" t="s">
        <v>248</v>
      </c>
      <c r="L457" s="1" t="s">
        <v>178</v>
      </c>
      <c r="M457">
        <v>29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プール掃除岩泉一ICONIC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1</v>
      </c>
      <c r="C458" s="1" t="s">
        <v>149</v>
      </c>
      <c r="D458" t="s">
        <v>32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制服岩泉一ICONIC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2</v>
      </c>
      <c r="C459" s="1" t="s">
        <v>149</v>
      </c>
      <c r="D459" t="s">
        <v>32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制服岩泉一ICONIC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3</v>
      </c>
      <c r="C460" s="1" t="s">
        <v>149</v>
      </c>
      <c r="D460" t="s">
        <v>32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制服岩泉一ICONIC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4</v>
      </c>
      <c r="C461" s="1" t="s">
        <v>149</v>
      </c>
      <c r="D461" t="s">
        <v>32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制服岩泉一ICONIC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860</v>
      </c>
      <c r="D462" s="1" t="s">
        <v>32</v>
      </c>
      <c r="E462" s="1" t="s">
        <v>77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247</v>
      </c>
      <c r="K462" s="1" t="s">
        <v>174</v>
      </c>
      <c r="L462" s="1" t="s">
        <v>173</v>
      </c>
      <c r="M462">
        <v>32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サバゲ岩泉一ICONIC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860</v>
      </c>
      <c r="D463" s="1" t="s">
        <v>32</v>
      </c>
      <c r="E463" s="1" t="s">
        <v>77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175</v>
      </c>
      <c r="L463" s="1" t="s">
        <v>173</v>
      </c>
      <c r="M463">
        <v>32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サバゲ岩泉一ICONIC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860</v>
      </c>
      <c r="D464" s="1" t="s">
        <v>32</v>
      </c>
      <c r="E464" s="1" t="s">
        <v>77</v>
      </c>
      <c r="F464" s="1" t="s">
        <v>25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177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サバゲ岩泉一ICONIC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4</v>
      </c>
      <c r="C465" s="1" t="s">
        <v>860</v>
      </c>
      <c r="D465" s="1" t="s">
        <v>32</v>
      </c>
      <c r="E465" s="1" t="s">
        <v>77</v>
      </c>
      <c r="F465" s="1" t="s">
        <v>25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サバゲ岩泉一ICONIC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5</v>
      </c>
      <c r="C466" s="1" t="s">
        <v>860</v>
      </c>
      <c r="D466" s="1" t="s">
        <v>32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183</v>
      </c>
      <c r="L466" s="1" t="s">
        <v>224</v>
      </c>
      <c r="M466">
        <v>47</v>
      </c>
      <c r="N466">
        <v>0</v>
      </c>
      <c r="O466">
        <v>57</v>
      </c>
      <c r="P466">
        <v>0</v>
      </c>
      <c r="T466" t="str">
        <f>Block[[#This Row],[服装]]&amp;Block[[#This Row],[名前]]&amp;Block[[#This Row],[レアリティ]]</f>
        <v>サバゲ岩泉一ICONIC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s="1" t="s">
        <v>999</v>
      </c>
      <c r="D467" s="1" t="s">
        <v>32</v>
      </c>
      <c r="E467" s="1" t="s">
        <v>73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174</v>
      </c>
      <c r="L467" s="1" t="s">
        <v>178</v>
      </c>
      <c r="M467">
        <v>29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バカンス岩泉一ICONIC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s="1" t="s">
        <v>999</v>
      </c>
      <c r="D468" s="1" t="s">
        <v>32</v>
      </c>
      <c r="E468" s="1" t="s">
        <v>73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175</v>
      </c>
      <c r="L468" s="1" t="s">
        <v>178</v>
      </c>
      <c r="M468">
        <v>29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バカンス岩泉一ICONIC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s="1" t="s">
        <v>999</v>
      </c>
      <c r="D469" s="1" t="s">
        <v>32</v>
      </c>
      <c r="E469" s="1" t="s">
        <v>73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バカンス岩泉一ICONIC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s="1" t="s">
        <v>999</v>
      </c>
      <c r="D470" s="1" t="s">
        <v>32</v>
      </c>
      <c r="E470" s="1" t="s">
        <v>73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248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バカンス岩泉一ICONIC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s="1" t="s">
        <v>1227</v>
      </c>
      <c r="D471" s="1" t="s">
        <v>32</v>
      </c>
      <c r="E471" s="1" t="s">
        <v>24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174</v>
      </c>
      <c r="L471" s="1" t="s">
        <v>178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路地裏2岩泉一ICONIC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s="1" t="s">
        <v>1227</v>
      </c>
      <c r="D472" s="1" t="s">
        <v>32</v>
      </c>
      <c r="E472" s="1" t="s">
        <v>24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175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路地裏2岩泉一ICONIC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s="1" t="s">
        <v>1227</v>
      </c>
      <c r="D473" s="1" t="s">
        <v>32</v>
      </c>
      <c r="E473" s="1" t="s">
        <v>24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路地裏2岩泉一ICONIC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s="1" t="s">
        <v>1227</v>
      </c>
      <c r="D474" s="1" t="s">
        <v>32</v>
      </c>
      <c r="E474" s="1" t="s">
        <v>24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路地裏2岩泉一ICONIC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1</v>
      </c>
      <c r="C475" t="s">
        <v>205</v>
      </c>
      <c r="D475" t="s">
        <v>33</v>
      </c>
      <c r="E475" t="s">
        <v>24</v>
      </c>
      <c r="F475" t="s">
        <v>26</v>
      </c>
      <c r="G475" t="s">
        <v>20</v>
      </c>
      <c r="H475" t="s">
        <v>71</v>
      </c>
      <c r="I475">
        <v>1</v>
      </c>
      <c r="J475" t="s">
        <v>247</v>
      </c>
      <c r="K475" s="1" t="s">
        <v>174</v>
      </c>
      <c r="L475" s="1" t="s">
        <v>173</v>
      </c>
      <c r="M475">
        <v>30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ユニフォーム金田一勇太郎ICONIC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2</v>
      </c>
      <c r="C476" t="s">
        <v>205</v>
      </c>
      <c r="D476" t="s">
        <v>33</v>
      </c>
      <c r="E476" t="s">
        <v>24</v>
      </c>
      <c r="F476" t="s">
        <v>26</v>
      </c>
      <c r="G476" t="s">
        <v>20</v>
      </c>
      <c r="H476" t="s">
        <v>71</v>
      </c>
      <c r="I476">
        <v>1</v>
      </c>
      <c r="J476" t="s">
        <v>247</v>
      </c>
      <c r="K476" s="1" t="s">
        <v>175</v>
      </c>
      <c r="L476" s="1" t="s">
        <v>173</v>
      </c>
      <c r="M476">
        <v>30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ユニフォーム金田一勇太郎ICONIC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3</v>
      </c>
      <c r="C477" t="s">
        <v>205</v>
      </c>
      <c r="D477" t="s">
        <v>33</v>
      </c>
      <c r="E477" t="s">
        <v>24</v>
      </c>
      <c r="F477" t="s">
        <v>26</v>
      </c>
      <c r="G477" t="s">
        <v>20</v>
      </c>
      <c r="H477" t="s">
        <v>71</v>
      </c>
      <c r="I477">
        <v>1</v>
      </c>
      <c r="J477" t="s">
        <v>247</v>
      </c>
      <c r="K477" s="1" t="s">
        <v>179</v>
      </c>
      <c r="L477" s="1" t="s">
        <v>173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ユニフォーム金田一勇太郎ICONIC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4</v>
      </c>
      <c r="C478" t="s">
        <v>205</v>
      </c>
      <c r="D478" t="s">
        <v>33</v>
      </c>
      <c r="E478" t="s">
        <v>24</v>
      </c>
      <c r="F478" t="s">
        <v>26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ユニフォーム金田一勇太郎ICONIC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5</v>
      </c>
      <c r="C479" t="s">
        <v>205</v>
      </c>
      <c r="D479" t="s">
        <v>33</v>
      </c>
      <c r="E479" t="s">
        <v>24</v>
      </c>
      <c r="F479" t="s">
        <v>26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ユニフォーム金田一勇太郎ICONIC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1</v>
      </c>
      <c r="C480" s="1" t="s">
        <v>798</v>
      </c>
      <c r="D480" t="s">
        <v>33</v>
      </c>
      <c r="E480" s="1" t="s">
        <v>77</v>
      </c>
      <c r="F480" t="s">
        <v>26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173</v>
      </c>
      <c r="M480">
        <v>30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雪遊び金田一勇太郎ICONIC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2</v>
      </c>
      <c r="C481" s="1" t="s">
        <v>798</v>
      </c>
      <c r="D481" t="s">
        <v>33</v>
      </c>
      <c r="E481" s="1" t="s">
        <v>77</v>
      </c>
      <c r="F481" t="s">
        <v>26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173</v>
      </c>
      <c r="M481">
        <v>30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雪遊び金田一勇太郎ICONIC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3</v>
      </c>
      <c r="C482" s="1" t="s">
        <v>798</v>
      </c>
      <c r="D482" t="s">
        <v>33</v>
      </c>
      <c r="E482" s="1" t="s">
        <v>77</v>
      </c>
      <c r="F482" t="s">
        <v>26</v>
      </c>
      <c r="G482" t="s">
        <v>20</v>
      </c>
      <c r="H482" t="s">
        <v>71</v>
      </c>
      <c r="I482">
        <v>1</v>
      </c>
      <c r="J482" t="s">
        <v>247</v>
      </c>
      <c r="K482" s="1" t="s">
        <v>179</v>
      </c>
      <c r="L482" s="1" t="s">
        <v>173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雪遊び金田一勇太郎ICONIC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4</v>
      </c>
      <c r="C483" s="1" t="s">
        <v>798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247</v>
      </c>
      <c r="K483" s="1" t="s">
        <v>177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雪遊び金田一勇太郎ICONIC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5</v>
      </c>
      <c r="C484" s="1" t="s">
        <v>798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雪遊び金田一勇太郎ICONIC</v>
      </c>
    </row>
    <row r="485" spans="1:20" x14ac:dyDescent="0.35">
      <c r="A485">
        <f>VLOOKUP(Block[[#This Row],[No用]],SetNo[[No.用]:[vlookup 用]],2,FALSE)</f>
        <v>127</v>
      </c>
      <c r="B485">
        <f>IF(ROW()=2,1,IF(A484&lt;&gt;Block[[#This Row],[No]],1,B484+1))</f>
        <v>6</v>
      </c>
      <c r="C485" s="1" t="s">
        <v>798</v>
      </c>
      <c r="D485" t="s">
        <v>33</v>
      </c>
      <c r="E485" s="1" t="s">
        <v>77</v>
      </c>
      <c r="F485" t="s">
        <v>26</v>
      </c>
      <c r="G485" t="s">
        <v>20</v>
      </c>
      <c r="H485" t="s">
        <v>71</v>
      </c>
      <c r="I485">
        <v>1</v>
      </c>
      <c r="J485" t="s">
        <v>247</v>
      </c>
      <c r="K485" s="1" t="s">
        <v>183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Block[[#This Row],[服装]]&amp;Block[[#This Row],[名前]]&amp;Block[[#This Row],[レアリティ]]</f>
        <v>雪遊び金田一勇太郎ICONIC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1</v>
      </c>
      <c r="C486" s="1" t="s">
        <v>1056</v>
      </c>
      <c r="D486" s="1" t="s">
        <v>33</v>
      </c>
      <c r="E486" s="1" t="s">
        <v>77</v>
      </c>
      <c r="F486" s="1" t="s">
        <v>26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174</v>
      </c>
      <c r="L486" s="1" t="s">
        <v>178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カンフー金田一勇太郎ICONIC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2</v>
      </c>
      <c r="C487" s="1" t="s">
        <v>1056</v>
      </c>
      <c r="D487" s="1" t="s">
        <v>33</v>
      </c>
      <c r="E487" s="1" t="s">
        <v>77</v>
      </c>
      <c r="F487" s="1" t="s">
        <v>26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175</v>
      </c>
      <c r="L487" s="1" t="s">
        <v>178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カンフー金田一勇太郎ICONIC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3</v>
      </c>
      <c r="C488" s="1" t="s">
        <v>1056</v>
      </c>
      <c r="D488" s="1" t="s">
        <v>33</v>
      </c>
      <c r="E488" s="1" t="s">
        <v>77</v>
      </c>
      <c r="F488" s="1" t="s">
        <v>26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179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カンフー金田一勇太郎ICONIC</v>
      </c>
    </row>
    <row r="489" spans="1:20" x14ac:dyDescent="0.35">
      <c r="A489">
        <f>VLOOKUP(Block[[#This Row],[No用]],SetNo[[No.用]:[vlookup 用]],2,FALSE)</f>
        <v>128</v>
      </c>
      <c r="B489">
        <f>IF(ROW()=2,1,IF(A488&lt;&gt;Block[[#This Row],[No]],1,B488+1))</f>
        <v>4</v>
      </c>
      <c r="C489" s="1" t="s">
        <v>1056</v>
      </c>
      <c r="D489" s="1" t="s">
        <v>33</v>
      </c>
      <c r="E489" s="1" t="s">
        <v>77</v>
      </c>
      <c r="F489" s="1" t="s">
        <v>26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177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カンフー金田一勇太郎ICONIC</v>
      </c>
    </row>
    <row r="490" spans="1:20" x14ac:dyDescent="0.35">
      <c r="A490">
        <f>VLOOKUP(Block[[#This Row],[No用]],SetNo[[No.用]:[vlookup 用]],2,FALSE)</f>
        <v>128</v>
      </c>
      <c r="B490">
        <f>IF(ROW()=2,1,IF(A489&lt;&gt;Block[[#This Row],[No]],1,B489+1))</f>
        <v>5</v>
      </c>
      <c r="C490" s="1" t="s">
        <v>1056</v>
      </c>
      <c r="D490" s="1" t="s">
        <v>33</v>
      </c>
      <c r="E490" s="1" t="s">
        <v>77</v>
      </c>
      <c r="F490" s="1" t="s">
        <v>26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カンフー金田一勇太郎ICONIC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1</v>
      </c>
      <c r="C491" t="s">
        <v>205</v>
      </c>
      <c r="D491" t="s">
        <v>34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ユニフォーム京谷賢太郎ICONIC</v>
      </c>
    </row>
    <row r="492" spans="1:20" x14ac:dyDescent="0.35">
      <c r="A492">
        <f>VLOOKUP(Block[[#This Row],[No用]],SetNo[[No.用]:[vlookup 用]],2,FALSE)</f>
        <v>129</v>
      </c>
      <c r="B492">
        <f>IF(ROW()=2,1,IF(A491&lt;&gt;Block[[#This Row],[No]],1,B491+1))</f>
        <v>2</v>
      </c>
      <c r="C492" t="s">
        <v>205</v>
      </c>
      <c r="D492" t="s">
        <v>34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175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ユニフォーム京谷賢太郎ICONIC</v>
      </c>
    </row>
    <row r="493" spans="1:20" x14ac:dyDescent="0.35">
      <c r="A493">
        <f>VLOOKUP(Block[[#This Row],[No用]],SetNo[[No.用]:[vlookup 用]],2,FALSE)</f>
        <v>129</v>
      </c>
      <c r="B493">
        <f>IF(ROW()=2,1,IF(A492&lt;&gt;Block[[#This Row],[No]],1,B492+1))</f>
        <v>3</v>
      </c>
      <c r="C493" t="s">
        <v>205</v>
      </c>
      <c r="D493" t="s">
        <v>34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248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ユニフォーム京谷賢太郎ICONIC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1</v>
      </c>
      <c r="C494" s="1" t="s">
        <v>938</v>
      </c>
      <c r="D494" s="1" t="s">
        <v>34</v>
      </c>
      <c r="E494" s="1" t="s">
        <v>73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174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梅雨京谷賢太郎ICONIC</v>
      </c>
    </row>
    <row r="495" spans="1:20" x14ac:dyDescent="0.35">
      <c r="A495">
        <f>VLOOKUP(Block[[#This Row],[No用]],SetNo[[No.用]:[vlookup 用]],2,FALSE)</f>
        <v>130</v>
      </c>
      <c r="B495">
        <f>IF(ROW()=2,1,IF(A494&lt;&gt;Block[[#This Row],[No]],1,B494+1))</f>
        <v>2</v>
      </c>
      <c r="C495" s="1" t="s">
        <v>938</v>
      </c>
      <c r="D495" s="1" t="s">
        <v>34</v>
      </c>
      <c r="E495" s="1" t="s">
        <v>73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175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梅雨京谷賢太郎ICONIC</v>
      </c>
    </row>
    <row r="496" spans="1:20" x14ac:dyDescent="0.35">
      <c r="A496">
        <f>VLOOKUP(Block[[#This Row],[No用]],SetNo[[No.用]:[vlookup 用]],2,FALSE)</f>
        <v>130</v>
      </c>
      <c r="B496">
        <f>IF(ROW()=2,1,IF(A495&lt;&gt;Block[[#This Row],[No]],1,B495+1))</f>
        <v>3</v>
      </c>
      <c r="C496" s="1" t="s">
        <v>938</v>
      </c>
      <c r="D496" s="1" t="s">
        <v>34</v>
      </c>
      <c r="E496" s="1" t="s">
        <v>73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梅雨京谷賢太郎ICONIC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1</v>
      </c>
      <c r="C497" t="s">
        <v>205</v>
      </c>
      <c r="D497" t="s">
        <v>35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ユニフォーム国見英ICONIC</v>
      </c>
    </row>
    <row r="498" spans="1:20" x14ac:dyDescent="0.35">
      <c r="A498">
        <f>VLOOKUP(Block[[#This Row],[No用]],SetNo[[No.用]:[vlookup 用]],2,FALSE)</f>
        <v>131</v>
      </c>
      <c r="B498">
        <f>IF(ROW()=2,1,IF(A497&lt;&gt;Block[[#This Row],[No]],1,B497+1))</f>
        <v>2</v>
      </c>
      <c r="C498" t="s">
        <v>205</v>
      </c>
      <c r="D498" t="s">
        <v>35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ユニフォーム国見英ICONIC</v>
      </c>
    </row>
    <row r="499" spans="1:20" x14ac:dyDescent="0.35">
      <c r="A499">
        <f>VLOOKUP(Block[[#This Row],[No用]],SetNo[[No.用]:[vlookup 用]],2,FALSE)</f>
        <v>131</v>
      </c>
      <c r="B499">
        <f>IF(ROW()=2,1,IF(A498&lt;&gt;Block[[#This Row],[No]],1,B498+1))</f>
        <v>3</v>
      </c>
      <c r="C499" t="s">
        <v>205</v>
      </c>
      <c r="D499" t="s">
        <v>35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ユニフォーム国見英ICONIC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1</v>
      </c>
      <c r="C500" s="1" t="s">
        <v>692</v>
      </c>
      <c r="D500" t="s">
        <v>35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職業体験国見英ICONIC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2</v>
      </c>
      <c r="C501" s="1" t="s">
        <v>692</v>
      </c>
      <c r="D501" t="s">
        <v>35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職業体験国見英ICONIC</v>
      </c>
    </row>
    <row r="502" spans="1:20" x14ac:dyDescent="0.35">
      <c r="A502">
        <f>VLOOKUP(Block[[#This Row],[No用]],SetNo[[No.用]:[vlookup 用]],2,FALSE)</f>
        <v>132</v>
      </c>
      <c r="B502">
        <f>IF(ROW()=2,1,IF(A501&lt;&gt;Block[[#This Row],[No]],1,B501+1))</f>
        <v>3</v>
      </c>
      <c r="C502" s="1" t="s">
        <v>692</v>
      </c>
      <c r="D502" t="s">
        <v>35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247</v>
      </c>
      <c r="K502" s="1" t="s">
        <v>177</v>
      </c>
      <c r="L502" s="1" t="s">
        <v>162</v>
      </c>
      <c r="M502">
        <v>26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職業体験国見英ICONIC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1</v>
      </c>
      <c r="C503" s="1" t="s">
        <v>893</v>
      </c>
      <c r="D503" s="1" t="s">
        <v>35</v>
      </c>
      <c r="E503" s="1" t="s">
        <v>77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174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路地裏国見英ICONIC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2</v>
      </c>
      <c r="C504" s="1" t="s">
        <v>893</v>
      </c>
      <c r="D504" s="1" t="s">
        <v>35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175</v>
      </c>
      <c r="L504" s="1" t="s">
        <v>178</v>
      </c>
      <c r="M504">
        <v>29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路地裏国見英ICONIC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3</v>
      </c>
      <c r="C505" s="1" t="s">
        <v>893</v>
      </c>
      <c r="D505" s="1" t="s">
        <v>35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179</v>
      </c>
      <c r="L505" s="1" t="s">
        <v>178</v>
      </c>
      <c r="M505">
        <v>31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路地裏国見英ICONIC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4</v>
      </c>
      <c r="C506" s="1" t="s">
        <v>893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177</v>
      </c>
      <c r="L506" s="1" t="s">
        <v>162</v>
      </c>
      <c r="M506">
        <v>26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路地裏国見英ICONIC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5</v>
      </c>
      <c r="C507" s="1" t="s">
        <v>893</v>
      </c>
      <c r="D507" s="1" t="s">
        <v>35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183</v>
      </c>
      <c r="L507" s="1" t="s">
        <v>224</v>
      </c>
      <c r="M507">
        <v>44</v>
      </c>
      <c r="N507">
        <v>0</v>
      </c>
      <c r="O507">
        <v>54</v>
      </c>
      <c r="P507">
        <v>0</v>
      </c>
      <c r="T507" t="str">
        <f>Block[[#This Row],[服装]]&amp;Block[[#This Row],[名前]]&amp;Block[[#This Row],[レアリティ]]</f>
        <v>路地裏国見英ICONIC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s="1" t="s">
        <v>1056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178</v>
      </c>
      <c r="M508">
        <v>29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カンフー国見英ICONIC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2</v>
      </c>
      <c r="C509" s="1" t="s">
        <v>1056</v>
      </c>
      <c r="D509" s="1" t="s">
        <v>35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173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カンフー国見英ICONIC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3</v>
      </c>
      <c r="C510" s="1" t="s">
        <v>1056</v>
      </c>
      <c r="D510" s="1" t="s">
        <v>35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177</v>
      </c>
      <c r="L510" s="1" t="s">
        <v>162</v>
      </c>
      <c r="M510">
        <v>26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カンフー国見英ICONIC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1</v>
      </c>
      <c r="C511" t="s">
        <v>205</v>
      </c>
      <c r="D511" t="s">
        <v>36</v>
      </c>
      <c r="E511" t="s">
        <v>23</v>
      </c>
      <c r="F511" t="s">
        <v>21</v>
      </c>
      <c r="G511" t="s">
        <v>20</v>
      </c>
      <c r="H511" t="s">
        <v>71</v>
      </c>
      <c r="I511">
        <v>1</v>
      </c>
      <c r="J511" t="s">
        <v>247</v>
      </c>
      <c r="M511">
        <v>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ユニフォーム渡親治ICONIC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205</v>
      </c>
      <c r="D512" t="s">
        <v>37</v>
      </c>
      <c r="E512" t="s">
        <v>23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174</v>
      </c>
      <c r="L512" s="1" t="s">
        <v>173</v>
      </c>
      <c r="M512">
        <v>38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ユニフォーム松川一静ICONIC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205</v>
      </c>
      <c r="D513" t="s">
        <v>37</v>
      </c>
      <c r="E513" t="s">
        <v>23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175</v>
      </c>
      <c r="L513" s="1" t="s">
        <v>173</v>
      </c>
      <c r="M513">
        <v>38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ユニフォーム松川一静ICONIC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205</v>
      </c>
      <c r="D514" t="s">
        <v>37</v>
      </c>
      <c r="E514" t="s">
        <v>23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176</v>
      </c>
      <c r="L514" s="1" t="s">
        <v>173</v>
      </c>
      <c r="M514">
        <v>43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ユニフォーム松川一静ICONIC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192</v>
      </c>
      <c r="L515" s="1" t="s">
        <v>162</v>
      </c>
      <c r="M515">
        <v>38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ユニフォーム松川一静ICONIC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5</v>
      </c>
      <c r="C516" t="s">
        <v>205</v>
      </c>
      <c r="D516" t="s">
        <v>37</v>
      </c>
      <c r="E516" t="s">
        <v>23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ユニフォーム松川一静ICONIC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6</v>
      </c>
      <c r="C517" t="s">
        <v>205</v>
      </c>
      <c r="D517" t="s">
        <v>37</v>
      </c>
      <c r="E517" t="s">
        <v>23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248</v>
      </c>
      <c r="L517" s="1" t="s">
        <v>162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ユニフォーム松川一静ICONIC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s="1" t="s">
        <v>768</v>
      </c>
      <c r="D518" t="s">
        <v>37</v>
      </c>
      <c r="E518" s="1" t="s">
        <v>90</v>
      </c>
      <c r="F518" t="s">
        <v>82</v>
      </c>
      <c r="G518" t="s">
        <v>20</v>
      </c>
      <c r="H518" t="s">
        <v>71</v>
      </c>
      <c r="I518">
        <v>1</v>
      </c>
      <c r="J518" t="s">
        <v>247</v>
      </c>
      <c r="K518" s="1" t="s">
        <v>174</v>
      </c>
      <c r="L518" s="1" t="s">
        <v>173</v>
      </c>
      <c r="M518">
        <v>38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アート松川一静ICONIC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s="1" t="s">
        <v>768</v>
      </c>
      <c r="D519" t="s">
        <v>37</v>
      </c>
      <c r="E519" s="1" t="s">
        <v>90</v>
      </c>
      <c r="F519" t="s">
        <v>82</v>
      </c>
      <c r="G519" t="s">
        <v>20</v>
      </c>
      <c r="H519" t="s">
        <v>71</v>
      </c>
      <c r="I519">
        <v>1</v>
      </c>
      <c r="J519" t="s">
        <v>247</v>
      </c>
      <c r="K519" s="1" t="s">
        <v>175</v>
      </c>
      <c r="L519" s="1" t="s">
        <v>173</v>
      </c>
      <c r="M519">
        <v>38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アート松川一静ICONIC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s="1" t="s">
        <v>768</v>
      </c>
      <c r="D520" t="s">
        <v>37</v>
      </c>
      <c r="E520" s="1" t="s">
        <v>90</v>
      </c>
      <c r="F520" t="s">
        <v>82</v>
      </c>
      <c r="G520" t="s">
        <v>20</v>
      </c>
      <c r="H520" t="s">
        <v>71</v>
      </c>
      <c r="I520">
        <v>1</v>
      </c>
      <c r="J520" t="s">
        <v>247</v>
      </c>
      <c r="K520" s="1" t="s">
        <v>176</v>
      </c>
      <c r="L520" s="1" t="s">
        <v>173</v>
      </c>
      <c r="M520">
        <v>43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アート松川一静ICONIC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4</v>
      </c>
      <c r="C521" s="1" t="s">
        <v>768</v>
      </c>
      <c r="D521" t="s">
        <v>37</v>
      </c>
      <c r="E521" s="1" t="s">
        <v>90</v>
      </c>
      <c r="F521" t="s">
        <v>82</v>
      </c>
      <c r="G521" t="s">
        <v>20</v>
      </c>
      <c r="H521" t="s">
        <v>71</v>
      </c>
      <c r="I521">
        <v>1</v>
      </c>
      <c r="J521" t="s">
        <v>247</v>
      </c>
      <c r="K521" s="1" t="s">
        <v>192</v>
      </c>
      <c r="L521" s="1" t="s">
        <v>178</v>
      </c>
      <c r="M521">
        <v>41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アート松川一静ICONIC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5</v>
      </c>
      <c r="C522" s="1" t="s">
        <v>768</v>
      </c>
      <c r="D522" t="s">
        <v>37</v>
      </c>
      <c r="E522" s="1" t="s">
        <v>90</v>
      </c>
      <c r="F522" t="s">
        <v>82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アート松川一静ICONIC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6</v>
      </c>
      <c r="C523" s="1" t="s">
        <v>768</v>
      </c>
      <c r="D523" t="s">
        <v>37</v>
      </c>
      <c r="E523" s="1" t="s">
        <v>90</v>
      </c>
      <c r="F523" t="s">
        <v>82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178</v>
      </c>
      <c r="M523">
        <v>36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アート松川一静ICONIC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7</v>
      </c>
      <c r="C524" s="1" t="s">
        <v>768</v>
      </c>
      <c r="D524" t="s">
        <v>37</v>
      </c>
      <c r="E524" s="1" t="s">
        <v>90</v>
      </c>
      <c r="F524" t="s">
        <v>82</v>
      </c>
      <c r="G524" t="s">
        <v>20</v>
      </c>
      <c r="H524" t="s">
        <v>71</v>
      </c>
      <c r="I524">
        <v>1</v>
      </c>
      <c r="J524" t="s">
        <v>247</v>
      </c>
      <c r="K524" s="1" t="s">
        <v>769</v>
      </c>
      <c r="L524" s="1" t="s">
        <v>224</v>
      </c>
      <c r="M524">
        <v>49</v>
      </c>
      <c r="N524">
        <v>0</v>
      </c>
      <c r="O524">
        <v>59</v>
      </c>
      <c r="P524">
        <v>0</v>
      </c>
      <c r="T524" t="str">
        <f>Block[[#This Row],[服装]]&amp;Block[[#This Row],[名前]]&amp;Block[[#This Row],[レアリティ]]</f>
        <v>アート松川一静ICONIC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1</v>
      </c>
      <c r="C525" s="1" t="s">
        <v>999</v>
      </c>
      <c r="D525" s="1" t="s">
        <v>37</v>
      </c>
      <c r="E525" s="1" t="s">
        <v>77</v>
      </c>
      <c r="F525" s="1" t="s">
        <v>82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174</v>
      </c>
      <c r="L525" s="1" t="s">
        <v>173</v>
      </c>
      <c r="M525">
        <v>39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バカンス松川一静ICONIC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2</v>
      </c>
      <c r="C526" s="1" t="s">
        <v>999</v>
      </c>
      <c r="D526" s="1" t="s">
        <v>37</v>
      </c>
      <c r="E526" s="1" t="s">
        <v>77</v>
      </c>
      <c r="F526" s="1" t="s">
        <v>82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175</v>
      </c>
      <c r="L526" s="1" t="s">
        <v>173</v>
      </c>
      <c r="M526">
        <v>39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バカンス松川一静ICONIC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3</v>
      </c>
      <c r="C527" s="1" t="s">
        <v>999</v>
      </c>
      <c r="D527" s="1" t="s">
        <v>37</v>
      </c>
      <c r="E527" s="1" t="s">
        <v>77</v>
      </c>
      <c r="F527" s="1" t="s">
        <v>82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176</v>
      </c>
      <c r="L527" s="1" t="s">
        <v>178</v>
      </c>
      <c r="M527">
        <v>40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バカンス松川一静ICONIC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4</v>
      </c>
      <c r="C528" s="1" t="s">
        <v>999</v>
      </c>
      <c r="D528" s="1" t="s">
        <v>37</v>
      </c>
      <c r="E528" s="1" t="s">
        <v>77</v>
      </c>
      <c r="F528" s="1" t="s">
        <v>82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192</v>
      </c>
      <c r="L528" s="1" t="s">
        <v>178</v>
      </c>
      <c r="M528">
        <v>41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バカンス松川一静ICONIC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5</v>
      </c>
      <c r="C529" s="1" t="s">
        <v>999</v>
      </c>
      <c r="D529" s="1" t="s">
        <v>37</v>
      </c>
      <c r="E529" s="1" t="s">
        <v>77</v>
      </c>
      <c r="F529" s="1" t="s">
        <v>82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バカンス松川一静ICONIC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6</v>
      </c>
      <c r="C530" s="1" t="s">
        <v>999</v>
      </c>
      <c r="D530" s="1" t="s">
        <v>37</v>
      </c>
      <c r="E530" s="1" t="s">
        <v>77</v>
      </c>
      <c r="F530" s="1" t="s">
        <v>82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248</v>
      </c>
      <c r="L530" s="1" t="s">
        <v>178</v>
      </c>
      <c r="M530">
        <v>36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バカンス松川一静ICONIC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7</v>
      </c>
      <c r="C531" s="1" t="s">
        <v>999</v>
      </c>
      <c r="D531" s="1" t="s">
        <v>37</v>
      </c>
      <c r="E531" s="1" t="s">
        <v>77</v>
      </c>
      <c r="F531" s="1" t="s">
        <v>82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769</v>
      </c>
      <c r="L531" s="1" t="s">
        <v>224</v>
      </c>
      <c r="M531">
        <v>49</v>
      </c>
      <c r="N531">
        <v>0</v>
      </c>
      <c r="O531">
        <v>59</v>
      </c>
      <c r="P531">
        <v>0</v>
      </c>
      <c r="T531" t="str">
        <f>Block[[#This Row],[服装]]&amp;Block[[#This Row],[名前]]&amp;Block[[#This Row],[レアリティ]]</f>
        <v>バカンス松川一静ICONIC</v>
      </c>
    </row>
    <row r="532" spans="1:20" x14ac:dyDescent="0.35">
      <c r="A532">
        <f>VLOOKUP(Block[[#This Row],[No用]],SetNo[[No.用]:[vlookup 用]],2,FALSE)</f>
        <v>139</v>
      </c>
      <c r="B532">
        <f>IF(ROW()=2,1,IF(A531&lt;&gt;Block[[#This Row],[No]],1,B531+1))</f>
        <v>1</v>
      </c>
      <c r="C532" t="s">
        <v>205</v>
      </c>
      <c r="D532" t="s">
        <v>38</v>
      </c>
      <c r="E532" t="s">
        <v>23</v>
      </c>
      <c r="F532" t="s">
        <v>25</v>
      </c>
      <c r="G532" t="s">
        <v>20</v>
      </c>
      <c r="H532" t="s">
        <v>71</v>
      </c>
      <c r="I532">
        <v>1</v>
      </c>
      <c r="J532" t="s">
        <v>247</v>
      </c>
      <c r="K532" s="1" t="s">
        <v>174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ユニフォーム花巻貴大ICONIC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2</v>
      </c>
      <c r="C533" t="s">
        <v>205</v>
      </c>
      <c r="D533" t="s">
        <v>38</v>
      </c>
      <c r="E533" t="s">
        <v>23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175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ユニフォーム花巻貴大ICONIC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3</v>
      </c>
      <c r="C534" t="s">
        <v>205</v>
      </c>
      <c r="D534" t="s">
        <v>38</v>
      </c>
      <c r="E534" t="s">
        <v>23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177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ユニフォーム花巻貴大ICONIC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1</v>
      </c>
      <c r="C535" s="1" t="s">
        <v>768</v>
      </c>
      <c r="D535" t="s">
        <v>38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174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アート花巻貴大ICONIC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2</v>
      </c>
      <c r="C536" s="1" t="s">
        <v>768</v>
      </c>
      <c r="D536" t="s">
        <v>38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247</v>
      </c>
      <c r="K536" s="1" t="s">
        <v>175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アート花巻貴大ICONIC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3</v>
      </c>
      <c r="C537" s="1" t="s">
        <v>768</v>
      </c>
      <c r="D537" t="s">
        <v>38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247</v>
      </c>
      <c r="K537" s="1" t="s">
        <v>177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アート花巻貴大ICONIC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1</v>
      </c>
      <c r="C538" s="1" t="s">
        <v>926</v>
      </c>
      <c r="D538" s="1" t="s">
        <v>38</v>
      </c>
      <c r="E538" s="1" t="s">
        <v>77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バーガー花巻貴大ICONIC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2</v>
      </c>
      <c r="C539" s="1" t="s">
        <v>926</v>
      </c>
      <c r="D539" s="1" t="s">
        <v>38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バーガー花巻貴大ICONIC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3</v>
      </c>
      <c r="C540" s="1" t="s">
        <v>926</v>
      </c>
      <c r="D540" s="1" t="s">
        <v>38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バーガー花巻貴大ICONIC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1</v>
      </c>
      <c r="C541" s="1" t="s">
        <v>108</v>
      </c>
      <c r="D541" s="1" t="s">
        <v>854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ユニフォーム矢巾秀ICONIC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2</v>
      </c>
      <c r="C542" s="1" t="s">
        <v>108</v>
      </c>
      <c r="D542" s="1" t="s">
        <v>854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ユニフォーム矢巾秀ICONIC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3</v>
      </c>
      <c r="C543" s="1" t="s">
        <v>108</v>
      </c>
      <c r="D543" s="1" t="s">
        <v>854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ユニフォーム矢巾秀ICONIC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s="1" t="s">
        <v>950</v>
      </c>
      <c r="D544" s="1" t="s">
        <v>854</v>
      </c>
      <c r="E544" s="1" t="s">
        <v>90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キャンプ矢巾秀ICONIC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2</v>
      </c>
      <c r="C545" s="1" t="s">
        <v>950</v>
      </c>
      <c r="D545" s="1" t="s">
        <v>854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キャンプ矢巾秀ICONIC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3</v>
      </c>
      <c r="C546" s="1" t="s">
        <v>950</v>
      </c>
      <c r="D546" s="1" t="s">
        <v>854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248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キャンプ矢巾秀ICONIC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1</v>
      </c>
      <c r="C547" t="s">
        <v>205</v>
      </c>
      <c r="D547" t="s">
        <v>55</v>
      </c>
      <c r="E547" t="s">
        <v>23</v>
      </c>
      <c r="F547" t="s">
        <v>25</v>
      </c>
      <c r="G547" t="s">
        <v>56</v>
      </c>
      <c r="H547" t="s">
        <v>71</v>
      </c>
      <c r="I547">
        <v>1</v>
      </c>
      <c r="J547" t="s">
        <v>247</v>
      </c>
      <c r="K547" s="1" t="s">
        <v>174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ユニフォーム駒木輝ICONIC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2</v>
      </c>
      <c r="C548" t="s">
        <v>205</v>
      </c>
      <c r="D548" t="s">
        <v>55</v>
      </c>
      <c r="E548" t="s">
        <v>23</v>
      </c>
      <c r="F548" t="s">
        <v>25</v>
      </c>
      <c r="G548" t="s">
        <v>56</v>
      </c>
      <c r="H548" t="s">
        <v>71</v>
      </c>
      <c r="I548">
        <v>1</v>
      </c>
      <c r="J548" t="s">
        <v>247</v>
      </c>
      <c r="K548" s="1" t="s">
        <v>175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ユニフォーム駒木輝ICONIC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3</v>
      </c>
      <c r="C549" t="s">
        <v>205</v>
      </c>
      <c r="D549" t="s">
        <v>55</v>
      </c>
      <c r="E549" t="s">
        <v>23</v>
      </c>
      <c r="F549" t="s">
        <v>25</v>
      </c>
      <c r="G549" t="s">
        <v>56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ユニフォーム駒木輝ICONIC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1</v>
      </c>
      <c r="C550" t="s">
        <v>205</v>
      </c>
      <c r="D550" t="s">
        <v>57</v>
      </c>
      <c r="E550" t="s">
        <v>24</v>
      </c>
      <c r="F550" t="s">
        <v>26</v>
      </c>
      <c r="G550" t="s">
        <v>56</v>
      </c>
      <c r="H550" t="s">
        <v>71</v>
      </c>
      <c r="I550">
        <v>1</v>
      </c>
      <c r="J550" t="s">
        <v>247</v>
      </c>
      <c r="K550" s="1" t="s">
        <v>174</v>
      </c>
      <c r="L550" s="1" t="s">
        <v>173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ユニフォーム茶屋和馬ICONIC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2</v>
      </c>
      <c r="C551" t="s">
        <v>205</v>
      </c>
      <c r="D551" t="s">
        <v>57</v>
      </c>
      <c r="E551" t="s">
        <v>24</v>
      </c>
      <c r="F551" t="s">
        <v>26</v>
      </c>
      <c r="G551" t="s">
        <v>56</v>
      </c>
      <c r="H55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ユニフォーム茶屋和馬ICONIC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3</v>
      </c>
      <c r="C552" t="s">
        <v>205</v>
      </c>
      <c r="D552" t="s">
        <v>57</v>
      </c>
      <c r="E552" t="s">
        <v>24</v>
      </c>
      <c r="F552" t="s">
        <v>26</v>
      </c>
      <c r="G552" t="s">
        <v>56</v>
      </c>
      <c r="H552" t="s">
        <v>71</v>
      </c>
      <c r="I552">
        <v>1</v>
      </c>
      <c r="J552" t="s">
        <v>247</v>
      </c>
      <c r="K552" s="1" t="s">
        <v>233</v>
      </c>
      <c r="L552" s="1" t="s">
        <v>173</v>
      </c>
      <c r="M552">
        <v>36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ユニフォーム茶屋和馬ICONIC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4</v>
      </c>
      <c r="C553" t="s">
        <v>205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247</v>
      </c>
      <c r="K553" s="1" t="s">
        <v>177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ユニフォーム茶屋和馬ICONIC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5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247</v>
      </c>
      <c r="K554" s="1" t="s">
        <v>248</v>
      </c>
      <c r="L554" s="1" t="s">
        <v>162</v>
      </c>
      <c r="M554">
        <v>31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ユニフォーム茶屋和馬ICONIC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6</v>
      </c>
      <c r="C555" t="s">
        <v>205</v>
      </c>
      <c r="D555" t="s">
        <v>57</v>
      </c>
      <c r="E555" t="s">
        <v>24</v>
      </c>
      <c r="F555" t="s">
        <v>26</v>
      </c>
      <c r="G555" t="s">
        <v>56</v>
      </c>
      <c r="H555" t="s">
        <v>71</v>
      </c>
      <c r="I555">
        <v>1</v>
      </c>
      <c r="J555" t="s">
        <v>247</v>
      </c>
      <c r="K555" s="1" t="s">
        <v>183</v>
      </c>
      <c r="L555" s="1" t="s">
        <v>224</v>
      </c>
      <c r="M555">
        <v>45</v>
      </c>
      <c r="N555">
        <v>0</v>
      </c>
      <c r="O555">
        <v>55</v>
      </c>
      <c r="P555">
        <v>0</v>
      </c>
      <c r="T555" t="str">
        <f>Block[[#This Row],[服装]]&amp;Block[[#This Row],[名前]]&amp;Block[[#This Row],[レアリティ]]</f>
        <v>ユニフォーム茶屋和馬ICONIC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1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ユニフォーム玉川弘樹ICONIC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2</v>
      </c>
      <c r="C557" t="s">
        <v>205</v>
      </c>
      <c r="D557" t="s">
        <v>58</v>
      </c>
      <c r="E557" t="s">
        <v>24</v>
      </c>
      <c r="F557" t="s">
        <v>25</v>
      </c>
      <c r="G557" t="s">
        <v>56</v>
      </c>
      <c r="H557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ユニフォーム玉川弘樹ICONIC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3</v>
      </c>
      <c r="C558" t="s">
        <v>205</v>
      </c>
      <c r="D558" t="s">
        <v>58</v>
      </c>
      <c r="E558" t="s">
        <v>24</v>
      </c>
      <c r="F558" t="s">
        <v>25</v>
      </c>
      <c r="G558" t="s">
        <v>56</v>
      </c>
      <c r="H558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ユニフォーム玉川弘樹ICONIC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4</v>
      </c>
      <c r="C559" t="s">
        <v>205</v>
      </c>
      <c r="D559" t="s">
        <v>58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ユニフォーム玉川弘樹ICONIC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1</v>
      </c>
      <c r="C560" t="s">
        <v>205</v>
      </c>
      <c r="D560" t="s">
        <v>59</v>
      </c>
      <c r="E560" t="s">
        <v>24</v>
      </c>
      <c r="F560" t="s">
        <v>21</v>
      </c>
      <c r="G560" t="s">
        <v>56</v>
      </c>
      <c r="H560" t="s">
        <v>71</v>
      </c>
      <c r="I560">
        <v>1</v>
      </c>
      <c r="J560" t="s">
        <v>247</v>
      </c>
      <c r="M560">
        <v>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ユニフォーム桜井大河ICONIC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1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247</v>
      </c>
      <c r="K561" s="1" t="s">
        <v>174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ユニフォーム芳賀良治ICONIC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2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247</v>
      </c>
      <c r="K562" s="1" t="s">
        <v>175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ユニフォーム芳賀良治ICONIC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3</v>
      </c>
      <c r="C563" t="s">
        <v>205</v>
      </c>
      <c r="D563" t="s">
        <v>60</v>
      </c>
      <c r="E563" t="s">
        <v>24</v>
      </c>
      <c r="F563" t="s">
        <v>31</v>
      </c>
      <c r="G563" t="s">
        <v>56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ユニフォーム芳賀良治ICONIC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ユニフォーム渋谷陸斗ICONIC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205</v>
      </c>
      <c r="D565" t="s">
        <v>61</v>
      </c>
      <c r="E565" t="s">
        <v>24</v>
      </c>
      <c r="F565" t="s">
        <v>26</v>
      </c>
      <c r="G565" t="s">
        <v>56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ユニフォーム渋谷陸斗ICONIC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205</v>
      </c>
      <c r="D566" t="s">
        <v>61</v>
      </c>
      <c r="E566" t="s">
        <v>24</v>
      </c>
      <c r="F566" t="s">
        <v>26</v>
      </c>
      <c r="G566" t="s">
        <v>56</v>
      </c>
      <c r="H566" t="s">
        <v>71</v>
      </c>
      <c r="I566">
        <v>1</v>
      </c>
      <c r="J566" t="s">
        <v>247</v>
      </c>
      <c r="K566" s="1" t="s">
        <v>179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ユニフォーム渋谷陸斗ICONIC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t="s">
        <v>205</v>
      </c>
      <c r="D567" t="s">
        <v>61</v>
      </c>
      <c r="E567" t="s">
        <v>24</v>
      </c>
      <c r="F567" t="s">
        <v>26</v>
      </c>
      <c r="G567" t="s">
        <v>56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32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ユニフォーム渋谷陸斗ICONIC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5</v>
      </c>
      <c r="C568" t="s">
        <v>205</v>
      </c>
      <c r="D568" t="s">
        <v>61</v>
      </c>
      <c r="E568" t="s">
        <v>24</v>
      </c>
      <c r="F568" t="s">
        <v>26</v>
      </c>
      <c r="G568" t="s">
        <v>56</v>
      </c>
      <c r="H568" t="s">
        <v>71</v>
      </c>
      <c r="I568">
        <v>1</v>
      </c>
      <c r="J568" t="s">
        <v>247</v>
      </c>
      <c r="K568" s="1" t="s">
        <v>248</v>
      </c>
      <c r="L568" s="1" t="s">
        <v>162</v>
      </c>
      <c r="M568">
        <v>32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ユニフォーム渋谷陸斗ICONIC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6</v>
      </c>
      <c r="C569" t="s">
        <v>205</v>
      </c>
      <c r="D569" t="s">
        <v>61</v>
      </c>
      <c r="E569" t="s">
        <v>24</v>
      </c>
      <c r="F569" t="s">
        <v>26</v>
      </c>
      <c r="G569" t="s">
        <v>56</v>
      </c>
      <c r="H569" t="s">
        <v>71</v>
      </c>
      <c r="I569">
        <v>1</v>
      </c>
      <c r="J569" t="s">
        <v>247</v>
      </c>
      <c r="K569" s="1" t="s">
        <v>183</v>
      </c>
      <c r="L569" s="1" t="s">
        <v>224</v>
      </c>
      <c r="M569">
        <v>45</v>
      </c>
      <c r="N569">
        <v>0</v>
      </c>
      <c r="O569">
        <v>55</v>
      </c>
      <c r="P569">
        <v>0</v>
      </c>
      <c r="T569" t="str">
        <f>Block[[#This Row],[服装]]&amp;Block[[#This Row],[名前]]&amp;Block[[#This Row],[レアリティ]]</f>
        <v>ユニフォーム渋谷陸斗ICONIC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205</v>
      </c>
      <c r="D570" t="s">
        <v>62</v>
      </c>
      <c r="E570" t="s">
        <v>24</v>
      </c>
      <c r="F570" t="s">
        <v>25</v>
      </c>
      <c r="G570" t="s">
        <v>56</v>
      </c>
      <c r="H570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ユニフォーム池尻隼人ICONIC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205</v>
      </c>
      <c r="D571" t="s">
        <v>62</v>
      </c>
      <c r="E571" t="s">
        <v>24</v>
      </c>
      <c r="F571" t="s">
        <v>25</v>
      </c>
      <c r="G571" t="s">
        <v>56</v>
      </c>
      <c r="H57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ユニフォーム池尻隼人ICONIC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205</v>
      </c>
      <c r="D572" t="s">
        <v>62</v>
      </c>
      <c r="E572" t="s">
        <v>24</v>
      </c>
      <c r="F572" t="s">
        <v>25</v>
      </c>
      <c r="G572" t="s">
        <v>56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ユニフォーム池尻隼人ICONIC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4</v>
      </c>
      <c r="C573" t="s">
        <v>205</v>
      </c>
      <c r="D573" t="s">
        <v>62</v>
      </c>
      <c r="E573" t="s">
        <v>24</v>
      </c>
      <c r="F573" t="s">
        <v>25</v>
      </c>
      <c r="G573" t="s">
        <v>56</v>
      </c>
      <c r="H573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ユニフォーム池尻隼人ICONIC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s="1" t="s">
        <v>1118</v>
      </c>
      <c r="D574" s="1" t="s">
        <v>62</v>
      </c>
      <c r="E574" s="1" t="s">
        <v>77</v>
      </c>
      <c r="F574" s="1" t="s">
        <v>25</v>
      </c>
      <c r="G574" s="1" t="s">
        <v>56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文化祭2池尻隼人ICONIC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s="1" t="s">
        <v>1118</v>
      </c>
      <c r="D575" s="1" t="s">
        <v>62</v>
      </c>
      <c r="E575" s="1" t="s">
        <v>77</v>
      </c>
      <c r="F575" s="1" t="s">
        <v>25</v>
      </c>
      <c r="G575" s="1" t="s">
        <v>56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文化祭2池尻隼人ICONIC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s="1" t="s">
        <v>1118</v>
      </c>
      <c r="D576" s="1" t="s">
        <v>62</v>
      </c>
      <c r="E576" s="1" t="s">
        <v>77</v>
      </c>
      <c r="F576" s="1" t="s">
        <v>25</v>
      </c>
      <c r="G576" s="1" t="s">
        <v>56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文化祭2池尻隼人ICONIC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s="1" t="s">
        <v>1118</v>
      </c>
      <c r="D577" s="1" t="s">
        <v>62</v>
      </c>
      <c r="E577" s="1" t="s">
        <v>77</v>
      </c>
      <c r="F577" s="1" t="s">
        <v>25</v>
      </c>
      <c r="G577" s="1" t="s">
        <v>56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文化祭2池尻隼人ICONIC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1341</v>
      </c>
      <c r="D578" s="1" t="s">
        <v>62</v>
      </c>
      <c r="E578" s="1" t="s">
        <v>73</v>
      </c>
      <c r="F578" s="1" t="s">
        <v>25</v>
      </c>
      <c r="G578" s="1" t="s">
        <v>56</v>
      </c>
      <c r="H578" s="1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遊園地池尻隼人ICONIC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1341</v>
      </c>
      <c r="D579" s="1" t="s">
        <v>62</v>
      </c>
      <c r="E579" s="1" t="s">
        <v>73</v>
      </c>
      <c r="F579" s="1" t="s">
        <v>25</v>
      </c>
      <c r="G579" s="1" t="s">
        <v>56</v>
      </c>
      <c r="H579" s="1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遊園地池尻隼人ICONIC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1341</v>
      </c>
      <c r="D580" s="1" t="s">
        <v>62</v>
      </c>
      <c r="E580" s="1" t="s">
        <v>73</v>
      </c>
      <c r="F580" s="1" t="s">
        <v>25</v>
      </c>
      <c r="G580" s="1" t="s">
        <v>56</v>
      </c>
      <c r="H580" s="1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遊園地池尻隼人ICONIC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s="1" t="s">
        <v>1341</v>
      </c>
      <c r="D581" s="1" t="s">
        <v>62</v>
      </c>
      <c r="E581" s="1" t="s">
        <v>73</v>
      </c>
      <c r="F581" s="1" t="s">
        <v>25</v>
      </c>
      <c r="G581" s="1" t="s">
        <v>56</v>
      </c>
      <c r="H581" s="1" t="s">
        <v>71</v>
      </c>
      <c r="I581">
        <v>1</v>
      </c>
      <c r="J581" t="s">
        <v>247</v>
      </c>
      <c r="K581" s="1" t="s">
        <v>248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遊園地池尻隼人ICONIC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63</v>
      </c>
      <c r="E582" t="s">
        <v>28</v>
      </c>
      <c r="F582" t="s">
        <v>25</v>
      </c>
      <c r="G582" t="s">
        <v>64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ユニフォーム十和田良樹ICONIC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63</v>
      </c>
      <c r="E583" t="s">
        <v>28</v>
      </c>
      <c r="F583" t="s">
        <v>25</v>
      </c>
      <c r="G583" t="s">
        <v>64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ユニフォーム十和田良樹ICONIC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63</v>
      </c>
      <c r="E584" t="s">
        <v>28</v>
      </c>
      <c r="F584" t="s">
        <v>25</v>
      </c>
      <c r="G584" t="s">
        <v>64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ユニフォーム十和田良樹ICONIC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4</v>
      </c>
      <c r="C585" t="s">
        <v>205</v>
      </c>
      <c r="D585" t="s">
        <v>63</v>
      </c>
      <c r="E585" t="s">
        <v>28</v>
      </c>
      <c r="F585" t="s">
        <v>25</v>
      </c>
      <c r="G585" t="s">
        <v>64</v>
      </c>
      <c r="H585" t="s">
        <v>71</v>
      </c>
      <c r="I585">
        <v>1</v>
      </c>
      <c r="J585" t="s">
        <v>247</v>
      </c>
      <c r="K585" s="1" t="s">
        <v>248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ユニフォーム十和田良樹ICONIC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65</v>
      </c>
      <c r="E586" t="s">
        <v>28</v>
      </c>
      <c r="F586" t="s">
        <v>26</v>
      </c>
      <c r="G586" t="s">
        <v>64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ユニフォーム森岳歩ICONIC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65</v>
      </c>
      <c r="E587" t="s">
        <v>28</v>
      </c>
      <c r="F587" t="s">
        <v>26</v>
      </c>
      <c r="G587" t="s">
        <v>64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ユニフォーム森岳歩ICONIC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65</v>
      </c>
      <c r="E588" t="s">
        <v>28</v>
      </c>
      <c r="F588" t="s">
        <v>26</v>
      </c>
      <c r="G588" t="s">
        <v>64</v>
      </c>
      <c r="H588" t="s">
        <v>71</v>
      </c>
      <c r="I588">
        <v>1</v>
      </c>
      <c r="J588" t="s">
        <v>247</v>
      </c>
      <c r="K588" s="1" t="s">
        <v>192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ユニフォーム森岳歩ICONIC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65</v>
      </c>
      <c r="E589" t="s">
        <v>28</v>
      </c>
      <c r="F589" t="s">
        <v>26</v>
      </c>
      <c r="G589" t="s">
        <v>64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32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ユニフォーム森岳歩ICONIC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205</v>
      </c>
      <c r="D590" t="s">
        <v>65</v>
      </c>
      <c r="E590" t="s">
        <v>28</v>
      </c>
      <c r="F590" t="s">
        <v>26</v>
      </c>
      <c r="G590" t="s">
        <v>64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32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ユニフォーム森岳歩ICONIC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205</v>
      </c>
      <c r="D591" t="s">
        <v>65</v>
      </c>
      <c r="E591" t="s">
        <v>28</v>
      </c>
      <c r="F591" t="s">
        <v>26</v>
      </c>
      <c r="G591" t="s">
        <v>64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44</v>
      </c>
      <c r="N591">
        <v>0</v>
      </c>
      <c r="O591">
        <v>54</v>
      </c>
      <c r="P591">
        <v>0</v>
      </c>
      <c r="T591" t="str">
        <f>Block[[#This Row],[服装]]&amp;Block[[#This Row],[名前]]&amp;Block[[#This Row],[レアリティ]]</f>
        <v>ユニフォーム森岳歩ICONIC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66</v>
      </c>
      <c r="E592" t="s">
        <v>24</v>
      </c>
      <c r="F592" t="s">
        <v>25</v>
      </c>
      <c r="G592" t="s">
        <v>64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ユニフォーム唐松拓巳ICONIC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66</v>
      </c>
      <c r="E593" t="s">
        <v>24</v>
      </c>
      <c r="F593" t="s">
        <v>25</v>
      </c>
      <c r="G593" t="s">
        <v>64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ユニフォーム唐松拓巳ICONIC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66</v>
      </c>
      <c r="E594" t="s">
        <v>24</v>
      </c>
      <c r="F594" t="s">
        <v>25</v>
      </c>
      <c r="G594" t="s">
        <v>64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ユニフォーム唐松拓巳ICONIC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4</v>
      </c>
      <c r="C595" t="s">
        <v>205</v>
      </c>
      <c r="D595" t="s">
        <v>66</v>
      </c>
      <c r="E595" t="s">
        <v>24</v>
      </c>
      <c r="F595" t="s">
        <v>25</v>
      </c>
      <c r="G595" t="s">
        <v>64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ユニフォーム唐松拓巳ICONIC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67</v>
      </c>
      <c r="E596" t="s">
        <v>28</v>
      </c>
      <c r="F596" t="s">
        <v>25</v>
      </c>
      <c r="G596" t="s">
        <v>64</v>
      </c>
      <c r="H596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ユニフォーム田沢裕樹ICONIC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t="s">
        <v>205</v>
      </c>
      <c r="D597" t="s">
        <v>67</v>
      </c>
      <c r="E597" t="s">
        <v>28</v>
      </c>
      <c r="F597" t="s">
        <v>25</v>
      </c>
      <c r="G597" t="s">
        <v>64</v>
      </c>
      <c r="H597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ユニフォーム田沢裕樹ICONIC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t="s">
        <v>205</v>
      </c>
      <c r="D598" t="s">
        <v>67</v>
      </c>
      <c r="E598" t="s">
        <v>28</v>
      </c>
      <c r="F598" t="s">
        <v>25</v>
      </c>
      <c r="G598" t="s">
        <v>64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ユニフォーム田沢裕樹ICONIC</v>
      </c>
    </row>
    <row r="599" spans="1:20" x14ac:dyDescent="0.35">
      <c r="A599">
        <f>VLOOKUP(Block[[#This Row],[No用]],SetNo[[No.用]:[vlookup 用]],2,FALSE)</f>
        <v>156</v>
      </c>
      <c r="B599">
        <f>IF(ROW()=2,1,IF(A598&lt;&gt;Block[[#This Row],[No]],1,B598+1))</f>
        <v>4</v>
      </c>
      <c r="C599" t="s">
        <v>205</v>
      </c>
      <c r="D599" t="s">
        <v>67</v>
      </c>
      <c r="E599" t="s">
        <v>28</v>
      </c>
      <c r="F599" t="s">
        <v>25</v>
      </c>
      <c r="G599" t="s">
        <v>64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ユニフォーム田沢裕樹ICONIC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1</v>
      </c>
      <c r="C600" t="s">
        <v>205</v>
      </c>
      <c r="D600" t="s">
        <v>68</v>
      </c>
      <c r="E600" t="s">
        <v>28</v>
      </c>
      <c r="F600" t="s">
        <v>26</v>
      </c>
      <c r="G600" t="s">
        <v>64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40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ユニフォーム子安颯真ICONIC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2</v>
      </c>
      <c r="C601" t="s">
        <v>205</v>
      </c>
      <c r="D601" t="s">
        <v>68</v>
      </c>
      <c r="E601" t="s">
        <v>28</v>
      </c>
      <c r="F601" t="s">
        <v>26</v>
      </c>
      <c r="G601" t="s">
        <v>64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40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ユニフォーム子安颯真ICONIC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3</v>
      </c>
      <c r="C602" t="s">
        <v>205</v>
      </c>
      <c r="D602" t="s">
        <v>68</v>
      </c>
      <c r="E602" t="s">
        <v>28</v>
      </c>
      <c r="F602" t="s">
        <v>26</v>
      </c>
      <c r="G602" t="s">
        <v>64</v>
      </c>
      <c r="H602" t="s">
        <v>71</v>
      </c>
      <c r="I602">
        <v>1</v>
      </c>
      <c r="J602" t="s">
        <v>247</v>
      </c>
      <c r="K602" s="1" t="s">
        <v>176</v>
      </c>
      <c r="L602" s="1" t="s">
        <v>173</v>
      </c>
      <c r="M602">
        <v>43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ユニフォーム子安颯真ICONIC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4</v>
      </c>
      <c r="C603" t="s">
        <v>205</v>
      </c>
      <c r="D603" t="s">
        <v>68</v>
      </c>
      <c r="E603" t="s">
        <v>28</v>
      </c>
      <c r="F603" t="s">
        <v>26</v>
      </c>
      <c r="G603" t="s">
        <v>64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ユニフォーム子安颯真ICONIC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5</v>
      </c>
      <c r="C604" t="s">
        <v>205</v>
      </c>
      <c r="D604" t="s">
        <v>68</v>
      </c>
      <c r="E604" t="s">
        <v>28</v>
      </c>
      <c r="F604" t="s">
        <v>26</v>
      </c>
      <c r="G604" t="s">
        <v>64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33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ユニフォーム子安颯真ICONIC</v>
      </c>
    </row>
    <row r="605" spans="1:20" x14ac:dyDescent="0.35">
      <c r="A605">
        <f>VLOOKUP(Block[[#This Row],[No用]],SetNo[[No.用]:[vlookup 用]],2,FALSE)</f>
        <v>157</v>
      </c>
      <c r="B605">
        <f>IF(ROW()=2,1,IF(A604&lt;&gt;Block[[#This Row],[No]],1,B604+1))</f>
        <v>6</v>
      </c>
      <c r="C605" t="s">
        <v>205</v>
      </c>
      <c r="D605" t="s">
        <v>68</v>
      </c>
      <c r="E605" t="s">
        <v>28</v>
      </c>
      <c r="F605" t="s">
        <v>26</v>
      </c>
      <c r="G605" t="s">
        <v>64</v>
      </c>
      <c r="H605" t="s">
        <v>71</v>
      </c>
      <c r="I605">
        <v>1</v>
      </c>
      <c r="J605" t="s">
        <v>247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T605" t="str">
        <f>Block[[#This Row],[服装]]&amp;Block[[#This Row],[名前]]&amp;Block[[#This Row],[レアリティ]]</f>
        <v>ユニフォーム子安颯真ICONIC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1</v>
      </c>
      <c r="C606" t="s">
        <v>205</v>
      </c>
      <c r="D606" t="s">
        <v>69</v>
      </c>
      <c r="E606" t="s">
        <v>28</v>
      </c>
      <c r="F606" t="s">
        <v>21</v>
      </c>
      <c r="G606" t="s">
        <v>64</v>
      </c>
      <c r="H606" t="s">
        <v>71</v>
      </c>
      <c r="I606">
        <v>1</v>
      </c>
      <c r="J606" t="s">
        <v>247</v>
      </c>
      <c r="K606" s="1"/>
      <c r="L606" s="1"/>
      <c r="M606">
        <v>0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ユニフォーム横手駿ICONIC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1</v>
      </c>
      <c r="C607" t="s">
        <v>205</v>
      </c>
      <c r="D607" t="s">
        <v>70</v>
      </c>
      <c r="E607" t="s">
        <v>28</v>
      </c>
      <c r="F607" t="s">
        <v>31</v>
      </c>
      <c r="G607" t="s">
        <v>64</v>
      </c>
      <c r="H607" t="s">
        <v>71</v>
      </c>
      <c r="I607">
        <v>1</v>
      </c>
      <c r="J607" t="s">
        <v>247</v>
      </c>
      <c r="K607" s="1" t="s">
        <v>174</v>
      </c>
      <c r="L607" s="1" t="s">
        <v>162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ユニフォーム夏瀬伊吹ICONIC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2</v>
      </c>
      <c r="C608" t="s">
        <v>205</v>
      </c>
      <c r="D608" t="s">
        <v>70</v>
      </c>
      <c r="E608" t="s">
        <v>28</v>
      </c>
      <c r="F608" t="s">
        <v>31</v>
      </c>
      <c r="G608" t="s">
        <v>64</v>
      </c>
      <c r="H608" t="s">
        <v>71</v>
      </c>
      <c r="I608">
        <v>1</v>
      </c>
      <c r="J608" t="s">
        <v>247</v>
      </c>
      <c r="K608" s="1" t="s">
        <v>175</v>
      </c>
      <c r="L608" s="1" t="s">
        <v>162</v>
      </c>
      <c r="M608">
        <v>28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ユニフォーム夏瀬伊吹ICONIC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3</v>
      </c>
      <c r="C609" t="s">
        <v>205</v>
      </c>
      <c r="D609" t="s">
        <v>70</v>
      </c>
      <c r="E609" t="s">
        <v>28</v>
      </c>
      <c r="F609" t="s">
        <v>31</v>
      </c>
      <c r="G609" t="s">
        <v>64</v>
      </c>
      <c r="H609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ユニフォーム夏瀬伊吹ICONIC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108</v>
      </c>
      <c r="D610" s="1" t="s">
        <v>921</v>
      </c>
      <c r="E610" s="1" t="s">
        <v>28</v>
      </c>
      <c r="F610" s="1" t="s">
        <v>31</v>
      </c>
      <c r="G610" s="1" t="s">
        <v>64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ユニフォーム秋宮昇ICONIC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108</v>
      </c>
      <c r="D611" s="1" t="s">
        <v>921</v>
      </c>
      <c r="E611" s="1" t="s">
        <v>28</v>
      </c>
      <c r="F611" s="1" t="s">
        <v>31</v>
      </c>
      <c r="G611" s="1" t="s">
        <v>64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28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ユニフォーム秋宮昇ICONIC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108</v>
      </c>
      <c r="D612" s="1" t="s">
        <v>921</v>
      </c>
      <c r="E612" s="1" t="s">
        <v>28</v>
      </c>
      <c r="F612" s="1" t="s">
        <v>31</v>
      </c>
      <c r="G612" s="1" t="s">
        <v>64</v>
      </c>
      <c r="H612" s="1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28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ユニフォーム秋宮昇ICONIC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72</v>
      </c>
      <c r="E613" t="s">
        <v>23</v>
      </c>
      <c r="F613" t="s">
        <v>31</v>
      </c>
      <c r="G613" t="s">
        <v>75</v>
      </c>
      <c r="H613" t="s">
        <v>71</v>
      </c>
      <c r="I613">
        <v>1</v>
      </c>
      <c r="J613" t="s">
        <v>247</v>
      </c>
      <c r="K613" s="1" t="s">
        <v>174</v>
      </c>
      <c r="L613" s="1" t="s">
        <v>162</v>
      </c>
      <c r="M613">
        <v>28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ユニフォーム古牧譲ICONIC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72</v>
      </c>
      <c r="E614" t="s">
        <v>23</v>
      </c>
      <c r="F614" t="s">
        <v>31</v>
      </c>
      <c r="G614" t="s">
        <v>75</v>
      </c>
      <c r="H614" t="s">
        <v>71</v>
      </c>
      <c r="I614">
        <v>1</v>
      </c>
      <c r="J614" t="s">
        <v>247</v>
      </c>
      <c r="K614" s="1" t="s">
        <v>175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ユニフォーム古牧譲ICONIC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72</v>
      </c>
      <c r="E615" t="s">
        <v>23</v>
      </c>
      <c r="F615" t="s">
        <v>31</v>
      </c>
      <c r="G615" t="s">
        <v>75</v>
      </c>
      <c r="H615" t="s">
        <v>71</v>
      </c>
      <c r="I615">
        <v>1</v>
      </c>
      <c r="J615" t="s">
        <v>247</v>
      </c>
      <c r="K615" s="1" t="s">
        <v>248</v>
      </c>
      <c r="L615" s="1" t="s">
        <v>162</v>
      </c>
      <c r="M615">
        <v>27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ユニフォーム古牧譲ICONIC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1</v>
      </c>
      <c r="C616" s="1" t="s">
        <v>798</v>
      </c>
      <c r="D616" t="s">
        <v>72</v>
      </c>
      <c r="E616" s="1" t="s">
        <v>90</v>
      </c>
      <c r="F616" t="s">
        <v>74</v>
      </c>
      <c r="G616" t="s">
        <v>75</v>
      </c>
      <c r="H616" t="s">
        <v>71</v>
      </c>
      <c r="I616">
        <v>1</v>
      </c>
      <c r="J616" t="s">
        <v>247</v>
      </c>
      <c r="K616" s="1" t="s">
        <v>174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雪遊び古牧譲ICONIC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2</v>
      </c>
      <c r="C617" s="1" t="s">
        <v>798</v>
      </c>
      <c r="D617" t="s">
        <v>72</v>
      </c>
      <c r="E617" s="1" t="s">
        <v>90</v>
      </c>
      <c r="F617" t="s">
        <v>74</v>
      </c>
      <c r="G617" t="s">
        <v>75</v>
      </c>
      <c r="H617" t="s">
        <v>71</v>
      </c>
      <c r="I617">
        <v>1</v>
      </c>
      <c r="J617" t="s">
        <v>247</v>
      </c>
      <c r="K617" s="1" t="s">
        <v>175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雪遊び古牧譲ICONIC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3</v>
      </c>
      <c r="C618" s="1" t="s">
        <v>798</v>
      </c>
      <c r="D618" t="s">
        <v>72</v>
      </c>
      <c r="E618" s="1" t="s">
        <v>90</v>
      </c>
      <c r="F618" t="s">
        <v>74</v>
      </c>
      <c r="G618" t="s">
        <v>75</v>
      </c>
      <c r="H618" t="s">
        <v>71</v>
      </c>
      <c r="I618">
        <v>1</v>
      </c>
      <c r="J618" t="s">
        <v>247</v>
      </c>
      <c r="K618" s="1" t="s">
        <v>248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雪遊び古牧譲ICONIC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1</v>
      </c>
      <c r="C619" t="s">
        <v>205</v>
      </c>
      <c r="D619" t="s">
        <v>76</v>
      </c>
      <c r="E619" t="s">
        <v>28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ユニフォーム浅虫快人ICONIC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2</v>
      </c>
      <c r="C620" t="s">
        <v>205</v>
      </c>
      <c r="D620" t="s">
        <v>76</v>
      </c>
      <c r="E620" t="s">
        <v>28</v>
      </c>
      <c r="F620" t="s">
        <v>25</v>
      </c>
      <c r="G620" t="s">
        <v>75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ユニフォーム浅虫快人ICONIC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3</v>
      </c>
      <c r="C621" t="s">
        <v>205</v>
      </c>
      <c r="D621" t="s">
        <v>76</v>
      </c>
      <c r="E621" t="s">
        <v>28</v>
      </c>
      <c r="F621" t="s">
        <v>25</v>
      </c>
      <c r="G621" t="s">
        <v>75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ユニフォーム浅虫快人ICONIC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4</v>
      </c>
      <c r="C622" t="s">
        <v>205</v>
      </c>
      <c r="D622" t="s">
        <v>76</v>
      </c>
      <c r="E622" t="s">
        <v>28</v>
      </c>
      <c r="F622" t="s">
        <v>25</v>
      </c>
      <c r="G622" t="s">
        <v>75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27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ユニフォーム浅虫快人ICONIC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1</v>
      </c>
      <c r="C623" t="s">
        <v>205</v>
      </c>
      <c r="D623" t="s">
        <v>79</v>
      </c>
      <c r="E623" t="s">
        <v>23</v>
      </c>
      <c r="F623" t="s">
        <v>21</v>
      </c>
      <c r="G623" t="s">
        <v>75</v>
      </c>
      <c r="H623" t="s">
        <v>71</v>
      </c>
      <c r="I623">
        <v>1</v>
      </c>
      <c r="J623" t="s">
        <v>247</v>
      </c>
      <c r="K623" s="1"/>
      <c r="L623" s="1"/>
      <c r="M623">
        <v>0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ユニフォーム南田大志ICONIC</v>
      </c>
    </row>
    <row r="624" spans="1:20" x14ac:dyDescent="0.35">
      <c r="A624">
        <f>VLOOKUP(Block[[#This Row],[No用]],SetNo[[No.用]:[vlookup 用]],2,FALSE)</f>
        <v>165</v>
      </c>
      <c r="B624">
        <f>IF(ROW()=2,1,IF(A623&lt;&gt;Block[[#This Row],[No]],1,B623+1))</f>
        <v>1</v>
      </c>
      <c r="C624" t="s">
        <v>205</v>
      </c>
      <c r="D624" t="s">
        <v>81</v>
      </c>
      <c r="E624" t="s">
        <v>23</v>
      </c>
      <c r="F624" t="s">
        <v>26</v>
      </c>
      <c r="G624" t="s">
        <v>75</v>
      </c>
      <c r="H624" t="s">
        <v>71</v>
      </c>
      <c r="I624">
        <v>1</v>
      </c>
      <c r="J624" t="s">
        <v>247</v>
      </c>
      <c r="K624" s="1" t="s">
        <v>174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ユニフォーム湯川良明ICONIC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2</v>
      </c>
      <c r="C625" t="s">
        <v>205</v>
      </c>
      <c r="D625" t="s">
        <v>81</v>
      </c>
      <c r="E625" t="s">
        <v>23</v>
      </c>
      <c r="F625" t="s">
        <v>26</v>
      </c>
      <c r="G625" t="s">
        <v>75</v>
      </c>
      <c r="H625" t="s">
        <v>71</v>
      </c>
      <c r="I625">
        <v>1</v>
      </c>
      <c r="J625" t="s">
        <v>247</v>
      </c>
      <c r="K625" s="1" t="s">
        <v>175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ユニフォーム湯川良明ICONIC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3</v>
      </c>
      <c r="C626" t="s">
        <v>205</v>
      </c>
      <c r="D626" t="s">
        <v>81</v>
      </c>
      <c r="E626" t="s">
        <v>23</v>
      </c>
      <c r="F626" t="s">
        <v>26</v>
      </c>
      <c r="G626" t="s">
        <v>75</v>
      </c>
      <c r="H626" t="s">
        <v>71</v>
      </c>
      <c r="I626">
        <v>1</v>
      </c>
      <c r="J626" t="s">
        <v>247</v>
      </c>
      <c r="K626" s="1" t="s">
        <v>176</v>
      </c>
      <c r="L626" s="1" t="s">
        <v>173</v>
      </c>
      <c r="M626">
        <v>39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ユニフォーム湯川良明ICONIC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4</v>
      </c>
      <c r="C627" t="s">
        <v>205</v>
      </c>
      <c r="D627" t="s">
        <v>81</v>
      </c>
      <c r="E627" t="s">
        <v>23</v>
      </c>
      <c r="F627" t="s">
        <v>26</v>
      </c>
      <c r="G627" t="s">
        <v>75</v>
      </c>
      <c r="H627" t="s">
        <v>71</v>
      </c>
      <c r="I627">
        <v>1</v>
      </c>
      <c r="J627" t="s">
        <v>247</v>
      </c>
      <c r="K627" s="1" t="s">
        <v>177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ユニフォーム湯川良明ICONIC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5</v>
      </c>
      <c r="C628" t="s">
        <v>205</v>
      </c>
      <c r="D628" t="s">
        <v>81</v>
      </c>
      <c r="E628" t="s">
        <v>23</v>
      </c>
      <c r="F628" t="s">
        <v>26</v>
      </c>
      <c r="G628" t="s">
        <v>75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ユニフォーム湯川良明ICONIC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6</v>
      </c>
      <c r="C629" t="s">
        <v>205</v>
      </c>
      <c r="D629" t="s">
        <v>81</v>
      </c>
      <c r="E629" t="s">
        <v>23</v>
      </c>
      <c r="F629" t="s">
        <v>26</v>
      </c>
      <c r="G629" t="s">
        <v>75</v>
      </c>
      <c r="H629" t="s">
        <v>71</v>
      </c>
      <c r="I629">
        <v>1</v>
      </c>
      <c r="J629" t="s">
        <v>247</v>
      </c>
      <c r="K629" s="1" t="s">
        <v>176</v>
      </c>
      <c r="L629" s="1" t="s">
        <v>224</v>
      </c>
      <c r="M629">
        <v>44</v>
      </c>
      <c r="N629">
        <v>0</v>
      </c>
      <c r="O629">
        <v>54</v>
      </c>
      <c r="P629">
        <v>0</v>
      </c>
      <c r="T629" t="str">
        <f>Block[[#This Row],[服装]]&amp;Block[[#This Row],[名前]]&amp;Block[[#This Row],[レアリティ]]</f>
        <v>ユニフォーム湯川良明ICONIC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1</v>
      </c>
      <c r="C630" t="s">
        <v>205</v>
      </c>
      <c r="D630" t="s">
        <v>83</v>
      </c>
      <c r="E630" t="s">
        <v>23</v>
      </c>
      <c r="F630" t="s">
        <v>25</v>
      </c>
      <c r="G630" t="s">
        <v>75</v>
      </c>
      <c r="H630" t="s">
        <v>71</v>
      </c>
      <c r="I630">
        <v>1</v>
      </c>
      <c r="J630" t="s">
        <v>247</v>
      </c>
      <c r="K630" s="1" t="s">
        <v>174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ユニフォーム稲垣功ICONIC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2</v>
      </c>
      <c r="C631" t="s">
        <v>205</v>
      </c>
      <c r="D631" t="s">
        <v>83</v>
      </c>
      <c r="E631" t="s">
        <v>23</v>
      </c>
      <c r="F631" t="s">
        <v>25</v>
      </c>
      <c r="G631" t="s">
        <v>75</v>
      </c>
      <c r="H631" t="s">
        <v>71</v>
      </c>
      <c r="I631">
        <v>1</v>
      </c>
      <c r="J631" t="s">
        <v>247</v>
      </c>
      <c r="K631" s="1" t="s">
        <v>175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ユニフォーム稲垣功ICONIC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3</v>
      </c>
      <c r="C632" t="s">
        <v>205</v>
      </c>
      <c r="D632" t="s">
        <v>83</v>
      </c>
      <c r="E632" t="s">
        <v>23</v>
      </c>
      <c r="F632" t="s">
        <v>25</v>
      </c>
      <c r="G632" t="s">
        <v>75</v>
      </c>
      <c r="H632" t="s">
        <v>71</v>
      </c>
      <c r="I632">
        <v>1</v>
      </c>
      <c r="J632" t="s">
        <v>247</v>
      </c>
      <c r="K632" s="1" t="s">
        <v>177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ユニフォーム稲垣功ICONIC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4</v>
      </c>
      <c r="C633" t="s">
        <v>205</v>
      </c>
      <c r="D633" t="s">
        <v>83</v>
      </c>
      <c r="E633" t="s">
        <v>23</v>
      </c>
      <c r="F633" t="s">
        <v>25</v>
      </c>
      <c r="G633" t="s">
        <v>75</v>
      </c>
      <c r="H633" t="s">
        <v>71</v>
      </c>
      <c r="I633">
        <v>1</v>
      </c>
      <c r="J633" t="s">
        <v>247</v>
      </c>
      <c r="K633" s="1" t="s">
        <v>248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ユニフォーム稲垣功ICONIC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1</v>
      </c>
      <c r="C634" t="s">
        <v>205</v>
      </c>
      <c r="D634" t="s">
        <v>86</v>
      </c>
      <c r="E634" t="s">
        <v>23</v>
      </c>
      <c r="F634" t="s">
        <v>26</v>
      </c>
      <c r="G634" t="s">
        <v>75</v>
      </c>
      <c r="H634" t="s">
        <v>71</v>
      </c>
      <c r="I634">
        <v>1</v>
      </c>
      <c r="J634" t="s">
        <v>247</v>
      </c>
      <c r="K634" s="1" t="s">
        <v>174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ユニフォーム馬門英治ICONIC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2</v>
      </c>
      <c r="C635" t="s">
        <v>205</v>
      </c>
      <c r="D635" t="s">
        <v>86</v>
      </c>
      <c r="E635" t="s">
        <v>23</v>
      </c>
      <c r="F635" t="s">
        <v>26</v>
      </c>
      <c r="G635" t="s">
        <v>75</v>
      </c>
      <c r="H635" t="s">
        <v>71</v>
      </c>
      <c r="I635">
        <v>1</v>
      </c>
      <c r="J635" t="s">
        <v>247</v>
      </c>
      <c r="K635" s="1" t="s">
        <v>175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ユニフォーム馬門英治ICONIC</v>
      </c>
    </row>
    <row r="636" spans="1:20" x14ac:dyDescent="0.35">
      <c r="A636">
        <f>VLOOKUP(Block[[#This Row],[No用]],SetNo[[No.用]:[vlookup 用]],2,FALSE)</f>
        <v>167</v>
      </c>
      <c r="B636">
        <f>IF(ROW()=2,1,IF(A635&lt;&gt;Block[[#This Row],[No]],1,B635+1))</f>
        <v>3</v>
      </c>
      <c r="C636" t="s">
        <v>205</v>
      </c>
      <c r="D636" t="s">
        <v>86</v>
      </c>
      <c r="E636" t="s">
        <v>23</v>
      </c>
      <c r="F636" t="s">
        <v>26</v>
      </c>
      <c r="G636" t="s">
        <v>75</v>
      </c>
      <c r="H636" t="s">
        <v>71</v>
      </c>
      <c r="I636">
        <v>1</v>
      </c>
      <c r="J636" t="s">
        <v>247</v>
      </c>
      <c r="K636" s="1" t="s">
        <v>192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ユニフォーム馬門英治ICONIC</v>
      </c>
    </row>
    <row r="637" spans="1:20" x14ac:dyDescent="0.35">
      <c r="A637">
        <f>VLOOKUP(Block[[#This Row],[No用]],SetNo[[No.用]:[vlookup 用]],2,FALSE)</f>
        <v>167</v>
      </c>
      <c r="B637">
        <f>IF(ROW()=2,1,IF(A636&lt;&gt;Block[[#This Row],[No]],1,B636+1))</f>
        <v>4</v>
      </c>
      <c r="C637" t="s">
        <v>205</v>
      </c>
      <c r="D637" t="s">
        <v>86</v>
      </c>
      <c r="E637" t="s">
        <v>23</v>
      </c>
      <c r="F637" t="s">
        <v>26</v>
      </c>
      <c r="G637" t="s">
        <v>75</v>
      </c>
      <c r="H637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ユニフォーム馬門英治ICONIC</v>
      </c>
    </row>
    <row r="638" spans="1:20" x14ac:dyDescent="0.35">
      <c r="A638">
        <f>VLOOKUP(Block[[#This Row],[No用]],SetNo[[No.用]:[vlookup 用]],2,FALSE)</f>
        <v>167</v>
      </c>
      <c r="B638">
        <f>IF(ROW()=2,1,IF(A637&lt;&gt;Block[[#This Row],[No]],1,B637+1))</f>
        <v>5</v>
      </c>
      <c r="C638" t="s">
        <v>205</v>
      </c>
      <c r="D638" t="s">
        <v>86</v>
      </c>
      <c r="E638" t="s">
        <v>23</v>
      </c>
      <c r="F638" t="s">
        <v>26</v>
      </c>
      <c r="G638" t="s">
        <v>75</v>
      </c>
      <c r="H638" t="s">
        <v>71</v>
      </c>
      <c r="I638">
        <v>1</v>
      </c>
      <c r="J638" t="s">
        <v>247</v>
      </c>
      <c r="K638" s="1" t="s">
        <v>248</v>
      </c>
      <c r="L638" s="1" t="s">
        <v>162</v>
      </c>
      <c r="M638">
        <v>33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ユニフォーム馬門英治ICONIC</v>
      </c>
    </row>
    <row r="639" spans="1:20" x14ac:dyDescent="0.35">
      <c r="A639">
        <f>VLOOKUP(Block[[#This Row],[No用]],SetNo[[No.用]:[vlookup 用]],2,FALSE)</f>
        <v>167</v>
      </c>
      <c r="B639">
        <f>IF(ROW()=2,1,IF(A638&lt;&gt;Block[[#This Row],[No]],1,B638+1))</f>
        <v>6</v>
      </c>
      <c r="C639" t="s">
        <v>205</v>
      </c>
      <c r="D639" t="s">
        <v>86</v>
      </c>
      <c r="E639" t="s">
        <v>23</v>
      </c>
      <c r="F639" t="s">
        <v>26</v>
      </c>
      <c r="G639" t="s">
        <v>75</v>
      </c>
      <c r="H639" t="s">
        <v>71</v>
      </c>
      <c r="I639">
        <v>1</v>
      </c>
      <c r="J639" t="s">
        <v>247</v>
      </c>
      <c r="K639" s="1" t="s">
        <v>176</v>
      </c>
      <c r="L639" s="1" t="s">
        <v>224</v>
      </c>
      <c r="M639">
        <v>45</v>
      </c>
      <c r="N639">
        <v>0</v>
      </c>
      <c r="O639">
        <v>56</v>
      </c>
      <c r="P639">
        <v>0</v>
      </c>
      <c r="T639" t="str">
        <f>Block[[#This Row],[服装]]&amp;Block[[#This Row],[名前]]&amp;Block[[#This Row],[レアリティ]]</f>
        <v>ユニフォーム馬門英治ICONIC</v>
      </c>
    </row>
    <row r="640" spans="1:20" x14ac:dyDescent="0.35">
      <c r="A640">
        <f>VLOOKUP(Block[[#This Row],[No用]],SetNo[[No.用]:[vlookup 用]],2,FALSE)</f>
        <v>168</v>
      </c>
      <c r="B640">
        <f>IF(ROW()=2,1,IF(A639&lt;&gt;Block[[#This Row],[No]],1,B639+1))</f>
        <v>1</v>
      </c>
      <c r="C640" t="s">
        <v>205</v>
      </c>
      <c r="D640" t="s">
        <v>88</v>
      </c>
      <c r="E640" t="s">
        <v>23</v>
      </c>
      <c r="F640" t="s">
        <v>25</v>
      </c>
      <c r="G640" t="s">
        <v>75</v>
      </c>
      <c r="H640" t="s">
        <v>71</v>
      </c>
      <c r="I640">
        <v>1</v>
      </c>
      <c r="J640" t="s">
        <v>247</v>
      </c>
      <c r="K640" s="1" t="s">
        <v>174</v>
      </c>
      <c r="L640" s="1" t="s">
        <v>162</v>
      </c>
      <c r="M640">
        <v>23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ユニフォーム百沢雄大ICONIC</v>
      </c>
    </row>
    <row r="641" spans="1:20" x14ac:dyDescent="0.35">
      <c r="A641">
        <f>VLOOKUP(Block[[#This Row],[No用]],SetNo[[No.用]:[vlookup 用]],2,FALSE)</f>
        <v>168</v>
      </c>
      <c r="B641">
        <f>IF(ROW()=2,1,IF(A640&lt;&gt;Block[[#This Row],[No]],1,B640+1))</f>
        <v>2</v>
      </c>
      <c r="C641" t="s">
        <v>205</v>
      </c>
      <c r="D641" t="s">
        <v>88</v>
      </c>
      <c r="E641" t="s">
        <v>23</v>
      </c>
      <c r="F641" t="s">
        <v>25</v>
      </c>
      <c r="G641" t="s">
        <v>75</v>
      </c>
      <c r="H641" t="s">
        <v>71</v>
      </c>
      <c r="I641">
        <v>1</v>
      </c>
      <c r="J641" t="s">
        <v>247</v>
      </c>
      <c r="K641" s="1" t="s">
        <v>175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ユニフォーム百沢雄大ICONIC</v>
      </c>
    </row>
    <row r="642" spans="1:20" x14ac:dyDescent="0.35">
      <c r="A642">
        <f>VLOOKUP(Block[[#This Row],[No用]],SetNo[[No.用]:[vlookup 用]],2,FALSE)</f>
        <v>168</v>
      </c>
      <c r="B642">
        <f>IF(ROW()=2,1,IF(A641&lt;&gt;Block[[#This Row],[No]],1,B641+1))</f>
        <v>3</v>
      </c>
      <c r="C642" t="s">
        <v>205</v>
      </c>
      <c r="D642" t="s">
        <v>88</v>
      </c>
      <c r="E642" t="s">
        <v>23</v>
      </c>
      <c r="F642" t="s">
        <v>25</v>
      </c>
      <c r="G642" t="s">
        <v>75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ユニフォーム百沢雄大ICONIC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1</v>
      </c>
      <c r="C643" s="1" t="s">
        <v>692</v>
      </c>
      <c r="D643" t="s">
        <v>88</v>
      </c>
      <c r="E643" s="1" t="s">
        <v>90</v>
      </c>
      <c r="F643" t="s">
        <v>78</v>
      </c>
      <c r="G643" t="s">
        <v>75</v>
      </c>
      <c r="H643" t="s">
        <v>71</v>
      </c>
      <c r="I643">
        <v>1</v>
      </c>
      <c r="J643" t="s">
        <v>247</v>
      </c>
      <c r="K643" s="1" t="s">
        <v>174</v>
      </c>
      <c r="L643" s="1" t="s">
        <v>178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職業体験百沢雄大ICONIC</v>
      </c>
    </row>
    <row r="644" spans="1:20" x14ac:dyDescent="0.35">
      <c r="A644">
        <f>VLOOKUP(Block[[#This Row],[No用]],SetNo[[No.用]:[vlookup 用]],2,FALSE)</f>
        <v>169</v>
      </c>
      <c r="B644">
        <f>IF(ROW()=2,1,IF(A643&lt;&gt;Block[[#This Row],[No]],1,B643+1))</f>
        <v>2</v>
      </c>
      <c r="C644" s="1" t="s">
        <v>692</v>
      </c>
      <c r="D644" t="s">
        <v>88</v>
      </c>
      <c r="E644" s="1" t="s">
        <v>90</v>
      </c>
      <c r="F644" t="s">
        <v>78</v>
      </c>
      <c r="G644" t="s">
        <v>75</v>
      </c>
      <c r="H644" t="s">
        <v>71</v>
      </c>
      <c r="I644">
        <v>1</v>
      </c>
      <c r="J644" t="s">
        <v>247</v>
      </c>
      <c r="K644" s="1" t="s">
        <v>175</v>
      </c>
      <c r="L644" s="1" t="s">
        <v>173</v>
      </c>
      <c r="M644">
        <v>33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職業体験百沢雄大ICONIC</v>
      </c>
    </row>
    <row r="645" spans="1:20" x14ac:dyDescent="0.35">
      <c r="A645">
        <f>VLOOKUP(Block[[#This Row],[No用]],SetNo[[No.用]:[vlookup 用]],2,FALSE)</f>
        <v>169</v>
      </c>
      <c r="B645">
        <f>IF(ROW()=2,1,IF(A644&lt;&gt;Block[[#This Row],[No]],1,B644+1))</f>
        <v>3</v>
      </c>
      <c r="C645" s="1" t="s">
        <v>692</v>
      </c>
      <c r="D645" t="s">
        <v>88</v>
      </c>
      <c r="E645" s="1" t="s">
        <v>90</v>
      </c>
      <c r="F645" t="s">
        <v>78</v>
      </c>
      <c r="G645" t="s">
        <v>75</v>
      </c>
      <c r="H645" t="s">
        <v>71</v>
      </c>
      <c r="I645">
        <v>1</v>
      </c>
      <c r="J645" t="s">
        <v>247</v>
      </c>
      <c r="K645" s="1" t="s">
        <v>179</v>
      </c>
      <c r="L645" s="1" t="s">
        <v>178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職業体験百沢雄大ICONIC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4</v>
      </c>
      <c r="C646" s="1" t="s">
        <v>692</v>
      </c>
      <c r="D646" t="s">
        <v>88</v>
      </c>
      <c r="E646" s="1" t="s">
        <v>90</v>
      </c>
      <c r="F646" t="s">
        <v>78</v>
      </c>
      <c r="G646" t="s">
        <v>75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25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職業体験百沢雄大ICONIC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5</v>
      </c>
      <c r="C647" s="1" t="s">
        <v>692</v>
      </c>
      <c r="D647" t="s">
        <v>88</v>
      </c>
      <c r="E647" s="1" t="s">
        <v>90</v>
      </c>
      <c r="F647" t="s">
        <v>78</v>
      </c>
      <c r="G647" t="s">
        <v>75</v>
      </c>
      <c r="H647" t="s">
        <v>71</v>
      </c>
      <c r="I647">
        <v>1</v>
      </c>
      <c r="J647" t="s">
        <v>247</v>
      </c>
      <c r="K647" s="1" t="s">
        <v>183</v>
      </c>
      <c r="L647" s="1" t="s">
        <v>224</v>
      </c>
      <c r="M647">
        <v>50</v>
      </c>
      <c r="N647">
        <v>5</v>
      </c>
      <c r="O647">
        <v>60</v>
      </c>
      <c r="P647">
        <v>8</v>
      </c>
      <c r="T647" t="str">
        <f>Block[[#This Row],[服装]]&amp;Block[[#This Row],[名前]]&amp;Block[[#This Row],[レアリティ]]</f>
        <v>職業体験百沢雄大ICONIC</v>
      </c>
    </row>
    <row r="648" spans="1:20" x14ac:dyDescent="0.35">
      <c r="A648">
        <f>VLOOKUP(Block[[#This Row],[No用]],SetNo[[No.用]:[vlookup 用]],2,FALSE)</f>
        <v>170</v>
      </c>
      <c r="B648">
        <f>IF(ROW()=2,1,IF(A647&lt;&gt;Block[[#This Row],[No]],1,B647+1))</f>
        <v>1</v>
      </c>
      <c r="C648" t="s">
        <v>108</v>
      </c>
      <c r="D648" t="s">
        <v>89</v>
      </c>
      <c r="E648" t="s">
        <v>90</v>
      </c>
      <c r="F648" t="s">
        <v>78</v>
      </c>
      <c r="G648" t="s">
        <v>91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ユニフォーム照島游児ICONIC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2</v>
      </c>
      <c r="C649" t="s">
        <v>108</v>
      </c>
      <c r="D649" t="s">
        <v>89</v>
      </c>
      <c r="E649" t="s">
        <v>90</v>
      </c>
      <c r="F649" t="s">
        <v>78</v>
      </c>
      <c r="G649" t="s">
        <v>91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29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ユニフォーム照島游児ICONIC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3</v>
      </c>
      <c r="C650" t="s">
        <v>108</v>
      </c>
      <c r="D650" t="s">
        <v>89</v>
      </c>
      <c r="E650" t="s">
        <v>90</v>
      </c>
      <c r="F650" t="s">
        <v>78</v>
      </c>
      <c r="G650" t="s">
        <v>91</v>
      </c>
      <c r="H650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29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ユニフォーム照島游児ICONIC</v>
      </c>
    </row>
    <row r="651" spans="1:20" x14ac:dyDescent="0.35">
      <c r="A651">
        <f>VLOOKUP(Block[[#This Row],[No用]],SetNo[[No.用]:[vlookup 用]],2,FALSE)</f>
        <v>171</v>
      </c>
      <c r="B651">
        <f>IF(ROW()=2,1,IF(A650&lt;&gt;Block[[#This Row],[No]],1,B650+1))</f>
        <v>1</v>
      </c>
      <c r="C651" t="s">
        <v>149</v>
      </c>
      <c r="D651" t="s">
        <v>89</v>
      </c>
      <c r="E651" t="s">
        <v>77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制服照島游児ICONIC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2</v>
      </c>
      <c r="C652" t="s">
        <v>149</v>
      </c>
      <c r="D652" t="s">
        <v>89</v>
      </c>
      <c r="E652" t="s">
        <v>77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制服照島游児ICONIC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3</v>
      </c>
      <c r="C653" t="s">
        <v>149</v>
      </c>
      <c r="D653" t="s">
        <v>89</v>
      </c>
      <c r="E653" t="s">
        <v>77</v>
      </c>
      <c r="F653" t="s">
        <v>78</v>
      </c>
      <c r="G653" t="s">
        <v>91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制服照島游児ICONIC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1</v>
      </c>
      <c r="C654" s="1" t="s">
        <v>798</v>
      </c>
      <c r="D654" t="s">
        <v>89</v>
      </c>
      <c r="E654" s="1" t="s">
        <v>799</v>
      </c>
      <c r="F654" t="s">
        <v>78</v>
      </c>
      <c r="G654" t="s">
        <v>91</v>
      </c>
      <c r="H654" t="s">
        <v>71</v>
      </c>
      <c r="I654">
        <v>1</v>
      </c>
      <c r="J654" t="s">
        <v>247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雪遊び照島游児ICONIC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2</v>
      </c>
      <c r="C655" s="1" t="s">
        <v>798</v>
      </c>
      <c r="D655" t="s">
        <v>89</v>
      </c>
      <c r="E655" s="1" t="s">
        <v>799</v>
      </c>
      <c r="F655" t="s">
        <v>78</v>
      </c>
      <c r="G655" t="s">
        <v>91</v>
      </c>
      <c r="H655" t="s">
        <v>71</v>
      </c>
      <c r="I655">
        <v>1</v>
      </c>
      <c r="J655" t="s">
        <v>247</v>
      </c>
      <c r="K655" s="1" t="s">
        <v>175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雪遊び照島游児ICONIC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3</v>
      </c>
      <c r="C656" s="1" t="s">
        <v>798</v>
      </c>
      <c r="D656" t="s">
        <v>89</v>
      </c>
      <c r="E656" s="1" t="s">
        <v>799</v>
      </c>
      <c r="F656" t="s">
        <v>78</v>
      </c>
      <c r="G656" t="s">
        <v>91</v>
      </c>
      <c r="H656" t="s">
        <v>71</v>
      </c>
      <c r="I656">
        <v>1</v>
      </c>
      <c r="J656" t="s">
        <v>247</v>
      </c>
      <c r="K656" s="1" t="s">
        <v>248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雪遊び照島游児ICONIC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1</v>
      </c>
      <c r="C657" s="1" t="s">
        <v>1044</v>
      </c>
      <c r="D657" s="1" t="s">
        <v>89</v>
      </c>
      <c r="E657" s="1" t="s">
        <v>90</v>
      </c>
      <c r="F657" s="1" t="s">
        <v>78</v>
      </c>
      <c r="G657" s="1" t="s">
        <v>91</v>
      </c>
      <c r="H657" s="1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スパイ照島游児ICONIC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2</v>
      </c>
      <c r="C658" s="1" t="s">
        <v>1044</v>
      </c>
      <c r="D658" s="1" t="s">
        <v>89</v>
      </c>
      <c r="E658" s="1" t="s">
        <v>90</v>
      </c>
      <c r="F658" s="1" t="s">
        <v>78</v>
      </c>
      <c r="G658" s="1" t="s">
        <v>91</v>
      </c>
      <c r="H658" s="1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スパイ照島游児ICONIC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3</v>
      </c>
      <c r="C659" s="1" t="s">
        <v>1044</v>
      </c>
      <c r="D659" s="1" t="s">
        <v>89</v>
      </c>
      <c r="E659" s="1" t="s">
        <v>90</v>
      </c>
      <c r="F659" s="1" t="s">
        <v>78</v>
      </c>
      <c r="G659" s="1" t="s">
        <v>91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スパイ照島游児ICONIC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108</v>
      </c>
      <c r="D660" t="s">
        <v>92</v>
      </c>
      <c r="E660" t="s">
        <v>90</v>
      </c>
      <c r="F660" t="s">
        <v>82</v>
      </c>
      <c r="G660" t="s">
        <v>91</v>
      </c>
      <c r="H660" t="s">
        <v>71</v>
      </c>
      <c r="I660">
        <v>1</v>
      </c>
      <c r="J660" t="s">
        <v>247</v>
      </c>
      <c r="K660" s="1" t="s">
        <v>174</v>
      </c>
      <c r="L660" s="1" t="s">
        <v>173</v>
      </c>
      <c r="M660">
        <v>36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ユニフォーム母畑和馬ICONIC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108</v>
      </c>
      <c r="D661" t="s">
        <v>92</v>
      </c>
      <c r="E661" t="s">
        <v>90</v>
      </c>
      <c r="F661" t="s">
        <v>82</v>
      </c>
      <c r="G661" t="s">
        <v>91</v>
      </c>
      <c r="H661" t="s">
        <v>71</v>
      </c>
      <c r="I661">
        <v>1</v>
      </c>
      <c r="J661" t="s">
        <v>247</v>
      </c>
      <c r="K661" s="1" t="s">
        <v>175</v>
      </c>
      <c r="L661" s="1" t="s">
        <v>173</v>
      </c>
      <c r="M661">
        <v>36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ユニフォーム母畑和馬ICONIC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108</v>
      </c>
      <c r="D662" t="s">
        <v>92</v>
      </c>
      <c r="E662" t="s">
        <v>90</v>
      </c>
      <c r="F662" t="s">
        <v>82</v>
      </c>
      <c r="G662" t="s">
        <v>91</v>
      </c>
      <c r="H662" t="s">
        <v>71</v>
      </c>
      <c r="I662">
        <v>1</v>
      </c>
      <c r="J662" t="s">
        <v>247</v>
      </c>
      <c r="K662" s="1" t="s">
        <v>179</v>
      </c>
      <c r="L662" s="1" t="s">
        <v>173</v>
      </c>
      <c r="M662">
        <v>39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ユニフォーム母畑和馬ICONIC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4</v>
      </c>
      <c r="C663" t="s">
        <v>108</v>
      </c>
      <c r="D663" t="s">
        <v>92</v>
      </c>
      <c r="E663" t="s">
        <v>90</v>
      </c>
      <c r="F663" t="s">
        <v>82</v>
      </c>
      <c r="G663" t="s">
        <v>91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ユニフォーム母畑和馬ICONIC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5</v>
      </c>
      <c r="C664" t="s">
        <v>108</v>
      </c>
      <c r="D664" t="s">
        <v>92</v>
      </c>
      <c r="E664" t="s">
        <v>90</v>
      </c>
      <c r="F664" t="s">
        <v>82</v>
      </c>
      <c r="G664" t="s">
        <v>91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ユニフォーム母畑和馬ICONIC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6</v>
      </c>
      <c r="C665" t="s">
        <v>108</v>
      </c>
      <c r="D665" t="s">
        <v>92</v>
      </c>
      <c r="E665" t="s">
        <v>90</v>
      </c>
      <c r="F665" t="s">
        <v>82</v>
      </c>
      <c r="G665" t="s">
        <v>91</v>
      </c>
      <c r="H665" t="s">
        <v>71</v>
      </c>
      <c r="I665">
        <v>1</v>
      </c>
      <c r="J665" t="s">
        <v>247</v>
      </c>
      <c r="K665" s="1" t="s">
        <v>183</v>
      </c>
      <c r="L665" s="1" t="s">
        <v>224</v>
      </c>
      <c r="M665">
        <v>46</v>
      </c>
      <c r="N665">
        <v>0</v>
      </c>
      <c r="O665">
        <v>56</v>
      </c>
      <c r="P665">
        <v>0</v>
      </c>
      <c r="T665" t="str">
        <f>Block[[#This Row],[服装]]&amp;Block[[#This Row],[名前]]&amp;Block[[#This Row],[レアリティ]]</f>
        <v>ユニフォーム母畑和馬ICONIC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108</v>
      </c>
      <c r="D666" t="s">
        <v>93</v>
      </c>
      <c r="E666" t="s">
        <v>73</v>
      </c>
      <c r="F666" t="s">
        <v>74</v>
      </c>
      <c r="G666" t="s">
        <v>91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ユニフォーム二岐丈晴ICONIC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108</v>
      </c>
      <c r="D667" t="s">
        <v>93</v>
      </c>
      <c r="E667" t="s">
        <v>73</v>
      </c>
      <c r="F667" t="s">
        <v>74</v>
      </c>
      <c r="G667" t="s">
        <v>91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ユニフォーム二岐丈晴ICONIC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108</v>
      </c>
      <c r="D668" t="s">
        <v>93</v>
      </c>
      <c r="E668" t="s">
        <v>73</v>
      </c>
      <c r="F668" t="s">
        <v>74</v>
      </c>
      <c r="G668" t="s">
        <v>91</v>
      </c>
      <c r="H668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14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ユニフォーム二岐丈晴ICONIC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149</v>
      </c>
      <c r="D669" t="s">
        <v>93</v>
      </c>
      <c r="E669" t="s">
        <v>90</v>
      </c>
      <c r="F669" t="s">
        <v>74</v>
      </c>
      <c r="G669" t="s">
        <v>91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14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制服二岐丈晴ICONIC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2</v>
      </c>
      <c r="C670" t="s">
        <v>149</v>
      </c>
      <c r="D670" t="s">
        <v>93</v>
      </c>
      <c r="E670" t="s">
        <v>90</v>
      </c>
      <c r="F670" t="s">
        <v>74</v>
      </c>
      <c r="G670" t="s">
        <v>91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制服二岐丈晴ICONIC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3</v>
      </c>
      <c r="C671" t="s">
        <v>149</v>
      </c>
      <c r="D671" t="s">
        <v>93</v>
      </c>
      <c r="E671" t="s">
        <v>90</v>
      </c>
      <c r="F671" t="s">
        <v>74</v>
      </c>
      <c r="G671" t="s">
        <v>91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制服二岐丈晴ICONIC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1</v>
      </c>
      <c r="C672" t="s">
        <v>108</v>
      </c>
      <c r="D672" t="s">
        <v>99</v>
      </c>
      <c r="E672" t="s">
        <v>73</v>
      </c>
      <c r="F672" t="s">
        <v>78</v>
      </c>
      <c r="G672" t="s">
        <v>91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ユニフォーム沼尻凛太郎ICONIC</v>
      </c>
    </row>
    <row r="673" spans="1:20" x14ac:dyDescent="0.35">
      <c r="A673">
        <f>VLOOKUP(Block[[#This Row],[No用]],SetNo[[No.用]:[vlookup 用]],2,FALSE)</f>
        <v>177</v>
      </c>
      <c r="B673">
        <f>IF(ROW()=2,1,IF(A672&lt;&gt;Block[[#This Row],[No]],1,B672+1))</f>
        <v>2</v>
      </c>
      <c r="C673" t="s">
        <v>108</v>
      </c>
      <c r="D673" t="s">
        <v>99</v>
      </c>
      <c r="E673" t="s">
        <v>73</v>
      </c>
      <c r="F673" t="s">
        <v>78</v>
      </c>
      <c r="G673" t="s">
        <v>91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ユニフォーム沼尻凛太郎ICONIC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3</v>
      </c>
      <c r="C674" t="s">
        <v>108</v>
      </c>
      <c r="D674" t="s">
        <v>99</v>
      </c>
      <c r="E674" t="s">
        <v>73</v>
      </c>
      <c r="F674" t="s">
        <v>78</v>
      </c>
      <c r="G674" t="s">
        <v>91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ユニフォーム沼尻凛太郎ICONIC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1</v>
      </c>
      <c r="C675" t="s">
        <v>108</v>
      </c>
      <c r="D675" t="s">
        <v>94</v>
      </c>
      <c r="E675" t="s">
        <v>90</v>
      </c>
      <c r="F675" t="s">
        <v>82</v>
      </c>
      <c r="G675" t="s">
        <v>91</v>
      </c>
      <c r="H675" t="s">
        <v>71</v>
      </c>
      <c r="I675">
        <v>1</v>
      </c>
      <c r="J675" t="s">
        <v>247</v>
      </c>
      <c r="K675" s="1" t="s">
        <v>174</v>
      </c>
      <c r="L675" s="1" t="s">
        <v>173</v>
      </c>
      <c r="M675">
        <v>35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ユニフォーム飯坂信義ICONIC</v>
      </c>
    </row>
    <row r="676" spans="1:20" x14ac:dyDescent="0.35">
      <c r="A676">
        <f>VLOOKUP(Block[[#This Row],[No用]],SetNo[[No.用]:[vlookup 用]],2,FALSE)</f>
        <v>178</v>
      </c>
      <c r="B676">
        <f>IF(ROW()=2,1,IF(A675&lt;&gt;Block[[#This Row],[No]],1,B675+1))</f>
        <v>2</v>
      </c>
      <c r="C676" t="s">
        <v>108</v>
      </c>
      <c r="D676" t="s">
        <v>94</v>
      </c>
      <c r="E676" t="s">
        <v>90</v>
      </c>
      <c r="F676" t="s">
        <v>82</v>
      </c>
      <c r="G676" t="s">
        <v>91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35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ユニフォーム飯坂信義ICONIC</v>
      </c>
    </row>
    <row r="677" spans="1:20" x14ac:dyDescent="0.35">
      <c r="A677">
        <f>VLOOKUP(Block[[#This Row],[No用]],SetNo[[No.用]:[vlookup 用]],2,FALSE)</f>
        <v>178</v>
      </c>
      <c r="B677">
        <f>IF(ROW()=2,1,IF(A676&lt;&gt;Block[[#This Row],[No]],1,B676+1))</f>
        <v>3</v>
      </c>
      <c r="C677" t="s">
        <v>108</v>
      </c>
      <c r="D677" t="s">
        <v>94</v>
      </c>
      <c r="E677" t="s">
        <v>90</v>
      </c>
      <c r="F677" t="s">
        <v>82</v>
      </c>
      <c r="G677" t="s">
        <v>91</v>
      </c>
      <c r="H677" t="s">
        <v>71</v>
      </c>
      <c r="I677">
        <v>1</v>
      </c>
      <c r="J677" t="s">
        <v>247</v>
      </c>
      <c r="K677" s="1" t="s">
        <v>176</v>
      </c>
      <c r="L677" s="1" t="s">
        <v>173</v>
      </c>
      <c r="M677">
        <v>43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ユニフォーム飯坂信義ICONIC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4</v>
      </c>
      <c r="C678" t="s">
        <v>108</v>
      </c>
      <c r="D678" t="s">
        <v>94</v>
      </c>
      <c r="E678" t="s">
        <v>90</v>
      </c>
      <c r="F678" t="s">
        <v>82</v>
      </c>
      <c r="G678" t="s">
        <v>91</v>
      </c>
      <c r="H678" t="s">
        <v>71</v>
      </c>
      <c r="I678">
        <v>1</v>
      </c>
      <c r="J678" t="s">
        <v>247</v>
      </c>
      <c r="K678" s="1" t="s">
        <v>177</v>
      </c>
      <c r="L678" s="1" t="s">
        <v>162</v>
      </c>
      <c r="M678">
        <v>33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ユニフォーム飯坂信義ICONIC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5</v>
      </c>
      <c r="C679" t="s">
        <v>108</v>
      </c>
      <c r="D679" t="s">
        <v>94</v>
      </c>
      <c r="E679" t="s">
        <v>90</v>
      </c>
      <c r="F679" t="s">
        <v>82</v>
      </c>
      <c r="G679" t="s">
        <v>91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33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ユニフォーム飯坂信義ICONIC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6</v>
      </c>
      <c r="C680" t="s">
        <v>108</v>
      </c>
      <c r="D680" t="s">
        <v>94</v>
      </c>
      <c r="E680" t="s">
        <v>90</v>
      </c>
      <c r="F680" t="s">
        <v>82</v>
      </c>
      <c r="G680" t="s">
        <v>91</v>
      </c>
      <c r="H680" t="s">
        <v>71</v>
      </c>
      <c r="I680">
        <v>1</v>
      </c>
      <c r="J680" t="s">
        <v>247</v>
      </c>
      <c r="K680" s="1" t="s">
        <v>183</v>
      </c>
      <c r="L680" s="1" t="s">
        <v>224</v>
      </c>
      <c r="M680">
        <v>47</v>
      </c>
      <c r="N680">
        <v>0</v>
      </c>
      <c r="O680">
        <v>57</v>
      </c>
      <c r="P680">
        <v>0</v>
      </c>
      <c r="T680" t="str">
        <f>Block[[#This Row],[服装]]&amp;Block[[#This Row],[名前]]&amp;Block[[#This Row],[レアリティ]]</f>
        <v>ユニフォーム飯坂信義ICONIC</v>
      </c>
    </row>
    <row r="681" spans="1:20" x14ac:dyDescent="0.35">
      <c r="A681">
        <f>VLOOKUP(Block[[#This Row],[No用]],SetNo[[No.用]:[vlookup 用]],2,FALSE)</f>
        <v>179</v>
      </c>
      <c r="B681">
        <f>IF(ROW()=2,1,IF(A680&lt;&gt;Block[[#This Row],[No]],1,B680+1))</f>
        <v>1</v>
      </c>
      <c r="C681" t="s">
        <v>108</v>
      </c>
      <c r="D681" t="s">
        <v>95</v>
      </c>
      <c r="E681" t="s">
        <v>90</v>
      </c>
      <c r="F681" t="s">
        <v>78</v>
      </c>
      <c r="G681" t="s">
        <v>91</v>
      </c>
      <c r="H681" t="s">
        <v>71</v>
      </c>
      <c r="I681">
        <v>1</v>
      </c>
      <c r="J681" t="s">
        <v>247</v>
      </c>
      <c r="K681" s="1" t="s">
        <v>174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ユニフォーム東山勝道ICONIC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2</v>
      </c>
      <c r="C682" t="s">
        <v>108</v>
      </c>
      <c r="D682" t="s">
        <v>95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247</v>
      </c>
      <c r="K682" s="1" t="s">
        <v>175</v>
      </c>
      <c r="L682" s="1" t="s">
        <v>162</v>
      </c>
      <c r="M682">
        <v>27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ユニフォーム東山勝道ICONIC</v>
      </c>
    </row>
    <row r="683" spans="1:20" x14ac:dyDescent="0.35">
      <c r="A683">
        <f>VLOOKUP(Block[[#This Row],[No用]],SetNo[[No.用]:[vlookup 用]],2,FALSE)</f>
        <v>179</v>
      </c>
      <c r="B683">
        <f>IF(ROW()=2,1,IF(A682&lt;&gt;Block[[#This Row],[No]],1,B682+1))</f>
        <v>3</v>
      </c>
      <c r="C683" t="s">
        <v>108</v>
      </c>
      <c r="D683" t="s">
        <v>95</v>
      </c>
      <c r="E683" t="s">
        <v>90</v>
      </c>
      <c r="F683" t="s">
        <v>78</v>
      </c>
      <c r="G683" t="s">
        <v>91</v>
      </c>
      <c r="H683" t="s">
        <v>71</v>
      </c>
      <c r="I683">
        <v>1</v>
      </c>
      <c r="J683" t="s">
        <v>247</v>
      </c>
      <c r="K683" s="1" t="s">
        <v>248</v>
      </c>
      <c r="L683" s="1" t="s">
        <v>162</v>
      </c>
      <c r="M683">
        <v>27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ユニフォーム東山勝道ICONIC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1</v>
      </c>
      <c r="C684" t="s">
        <v>108</v>
      </c>
      <c r="D684" t="s">
        <v>96</v>
      </c>
      <c r="E684" t="s">
        <v>90</v>
      </c>
      <c r="F684" t="s">
        <v>80</v>
      </c>
      <c r="G684" t="s">
        <v>91</v>
      </c>
      <c r="H684" t="s">
        <v>71</v>
      </c>
      <c r="I684">
        <v>1</v>
      </c>
      <c r="J684" t="s">
        <v>247</v>
      </c>
      <c r="M684">
        <v>0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ユニフォーム土湯新ICONIC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1</v>
      </c>
      <c r="C685" t="s">
        <v>205</v>
      </c>
      <c r="D685" t="s">
        <v>559</v>
      </c>
      <c r="E685" t="s">
        <v>28</v>
      </c>
      <c r="F685" t="s">
        <v>25</v>
      </c>
      <c r="G685" t="s">
        <v>156</v>
      </c>
      <c r="H685" t="s">
        <v>71</v>
      </c>
      <c r="I685">
        <v>1</v>
      </c>
      <c r="J685" t="s">
        <v>247</v>
      </c>
      <c r="K685" s="1" t="s">
        <v>174</v>
      </c>
      <c r="L685" s="1" t="s">
        <v>162</v>
      </c>
      <c r="M685">
        <v>28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ユニフォーム中島猛ICONIC</v>
      </c>
    </row>
    <row r="686" spans="1:20" x14ac:dyDescent="0.35">
      <c r="A686">
        <f>VLOOKUP(Block[[#This Row],[No用]],SetNo[[No.用]:[vlookup 用]],2,FALSE)</f>
        <v>181</v>
      </c>
      <c r="B686">
        <f>IF(ROW()=2,1,IF(A685&lt;&gt;Block[[#This Row],[No]],1,B685+1))</f>
        <v>2</v>
      </c>
      <c r="C686" t="s">
        <v>205</v>
      </c>
      <c r="D686" t="s">
        <v>559</v>
      </c>
      <c r="E686" t="s">
        <v>28</v>
      </c>
      <c r="F686" t="s">
        <v>25</v>
      </c>
      <c r="G686" t="s">
        <v>156</v>
      </c>
      <c r="H686" t="s">
        <v>71</v>
      </c>
      <c r="I686">
        <v>1</v>
      </c>
      <c r="J686" t="s">
        <v>247</v>
      </c>
      <c r="K686" s="1" t="s">
        <v>175</v>
      </c>
      <c r="L686" s="1" t="s">
        <v>162</v>
      </c>
      <c r="M686">
        <v>28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ユニフォーム中島猛ICONIC</v>
      </c>
    </row>
    <row r="687" spans="1:20" x14ac:dyDescent="0.35">
      <c r="A687">
        <f>VLOOKUP(Block[[#This Row],[No用]],SetNo[[No.用]:[vlookup 用]],2,FALSE)</f>
        <v>181</v>
      </c>
      <c r="B687">
        <f>IF(ROW()=2,1,IF(A686&lt;&gt;Block[[#This Row],[No]],1,B686+1))</f>
        <v>3</v>
      </c>
      <c r="C687" t="s">
        <v>205</v>
      </c>
      <c r="D687" t="s">
        <v>559</v>
      </c>
      <c r="E687" t="s">
        <v>28</v>
      </c>
      <c r="F687" t="s">
        <v>25</v>
      </c>
      <c r="G687" t="s">
        <v>156</v>
      </c>
      <c r="H687" t="s">
        <v>71</v>
      </c>
      <c r="I687">
        <v>1</v>
      </c>
      <c r="J687" t="s">
        <v>247</v>
      </c>
      <c r="K687" s="1" t="s">
        <v>248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ユニフォーム中島猛ICONIC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1</v>
      </c>
      <c r="C688" s="1" t="s">
        <v>1044</v>
      </c>
      <c r="D688" s="1" t="s">
        <v>100</v>
      </c>
      <c r="E688" s="1" t="s">
        <v>73</v>
      </c>
      <c r="F688" s="1" t="s">
        <v>78</v>
      </c>
      <c r="G688" s="1" t="s">
        <v>130</v>
      </c>
      <c r="H688" s="1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スパイ中島猛ICONIC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2</v>
      </c>
      <c r="C689" s="1" t="s">
        <v>1044</v>
      </c>
      <c r="D689" s="1" t="s">
        <v>100</v>
      </c>
      <c r="E689" s="1" t="s">
        <v>73</v>
      </c>
      <c r="F689" s="1" t="s">
        <v>78</v>
      </c>
      <c r="G689" s="1" t="s">
        <v>130</v>
      </c>
      <c r="H689" s="1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スパイ中島猛ICONIC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3</v>
      </c>
      <c r="C690" s="1" t="s">
        <v>1044</v>
      </c>
      <c r="D690" s="1" t="s">
        <v>100</v>
      </c>
      <c r="E690" s="1" t="s">
        <v>73</v>
      </c>
      <c r="F690" s="1" t="s">
        <v>78</v>
      </c>
      <c r="G690" s="1" t="s">
        <v>130</v>
      </c>
      <c r="H690" s="1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スパイ中島猛ICONIC</v>
      </c>
    </row>
    <row r="691" spans="1:20" x14ac:dyDescent="0.35">
      <c r="A691">
        <f>VLOOKUP(Block[[#This Row],[No用]],SetNo[[No.用]:[vlookup 用]],2,FALSE)</f>
        <v>183</v>
      </c>
      <c r="B691">
        <f>IF(ROW()=2,1,IF(A690&lt;&gt;Block[[#This Row],[No]],1,B690+1))</f>
        <v>1</v>
      </c>
      <c r="C691" t="s">
        <v>205</v>
      </c>
      <c r="D691" t="s">
        <v>562</v>
      </c>
      <c r="E691" t="s">
        <v>24</v>
      </c>
      <c r="F691" t="s">
        <v>25</v>
      </c>
      <c r="G691" t="s">
        <v>156</v>
      </c>
      <c r="H69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ユニフォーム白石優希ICONIC</v>
      </c>
    </row>
    <row r="692" spans="1:20" x14ac:dyDescent="0.35">
      <c r="A692">
        <f>VLOOKUP(Block[[#This Row],[No用]],SetNo[[No.用]:[vlookup 用]],2,FALSE)</f>
        <v>183</v>
      </c>
      <c r="B692">
        <f>IF(ROW()=2,1,IF(A691&lt;&gt;Block[[#This Row],[No]],1,B691+1))</f>
        <v>2</v>
      </c>
      <c r="C692" t="s">
        <v>205</v>
      </c>
      <c r="D692" t="s">
        <v>562</v>
      </c>
      <c r="E692" t="s">
        <v>24</v>
      </c>
      <c r="F692" t="s">
        <v>25</v>
      </c>
      <c r="G692" t="s">
        <v>156</v>
      </c>
      <c r="H692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ユニフォーム白石優希ICONIC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3</v>
      </c>
      <c r="C693" t="s">
        <v>205</v>
      </c>
      <c r="D693" t="s">
        <v>562</v>
      </c>
      <c r="E693" t="s">
        <v>24</v>
      </c>
      <c r="F693" t="s">
        <v>25</v>
      </c>
      <c r="G693" t="s">
        <v>156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ユニフォーム白石優希ICONIC</v>
      </c>
    </row>
    <row r="694" spans="1:20" x14ac:dyDescent="0.35">
      <c r="A694">
        <f>VLOOKUP(Block[[#This Row],[No用]],SetNo[[No.用]:[vlookup 用]],2,FALSE)</f>
        <v>184</v>
      </c>
      <c r="B694">
        <f>IF(ROW()=2,1,IF(A693&lt;&gt;Block[[#This Row],[No]],1,B693+1))</f>
        <v>1</v>
      </c>
      <c r="C694" t="s">
        <v>205</v>
      </c>
      <c r="D694" t="s">
        <v>565</v>
      </c>
      <c r="E694" t="s">
        <v>28</v>
      </c>
      <c r="F694" t="s">
        <v>31</v>
      </c>
      <c r="G694" t="s">
        <v>156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ユニフォーム花山一雅ICONIC</v>
      </c>
    </row>
    <row r="695" spans="1:20" x14ac:dyDescent="0.35">
      <c r="A695">
        <f>VLOOKUP(Block[[#This Row],[No用]],SetNo[[No.用]:[vlookup 用]],2,FALSE)</f>
        <v>184</v>
      </c>
      <c r="B695">
        <f>IF(ROW()=2,1,IF(A694&lt;&gt;Block[[#This Row],[No]],1,B694+1))</f>
        <v>2</v>
      </c>
      <c r="C695" t="s">
        <v>205</v>
      </c>
      <c r="D695" t="s">
        <v>565</v>
      </c>
      <c r="E695" t="s">
        <v>28</v>
      </c>
      <c r="F695" t="s">
        <v>31</v>
      </c>
      <c r="G695" t="s">
        <v>156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ユニフォーム花山一雅ICONIC</v>
      </c>
    </row>
    <row r="696" spans="1:20" x14ac:dyDescent="0.35">
      <c r="A696">
        <f>VLOOKUP(Block[[#This Row],[No用]],SetNo[[No.用]:[vlookup 用]],2,FALSE)</f>
        <v>184</v>
      </c>
      <c r="B696">
        <f>IF(ROW()=2,1,IF(A695&lt;&gt;Block[[#This Row],[No]],1,B695+1))</f>
        <v>3</v>
      </c>
      <c r="C696" t="s">
        <v>205</v>
      </c>
      <c r="D696" t="s">
        <v>565</v>
      </c>
      <c r="E696" t="s">
        <v>28</v>
      </c>
      <c r="F696" t="s">
        <v>31</v>
      </c>
      <c r="G696" t="s">
        <v>156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ユニフォーム花山一雅ICONIC</v>
      </c>
    </row>
    <row r="697" spans="1:20" x14ac:dyDescent="0.35">
      <c r="A697">
        <f>VLOOKUP(Block[[#This Row],[No用]],SetNo[[No.用]:[vlookup 用]],2,FALSE)</f>
        <v>185</v>
      </c>
      <c r="B697">
        <f>IF(ROW()=2,1,IF(A696&lt;&gt;Block[[#This Row],[No]],1,B696+1))</f>
        <v>1</v>
      </c>
      <c r="C697" t="s">
        <v>205</v>
      </c>
      <c r="D697" t="s">
        <v>568</v>
      </c>
      <c r="E697" t="s">
        <v>28</v>
      </c>
      <c r="F697" t="s">
        <v>26</v>
      </c>
      <c r="G697" t="s">
        <v>156</v>
      </c>
      <c r="H697" t="s">
        <v>71</v>
      </c>
      <c r="I697">
        <v>1</v>
      </c>
      <c r="J697" t="s">
        <v>247</v>
      </c>
      <c r="K697" s="1" t="s">
        <v>174</v>
      </c>
      <c r="L697" s="1" t="s">
        <v>173</v>
      </c>
      <c r="M697">
        <v>36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ユニフォーム鳴子哲平ICONIC</v>
      </c>
    </row>
    <row r="698" spans="1:20" x14ac:dyDescent="0.35">
      <c r="A698">
        <f>VLOOKUP(Block[[#This Row],[No用]],SetNo[[No.用]:[vlookup 用]],2,FALSE)</f>
        <v>185</v>
      </c>
      <c r="B698">
        <f>IF(ROW()=2,1,IF(A697&lt;&gt;Block[[#This Row],[No]],1,B697+1))</f>
        <v>2</v>
      </c>
      <c r="C698" t="s">
        <v>205</v>
      </c>
      <c r="D698" t="s">
        <v>568</v>
      </c>
      <c r="E698" t="s">
        <v>28</v>
      </c>
      <c r="F698" t="s">
        <v>26</v>
      </c>
      <c r="G698" t="s">
        <v>156</v>
      </c>
      <c r="H698" t="s">
        <v>71</v>
      </c>
      <c r="I698">
        <v>1</v>
      </c>
      <c r="J698" t="s">
        <v>247</v>
      </c>
      <c r="K698" s="1" t="s">
        <v>175</v>
      </c>
      <c r="L698" s="1" t="s">
        <v>173</v>
      </c>
      <c r="M698">
        <v>36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ユニフォーム鳴子哲平ICONIC</v>
      </c>
    </row>
    <row r="699" spans="1:20" x14ac:dyDescent="0.35">
      <c r="A699">
        <f>VLOOKUP(Block[[#This Row],[No用]],SetNo[[No.用]:[vlookup 用]],2,FALSE)</f>
        <v>185</v>
      </c>
      <c r="B699">
        <f>IF(ROW()=2,1,IF(A698&lt;&gt;Block[[#This Row],[No]],1,B698+1))</f>
        <v>3</v>
      </c>
      <c r="C699" t="s">
        <v>205</v>
      </c>
      <c r="D699" t="s">
        <v>568</v>
      </c>
      <c r="E699" t="s">
        <v>28</v>
      </c>
      <c r="F699" t="s">
        <v>26</v>
      </c>
      <c r="G699" t="s">
        <v>156</v>
      </c>
      <c r="H699" t="s">
        <v>71</v>
      </c>
      <c r="I699">
        <v>1</v>
      </c>
      <c r="J699" t="s">
        <v>247</v>
      </c>
      <c r="K699" s="1" t="s">
        <v>176</v>
      </c>
      <c r="L699" s="1" t="s">
        <v>173</v>
      </c>
      <c r="M699">
        <v>42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ユニフォーム鳴子哲平ICONIC</v>
      </c>
    </row>
    <row r="700" spans="1:20" x14ac:dyDescent="0.35">
      <c r="A700">
        <f>VLOOKUP(Block[[#This Row],[No用]],SetNo[[No.用]:[vlookup 用]],2,FALSE)</f>
        <v>185</v>
      </c>
      <c r="B700">
        <f>IF(ROW()=2,1,IF(A699&lt;&gt;Block[[#This Row],[No]],1,B699+1))</f>
        <v>4</v>
      </c>
      <c r="C700" t="s">
        <v>205</v>
      </c>
      <c r="D700" t="s">
        <v>568</v>
      </c>
      <c r="E700" t="s">
        <v>28</v>
      </c>
      <c r="F700" t="s">
        <v>26</v>
      </c>
      <c r="G700" t="s">
        <v>156</v>
      </c>
      <c r="H700" t="s">
        <v>71</v>
      </c>
      <c r="I700">
        <v>1</v>
      </c>
      <c r="J700" t="s">
        <v>247</v>
      </c>
      <c r="K700" s="1" t="s">
        <v>177</v>
      </c>
      <c r="L700" s="1" t="s">
        <v>162</v>
      </c>
      <c r="M700">
        <v>32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ユニフォーム鳴子哲平ICONIC</v>
      </c>
    </row>
    <row r="701" spans="1:20" x14ac:dyDescent="0.35">
      <c r="A701">
        <f>VLOOKUP(Block[[#This Row],[No用]],SetNo[[No.用]:[vlookup 用]],2,FALSE)</f>
        <v>185</v>
      </c>
      <c r="B701">
        <f>IF(ROW()=2,1,IF(A700&lt;&gt;Block[[#This Row],[No]],1,B700+1))</f>
        <v>5</v>
      </c>
      <c r="C701" t="s">
        <v>205</v>
      </c>
      <c r="D701" t="s">
        <v>568</v>
      </c>
      <c r="E701" t="s">
        <v>28</v>
      </c>
      <c r="F701" t="s">
        <v>26</v>
      </c>
      <c r="G701" t="s">
        <v>156</v>
      </c>
      <c r="H701" t="s">
        <v>71</v>
      </c>
      <c r="I701">
        <v>1</v>
      </c>
      <c r="J701" t="s">
        <v>247</v>
      </c>
      <c r="K701" s="1" t="s">
        <v>248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ユニフォーム鳴子哲平ICONIC</v>
      </c>
    </row>
    <row r="702" spans="1:20" x14ac:dyDescent="0.35">
      <c r="A702">
        <f>VLOOKUP(Block[[#This Row],[No用]],SetNo[[No.用]:[vlookup 用]],2,FALSE)</f>
        <v>185</v>
      </c>
      <c r="B702">
        <f>IF(ROW()=2,1,IF(A701&lt;&gt;Block[[#This Row],[No]],1,B701+1))</f>
        <v>6</v>
      </c>
      <c r="C702" t="s">
        <v>205</v>
      </c>
      <c r="D702" t="s">
        <v>568</v>
      </c>
      <c r="E702" t="s">
        <v>28</v>
      </c>
      <c r="F702" t="s">
        <v>26</v>
      </c>
      <c r="G702" t="s">
        <v>156</v>
      </c>
      <c r="H702" t="s">
        <v>71</v>
      </c>
      <c r="I702">
        <v>1</v>
      </c>
      <c r="J702" t="s">
        <v>247</v>
      </c>
      <c r="K702" s="1" t="s">
        <v>183</v>
      </c>
      <c r="L702" s="1" t="s">
        <v>224</v>
      </c>
      <c r="M702">
        <v>46</v>
      </c>
      <c r="N702">
        <v>0</v>
      </c>
      <c r="O702">
        <v>56</v>
      </c>
      <c r="P702">
        <v>0</v>
      </c>
      <c r="T702" t="str">
        <f>Block[[#This Row],[服装]]&amp;Block[[#This Row],[名前]]&amp;Block[[#This Row],[レアリティ]]</f>
        <v>ユニフォーム鳴子哲平ICONIC</v>
      </c>
    </row>
    <row r="703" spans="1:20" x14ac:dyDescent="0.35">
      <c r="A703">
        <f>VLOOKUP(Block[[#This Row],[No用]],SetNo[[No.用]:[vlookup 用]],2,FALSE)</f>
        <v>186</v>
      </c>
      <c r="B703">
        <f>IF(ROW()=2,1,IF(A702&lt;&gt;Block[[#This Row],[No]],1,B702+1))</f>
        <v>1</v>
      </c>
      <c r="C703" t="s">
        <v>205</v>
      </c>
      <c r="D703" t="s">
        <v>571</v>
      </c>
      <c r="E703" t="s">
        <v>28</v>
      </c>
      <c r="F703" t="s">
        <v>21</v>
      </c>
      <c r="G703" t="s">
        <v>156</v>
      </c>
      <c r="H703" t="s">
        <v>71</v>
      </c>
      <c r="I703">
        <v>1</v>
      </c>
      <c r="J703" t="s">
        <v>247</v>
      </c>
      <c r="M703">
        <v>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ユニフォーム秋保和光ICONIC</v>
      </c>
    </row>
    <row r="704" spans="1:20" x14ac:dyDescent="0.35">
      <c r="A704">
        <f>VLOOKUP(Block[[#This Row],[No用]],SetNo[[No.用]:[vlookup 用]],2,FALSE)</f>
        <v>187</v>
      </c>
      <c r="B704">
        <f>IF(ROW()=2,1,IF(A703&lt;&gt;Block[[#This Row],[No]],1,B703+1))</f>
        <v>1</v>
      </c>
      <c r="C704" t="s">
        <v>205</v>
      </c>
      <c r="D704" t="s">
        <v>574</v>
      </c>
      <c r="E704" t="s">
        <v>28</v>
      </c>
      <c r="F704" t="s">
        <v>26</v>
      </c>
      <c r="G704" t="s">
        <v>156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35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ユニフォーム松島剛ICONIC</v>
      </c>
    </row>
    <row r="705" spans="1:20" x14ac:dyDescent="0.35">
      <c r="A705">
        <f>VLOOKUP(Block[[#This Row],[No用]],SetNo[[No.用]:[vlookup 用]],2,FALSE)</f>
        <v>187</v>
      </c>
      <c r="B705">
        <f>IF(ROW()=2,1,IF(A704&lt;&gt;Block[[#This Row],[No]],1,B704+1))</f>
        <v>2</v>
      </c>
      <c r="C705" t="s">
        <v>205</v>
      </c>
      <c r="D705" t="s">
        <v>574</v>
      </c>
      <c r="E705" t="s">
        <v>28</v>
      </c>
      <c r="F705" t="s">
        <v>26</v>
      </c>
      <c r="G705" t="s">
        <v>156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ユニフォーム松島剛ICONIC</v>
      </c>
    </row>
    <row r="706" spans="1:20" x14ac:dyDescent="0.35">
      <c r="A706">
        <f>VLOOKUP(Block[[#This Row],[No用]],SetNo[[No.用]:[vlookup 用]],2,FALSE)</f>
        <v>187</v>
      </c>
      <c r="B706">
        <f>IF(ROW()=2,1,IF(A705&lt;&gt;Block[[#This Row],[No]],1,B705+1))</f>
        <v>3</v>
      </c>
      <c r="C706" t="s">
        <v>205</v>
      </c>
      <c r="D706" t="s">
        <v>574</v>
      </c>
      <c r="E706" t="s">
        <v>28</v>
      </c>
      <c r="F706" t="s">
        <v>26</v>
      </c>
      <c r="G706" t="s">
        <v>156</v>
      </c>
      <c r="H706" t="s">
        <v>71</v>
      </c>
      <c r="I706">
        <v>1</v>
      </c>
      <c r="J706" t="s">
        <v>247</v>
      </c>
      <c r="K706" s="1" t="s">
        <v>192</v>
      </c>
      <c r="L706" s="1" t="s">
        <v>173</v>
      </c>
      <c r="M706">
        <v>41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ユニフォーム松島剛ICONIC</v>
      </c>
    </row>
    <row r="707" spans="1:20" x14ac:dyDescent="0.35">
      <c r="A707">
        <f>VLOOKUP(Block[[#This Row],[No用]],SetNo[[No.用]:[vlookup 用]],2,FALSE)</f>
        <v>187</v>
      </c>
      <c r="B707">
        <f>IF(ROW()=2,1,IF(A706&lt;&gt;Block[[#This Row],[No]],1,B706+1))</f>
        <v>4</v>
      </c>
      <c r="C707" t="s">
        <v>205</v>
      </c>
      <c r="D707" t="s">
        <v>574</v>
      </c>
      <c r="E707" t="s">
        <v>28</v>
      </c>
      <c r="F707" t="s">
        <v>26</v>
      </c>
      <c r="G707" t="s">
        <v>156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ユニフォーム松島剛ICONIC</v>
      </c>
    </row>
    <row r="708" spans="1:20" x14ac:dyDescent="0.35">
      <c r="A708">
        <f>VLOOKUP(Block[[#This Row],[No用]],SetNo[[No.用]:[vlookup 用]],2,FALSE)</f>
        <v>187</v>
      </c>
      <c r="B708">
        <f>IF(ROW()=2,1,IF(A707&lt;&gt;Block[[#This Row],[No]],1,B707+1))</f>
        <v>5</v>
      </c>
      <c r="C708" t="s">
        <v>205</v>
      </c>
      <c r="D708" t="s">
        <v>574</v>
      </c>
      <c r="E708" t="s">
        <v>28</v>
      </c>
      <c r="F708" t="s">
        <v>26</v>
      </c>
      <c r="G708" t="s">
        <v>156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31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ユニフォーム松島剛ICONIC</v>
      </c>
    </row>
    <row r="709" spans="1:20" x14ac:dyDescent="0.35">
      <c r="A709">
        <f>VLOOKUP(Block[[#This Row],[No用]],SetNo[[No.用]:[vlookup 用]],2,FALSE)</f>
        <v>187</v>
      </c>
      <c r="B709">
        <f>IF(ROW()=2,1,IF(A708&lt;&gt;Block[[#This Row],[No]],1,B708+1))</f>
        <v>6</v>
      </c>
      <c r="C709" t="s">
        <v>205</v>
      </c>
      <c r="D709" t="s">
        <v>574</v>
      </c>
      <c r="E709" t="s">
        <v>28</v>
      </c>
      <c r="F709" t="s">
        <v>26</v>
      </c>
      <c r="G709" t="s">
        <v>156</v>
      </c>
      <c r="H709" t="s">
        <v>71</v>
      </c>
      <c r="I709">
        <v>1</v>
      </c>
      <c r="J709" t="s">
        <v>247</v>
      </c>
      <c r="K709" s="1" t="s">
        <v>183</v>
      </c>
      <c r="L709" s="1" t="s">
        <v>224</v>
      </c>
      <c r="M709">
        <v>43</v>
      </c>
      <c r="N709">
        <v>0</v>
      </c>
      <c r="O709">
        <v>54</v>
      </c>
      <c r="P709">
        <v>0</v>
      </c>
      <c r="T709" t="str">
        <f>Block[[#This Row],[服装]]&amp;Block[[#This Row],[名前]]&amp;Block[[#This Row],[レアリティ]]</f>
        <v>ユニフォーム松島剛ICONIC</v>
      </c>
    </row>
    <row r="710" spans="1:20" x14ac:dyDescent="0.35">
      <c r="A710">
        <f>VLOOKUP(Block[[#This Row],[No用]],SetNo[[No.用]:[vlookup 用]],2,FALSE)</f>
        <v>188</v>
      </c>
      <c r="B710">
        <f>IF(ROW()=2,1,IF(A709&lt;&gt;Block[[#This Row],[No]],1,B709+1))</f>
        <v>1</v>
      </c>
      <c r="C710" t="s">
        <v>205</v>
      </c>
      <c r="D710" t="s">
        <v>577</v>
      </c>
      <c r="E710" t="s">
        <v>28</v>
      </c>
      <c r="F710" t="s">
        <v>25</v>
      </c>
      <c r="G710" t="s">
        <v>156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ユニフォーム川渡瞬己ICONIC</v>
      </c>
    </row>
    <row r="711" spans="1:20" x14ac:dyDescent="0.35">
      <c r="A711">
        <f>VLOOKUP(Block[[#This Row],[No用]],SetNo[[No.用]:[vlookup 用]],2,FALSE)</f>
        <v>188</v>
      </c>
      <c r="B711">
        <f>IF(ROW()=2,1,IF(A710&lt;&gt;Block[[#This Row],[No]],1,B710+1))</f>
        <v>2</v>
      </c>
      <c r="C711" t="s">
        <v>205</v>
      </c>
      <c r="D711" t="s">
        <v>577</v>
      </c>
      <c r="E711" t="s">
        <v>28</v>
      </c>
      <c r="F711" t="s">
        <v>25</v>
      </c>
      <c r="G711" t="s">
        <v>156</v>
      </c>
      <c r="H711" t="s">
        <v>71</v>
      </c>
      <c r="I711">
        <v>1</v>
      </c>
      <c r="J711" t="s">
        <v>247</v>
      </c>
      <c r="K711" s="1" t="s">
        <v>175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ユニフォーム川渡瞬己ICONIC</v>
      </c>
    </row>
    <row r="712" spans="1:20" x14ac:dyDescent="0.35">
      <c r="A712">
        <f>VLOOKUP(Block[[#This Row],[No用]],SetNo[[No.用]:[vlookup 用]],2,FALSE)</f>
        <v>188</v>
      </c>
      <c r="B712">
        <f>IF(ROW()=2,1,IF(A711&lt;&gt;Block[[#This Row],[No]],1,B711+1))</f>
        <v>3</v>
      </c>
      <c r="C712" t="s">
        <v>205</v>
      </c>
      <c r="D712" t="s">
        <v>577</v>
      </c>
      <c r="E712" t="s">
        <v>28</v>
      </c>
      <c r="F712" t="s">
        <v>25</v>
      </c>
      <c r="G712" t="s">
        <v>156</v>
      </c>
      <c r="H712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ユニフォーム川渡瞬己ICONIC</v>
      </c>
    </row>
    <row r="713" spans="1:20" x14ac:dyDescent="0.35">
      <c r="A713">
        <f>VLOOKUP(Block[[#This Row],[No用]],SetNo[[No.用]:[vlookup 用]],2,FALSE)</f>
        <v>189</v>
      </c>
      <c r="B713">
        <f>IF(ROW()=2,1,IF(A712&lt;&gt;Block[[#This Row],[No]],1,B712+1))</f>
        <v>1</v>
      </c>
      <c r="C713" t="s">
        <v>108</v>
      </c>
      <c r="D713" t="s">
        <v>109</v>
      </c>
      <c r="E713" t="s">
        <v>73</v>
      </c>
      <c r="F713" t="s">
        <v>78</v>
      </c>
      <c r="G713" t="s">
        <v>118</v>
      </c>
      <c r="H713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ユニフォーム牛島若利ICONIC</v>
      </c>
    </row>
    <row r="714" spans="1:20" x14ac:dyDescent="0.35">
      <c r="A714">
        <f>VLOOKUP(Block[[#This Row],[No用]],SetNo[[No.用]:[vlookup 用]],2,FALSE)</f>
        <v>189</v>
      </c>
      <c r="B714">
        <f>IF(ROW()=2,1,IF(A713&lt;&gt;Block[[#This Row],[No]],1,B713+1))</f>
        <v>2</v>
      </c>
      <c r="C714" t="s">
        <v>108</v>
      </c>
      <c r="D714" t="s">
        <v>109</v>
      </c>
      <c r="E714" t="s">
        <v>73</v>
      </c>
      <c r="F714" t="s">
        <v>78</v>
      </c>
      <c r="G714" t="s">
        <v>118</v>
      </c>
      <c r="H714" t="s">
        <v>71</v>
      </c>
      <c r="I714">
        <v>1</v>
      </c>
      <c r="J714" t="s">
        <v>247</v>
      </c>
      <c r="K714" s="1" t="s">
        <v>175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ユニフォーム牛島若利ICONIC</v>
      </c>
    </row>
    <row r="715" spans="1:20" x14ac:dyDescent="0.35">
      <c r="A715">
        <f>VLOOKUP(Block[[#This Row],[No用]],SetNo[[No.用]:[vlookup 用]],2,FALSE)</f>
        <v>189</v>
      </c>
      <c r="B715">
        <f>IF(ROW()=2,1,IF(A714&lt;&gt;Block[[#This Row],[No]],1,B714+1))</f>
        <v>3</v>
      </c>
      <c r="C715" t="s">
        <v>108</v>
      </c>
      <c r="D715" t="s">
        <v>109</v>
      </c>
      <c r="E715" t="s">
        <v>73</v>
      </c>
      <c r="F715" t="s">
        <v>78</v>
      </c>
      <c r="G715" t="s">
        <v>118</v>
      </c>
      <c r="H715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ユニフォーム牛島若利ICONIC</v>
      </c>
    </row>
    <row r="716" spans="1:20" x14ac:dyDescent="0.35">
      <c r="A716">
        <f>VLOOKUP(Block[[#This Row],[No用]],SetNo[[No.用]:[vlookup 用]],2,FALSE)</f>
        <v>190</v>
      </c>
      <c r="B716">
        <f>IF(ROW()=2,1,IF(A715&lt;&gt;Block[[#This Row],[No]],1,B715+1))</f>
        <v>1</v>
      </c>
      <c r="C716" t="s">
        <v>116</v>
      </c>
      <c r="D716" t="s">
        <v>109</v>
      </c>
      <c r="E716" t="s">
        <v>90</v>
      </c>
      <c r="F716" t="s">
        <v>78</v>
      </c>
      <c r="G716" t="s">
        <v>118</v>
      </c>
      <c r="H716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水着牛島若利ICONIC</v>
      </c>
    </row>
    <row r="717" spans="1:20" x14ac:dyDescent="0.35">
      <c r="A717">
        <f>VLOOKUP(Block[[#This Row],[No用]],SetNo[[No.用]:[vlookup 用]],2,FALSE)</f>
        <v>190</v>
      </c>
      <c r="B717">
        <f>IF(ROW()=2,1,IF(A716&lt;&gt;Block[[#This Row],[No]],1,B716+1))</f>
        <v>2</v>
      </c>
      <c r="C717" t="s">
        <v>116</v>
      </c>
      <c r="D717" t="s">
        <v>109</v>
      </c>
      <c r="E717" t="s">
        <v>90</v>
      </c>
      <c r="F717" t="s">
        <v>78</v>
      </c>
      <c r="G717" t="s">
        <v>118</v>
      </c>
      <c r="H717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水着牛島若利ICONIC</v>
      </c>
    </row>
    <row r="718" spans="1:20" x14ac:dyDescent="0.35">
      <c r="A718">
        <f>VLOOKUP(Block[[#This Row],[No用]],SetNo[[No.用]:[vlookup 用]],2,FALSE)</f>
        <v>190</v>
      </c>
      <c r="B718">
        <f>IF(ROW()=2,1,IF(A717&lt;&gt;Block[[#This Row],[No]],1,B717+1))</f>
        <v>3</v>
      </c>
      <c r="C718" t="s">
        <v>116</v>
      </c>
      <c r="D718" t="s">
        <v>109</v>
      </c>
      <c r="E718" t="s">
        <v>90</v>
      </c>
      <c r="F718" t="s">
        <v>78</v>
      </c>
      <c r="G718" t="s">
        <v>118</v>
      </c>
      <c r="H718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水着牛島若利ICONIC</v>
      </c>
    </row>
    <row r="719" spans="1:20" x14ac:dyDescent="0.35">
      <c r="A719">
        <f>VLOOKUP(Block[[#This Row],[No用]],SetNo[[No.用]:[vlookup 用]],2,FALSE)</f>
        <v>191</v>
      </c>
      <c r="B719">
        <f>IF(ROW()=2,1,IF(A718&lt;&gt;Block[[#This Row],[No]],1,B718+1))</f>
        <v>1</v>
      </c>
      <c r="C719" s="1" t="s">
        <v>784</v>
      </c>
      <c r="D719" t="s">
        <v>109</v>
      </c>
      <c r="E719" s="1" t="s">
        <v>77</v>
      </c>
      <c r="F719" t="s">
        <v>78</v>
      </c>
      <c r="G719" t="s">
        <v>118</v>
      </c>
      <c r="H719" t="s">
        <v>71</v>
      </c>
      <c r="I719">
        <v>1</v>
      </c>
      <c r="J719" t="s">
        <v>247</v>
      </c>
      <c r="K719" s="1" t="s">
        <v>174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新年牛島若利ICONIC</v>
      </c>
    </row>
    <row r="720" spans="1:20" x14ac:dyDescent="0.35">
      <c r="A720">
        <f>VLOOKUP(Block[[#This Row],[No用]],SetNo[[No.用]:[vlookup 用]],2,FALSE)</f>
        <v>191</v>
      </c>
      <c r="B720">
        <f>IF(ROW()=2,1,IF(A719&lt;&gt;Block[[#This Row],[No]],1,B719+1))</f>
        <v>2</v>
      </c>
      <c r="C720" s="1" t="s">
        <v>784</v>
      </c>
      <c r="D720" t="s">
        <v>109</v>
      </c>
      <c r="E720" s="1" t="s">
        <v>77</v>
      </c>
      <c r="F720" t="s">
        <v>78</v>
      </c>
      <c r="G720" t="s">
        <v>118</v>
      </c>
      <c r="H720" t="s">
        <v>71</v>
      </c>
      <c r="I720">
        <v>1</v>
      </c>
      <c r="J720" t="s">
        <v>247</v>
      </c>
      <c r="K720" s="1" t="s">
        <v>175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新年牛島若利ICONIC</v>
      </c>
    </row>
    <row r="721" spans="1:20" x14ac:dyDescent="0.35">
      <c r="A721">
        <f>VLOOKUP(Block[[#This Row],[No用]],SetNo[[No.用]:[vlookup 用]],2,FALSE)</f>
        <v>191</v>
      </c>
      <c r="B721">
        <f>IF(ROW()=2,1,IF(A720&lt;&gt;Block[[#This Row],[No]],1,B720+1))</f>
        <v>3</v>
      </c>
      <c r="C721" s="1" t="s">
        <v>784</v>
      </c>
      <c r="D721" t="s">
        <v>109</v>
      </c>
      <c r="E721" s="1" t="s">
        <v>77</v>
      </c>
      <c r="F721" t="s">
        <v>78</v>
      </c>
      <c r="G721" t="s">
        <v>118</v>
      </c>
      <c r="H721" t="s">
        <v>71</v>
      </c>
      <c r="I721">
        <v>1</v>
      </c>
      <c r="J721" t="s">
        <v>247</v>
      </c>
      <c r="K721" s="1" t="s">
        <v>248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新年牛島若利ICONIC</v>
      </c>
    </row>
    <row r="722" spans="1:20" x14ac:dyDescent="0.35">
      <c r="A722">
        <f>VLOOKUP(Block[[#This Row],[No用]],SetNo[[No.用]:[vlookup 用]],2,FALSE)</f>
        <v>192</v>
      </c>
      <c r="B722">
        <f>IF(ROW()=2,1,IF(A721&lt;&gt;Block[[#This Row],[No]],1,B721+1))</f>
        <v>1</v>
      </c>
      <c r="C722" s="1" t="s">
        <v>149</v>
      </c>
      <c r="D722" s="1" t="s">
        <v>109</v>
      </c>
      <c r="E722" s="1" t="s">
        <v>73</v>
      </c>
      <c r="F722" s="1" t="s">
        <v>78</v>
      </c>
      <c r="G722" s="1" t="s">
        <v>118</v>
      </c>
      <c r="H722" s="1" t="s">
        <v>71</v>
      </c>
      <c r="I722">
        <v>1</v>
      </c>
      <c r="J722" t="s">
        <v>247</v>
      </c>
      <c r="K722" s="1" t="s">
        <v>174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制服牛島若利ICONIC</v>
      </c>
    </row>
    <row r="723" spans="1:20" x14ac:dyDescent="0.35">
      <c r="A723">
        <f>VLOOKUP(Block[[#This Row],[No用]],SetNo[[No.用]:[vlookup 用]],2,FALSE)</f>
        <v>192</v>
      </c>
      <c r="B723">
        <f>IF(ROW()=2,1,IF(A722&lt;&gt;Block[[#This Row],[No]],1,B722+1))</f>
        <v>2</v>
      </c>
      <c r="C723" s="1" t="s">
        <v>149</v>
      </c>
      <c r="D723" s="1" t="s">
        <v>109</v>
      </c>
      <c r="E723" s="1" t="s">
        <v>73</v>
      </c>
      <c r="F723" s="1" t="s">
        <v>78</v>
      </c>
      <c r="G723" s="1" t="s">
        <v>118</v>
      </c>
      <c r="H723" s="1" t="s">
        <v>71</v>
      </c>
      <c r="I723">
        <v>1</v>
      </c>
      <c r="J723" t="s">
        <v>247</v>
      </c>
      <c r="K723" s="1" t="s">
        <v>175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制服牛島若利ICONIC</v>
      </c>
    </row>
    <row r="724" spans="1:20" x14ac:dyDescent="0.35">
      <c r="A724">
        <f>VLOOKUP(Block[[#This Row],[No用]],SetNo[[No.用]:[vlookup 用]],2,FALSE)</f>
        <v>192</v>
      </c>
      <c r="B724">
        <f>IF(ROW()=2,1,IF(A723&lt;&gt;Block[[#This Row],[No]],1,B723+1))</f>
        <v>3</v>
      </c>
      <c r="C724" s="1" t="s">
        <v>149</v>
      </c>
      <c r="D724" s="1" t="s">
        <v>109</v>
      </c>
      <c r="E724" s="1" t="s">
        <v>73</v>
      </c>
      <c r="F724" s="1" t="s">
        <v>78</v>
      </c>
      <c r="G724" s="1" t="s">
        <v>118</v>
      </c>
      <c r="H724" s="1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制服牛島若利ICONIC</v>
      </c>
    </row>
    <row r="725" spans="1:20" x14ac:dyDescent="0.35">
      <c r="A725">
        <f>VLOOKUP(Block[[#This Row],[No用]],SetNo[[No.用]:[vlookup 用]],2,FALSE)</f>
        <v>193</v>
      </c>
      <c r="B725">
        <f>IF(ROW()=2,1,IF(A724&lt;&gt;Block[[#This Row],[No]],1,B724+1))</f>
        <v>1</v>
      </c>
      <c r="C725" s="1" t="s">
        <v>1118</v>
      </c>
      <c r="D725" s="1" t="s">
        <v>109</v>
      </c>
      <c r="E725" s="1" t="s">
        <v>90</v>
      </c>
      <c r="F725" s="1" t="s">
        <v>78</v>
      </c>
      <c r="G725" s="1" t="s">
        <v>118</v>
      </c>
      <c r="H725" s="1" t="s">
        <v>71</v>
      </c>
      <c r="I725">
        <v>1</v>
      </c>
      <c r="J725" t="s">
        <v>247</v>
      </c>
      <c r="K725" s="1" t="s">
        <v>174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文化祭2牛島若利ICONIC</v>
      </c>
    </row>
    <row r="726" spans="1:20" x14ac:dyDescent="0.35">
      <c r="A726">
        <f>VLOOKUP(Block[[#This Row],[No用]],SetNo[[No.用]:[vlookup 用]],2,FALSE)</f>
        <v>193</v>
      </c>
      <c r="B726">
        <f>IF(ROW()=2,1,IF(A725&lt;&gt;Block[[#This Row],[No]],1,B725+1))</f>
        <v>2</v>
      </c>
      <c r="C726" s="1" t="s">
        <v>1118</v>
      </c>
      <c r="D726" s="1" t="s">
        <v>109</v>
      </c>
      <c r="E726" s="1" t="s">
        <v>90</v>
      </c>
      <c r="F726" s="1" t="s">
        <v>78</v>
      </c>
      <c r="G726" s="1" t="s">
        <v>118</v>
      </c>
      <c r="H726" s="1" t="s">
        <v>71</v>
      </c>
      <c r="I726">
        <v>1</v>
      </c>
      <c r="J726" t="s">
        <v>247</v>
      </c>
      <c r="K726" s="1" t="s">
        <v>175</v>
      </c>
      <c r="L726" s="1" t="s">
        <v>178</v>
      </c>
      <c r="M726">
        <v>32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文化祭2牛島若利ICONIC</v>
      </c>
    </row>
    <row r="727" spans="1:20" x14ac:dyDescent="0.35">
      <c r="A727">
        <f>VLOOKUP(Block[[#This Row],[No用]],SetNo[[No.用]:[vlookup 用]],2,FALSE)</f>
        <v>193</v>
      </c>
      <c r="B727">
        <f>IF(ROW()=2,1,IF(A726&lt;&gt;Block[[#This Row],[No]],1,B726+1))</f>
        <v>3</v>
      </c>
      <c r="C727" s="1" t="s">
        <v>1118</v>
      </c>
      <c r="D727" s="1" t="s">
        <v>109</v>
      </c>
      <c r="E727" s="1" t="s">
        <v>90</v>
      </c>
      <c r="F727" s="1" t="s">
        <v>78</v>
      </c>
      <c r="G727" s="1" t="s">
        <v>118</v>
      </c>
      <c r="H727" s="1" t="s">
        <v>71</v>
      </c>
      <c r="I727">
        <v>1</v>
      </c>
      <c r="J727" t="s">
        <v>247</v>
      </c>
      <c r="K727" s="1" t="s">
        <v>248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文化祭2牛島若利ICONIC</v>
      </c>
    </row>
    <row r="728" spans="1:20" x14ac:dyDescent="0.35">
      <c r="A728">
        <f>VLOOKUP(Block[[#This Row],[No用]],SetNo[[No.用]:[vlookup 用]],2,FALSE)</f>
        <v>194</v>
      </c>
      <c r="B728">
        <f>IF(ROW()=2,1,IF(A727&lt;&gt;Block[[#This Row],[No]],1,B727+1))</f>
        <v>1</v>
      </c>
      <c r="C728" t="s">
        <v>108</v>
      </c>
      <c r="D728" t="s">
        <v>110</v>
      </c>
      <c r="E728" t="s">
        <v>73</v>
      </c>
      <c r="F728" t="s">
        <v>82</v>
      </c>
      <c r="G728" t="s">
        <v>118</v>
      </c>
      <c r="H728" t="s">
        <v>71</v>
      </c>
      <c r="I728">
        <v>1</v>
      </c>
      <c r="J728" t="s">
        <v>247</v>
      </c>
      <c r="K728" s="1" t="s">
        <v>174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ユニフォーム天童覚ICONIC</v>
      </c>
    </row>
    <row r="729" spans="1:20" x14ac:dyDescent="0.35">
      <c r="A729">
        <f>VLOOKUP(Block[[#This Row],[No用]],SetNo[[No.用]:[vlookup 用]],2,FALSE)</f>
        <v>194</v>
      </c>
      <c r="B729">
        <f>IF(ROW()=2,1,IF(A728&lt;&gt;Block[[#This Row],[No]],1,B728+1))</f>
        <v>2</v>
      </c>
      <c r="C729" t="s">
        <v>108</v>
      </c>
      <c r="D729" t="s">
        <v>110</v>
      </c>
      <c r="E729" t="s">
        <v>73</v>
      </c>
      <c r="F729" t="s">
        <v>82</v>
      </c>
      <c r="G729" t="s">
        <v>118</v>
      </c>
      <c r="H729" t="s">
        <v>71</v>
      </c>
      <c r="I729">
        <v>1</v>
      </c>
      <c r="J729" t="s">
        <v>247</v>
      </c>
      <c r="K729" s="1" t="s">
        <v>175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ユニフォーム天童覚ICONIC</v>
      </c>
    </row>
    <row r="730" spans="1:20" x14ac:dyDescent="0.35">
      <c r="A730">
        <f>VLOOKUP(Block[[#This Row],[No用]],SetNo[[No.用]:[vlookup 用]],2,FALSE)</f>
        <v>194</v>
      </c>
      <c r="B730">
        <f>IF(ROW()=2,1,IF(A729&lt;&gt;Block[[#This Row],[No]],1,B729+1))</f>
        <v>3</v>
      </c>
      <c r="C730" t="s">
        <v>108</v>
      </c>
      <c r="D730" t="s">
        <v>110</v>
      </c>
      <c r="E730" t="s">
        <v>73</v>
      </c>
      <c r="F730" t="s">
        <v>82</v>
      </c>
      <c r="G730" t="s">
        <v>118</v>
      </c>
      <c r="H730" t="s">
        <v>71</v>
      </c>
      <c r="I730">
        <v>1</v>
      </c>
      <c r="J730" t="s">
        <v>247</v>
      </c>
      <c r="K730" s="1" t="s">
        <v>176</v>
      </c>
      <c r="L730" s="1" t="s">
        <v>173</v>
      </c>
      <c r="M730">
        <v>44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ユニフォーム天童覚ICONIC</v>
      </c>
    </row>
    <row r="731" spans="1:20" x14ac:dyDescent="0.35">
      <c r="A731">
        <f>VLOOKUP(Block[[#This Row],[No用]],SetNo[[No.用]:[vlookup 用]],2,FALSE)</f>
        <v>194</v>
      </c>
      <c r="B731">
        <f>IF(ROW()=2,1,IF(A730&lt;&gt;Block[[#This Row],[No]],1,B730+1))</f>
        <v>4</v>
      </c>
      <c r="C731" t="s">
        <v>108</v>
      </c>
      <c r="D731" t="s">
        <v>110</v>
      </c>
      <c r="E731" t="s">
        <v>73</v>
      </c>
      <c r="F731" t="s">
        <v>82</v>
      </c>
      <c r="G731" t="s">
        <v>118</v>
      </c>
      <c r="H731" t="s">
        <v>71</v>
      </c>
      <c r="I731">
        <v>1</v>
      </c>
      <c r="J731" t="s">
        <v>247</v>
      </c>
      <c r="K731" s="1" t="s">
        <v>177</v>
      </c>
      <c r="L731" s="1" t="s">
        <v>162</v>
      </c>
      <c r="M731">
        <v>36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ユニフォーム天童覚ICONIC</v>
      </c>
    </row>
    <row r="732" spans="1:20" x14ac:dyDescent="0.35">
      <c r="A732">
        <f>VLOOKUP(Block[[#This Row],[No用]],SetNo[[No.用]:[vlookup 用]],2,FALSE)</f>
        <v>194</v>
      </c>
      <c r="B732">
        <f>IF(ROW()=2,1,IF(A731&lt;&gt;Block[[#This Row],[No]],1,B731+1))</f>
        <v>5</v>
      </c>
      <c r="C732" t="s">
        <v>108</v>
      </c>
      <c r="D732" t="s">
        <v>110</v>
      </c>
      <c r="E732" t="s">
        <v>73</v>
      </c>
      <c r="F732" t="s">
        <v>82</v>
      </c>
      <c r="G732" t="s">
        <v>118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ユニフォーム天童覚ICONIC</v>
      </c>
    </row>
    <row r="733" spans="1:20" x14ac:dyDescent="0.35">
      <c r="A733">
        <f>VLOOKUP(Block[[#This Row],[No用]],SetNo[[No.用]:[vlookup 用]],2,FALSE)</f>
        <v>194</v>
      </c>
      <c r="B733">
        <f>IF(ROW()=2,1,IF(A732&lt;&gt;Block[[#This Row],[No]],1,B732+1))</f>
        <v>6</v>
      </c>
      <c r="C733" t="s">
        <v>108</v>
      </c>
      <c r="D733" t="s">
        <v>110</v>
      </c>
      <c r="E733" t="s">
        <v>73</v>
      </c>
      <c r="F733" t="s">
        <v>82</v>
      </c>
      <c r="G733" t="s">
        <v>118</v>
      </c>
      <c r="H733" t="s">
        <v>71</v>
      </c>
      <c r="I733">
        <v>1</v>
      </c>
      <c r="J733" t="s">
        <v>247</v>
      </c>
      <c r="K733" s="1" t="s">
        <v>183</v>
      </c>
      <c r="L733" s="1" t="s">
        <v>224</v>
      </c>
      <c r="M733">
        <v>48</v>
      </c>
      <c r="N733">
        <v>0</v>
      </c>
      <c r="O733">
        <v>58</v>
      </c>
      <c r="P733">
        <v>0</v>
      </c>
      <c r="T733" t="str">
        <f>Block[[#This Row],[服装]]&amp;Block[[#This Row],[名前]]&amp;Block[[#This Row],[レアリティ]]</f>
        <v>ユニフォーム天童覚ICONIC</v>
      </c>
    </row>
    <row r="734" spans="1:20" x14ac:dyDescent="0.35">
      <c r="A734">
        <f>VLOOKUP(Block[[#This Row],[No用]],SetNo[[No.用]:[vlookup 用]],2,FALSE)</f>
        <v>195</v>
      </c>
      <c r="B734">
        <f>IF(ROW()=2,1,IF(A733&lt;&gt;Block[[#This Row],[No]],1,B733+1))</f>
        <v>1</v>
      </c>
      <c r="C734" t="s">
        <v>116</v>
      </c>
      <c r="D734" t="s">
        <v>110</v>
      </c>
      <c r="E734" t="s">
        <v>90</v>
      </c>
      <c r="F734" t="s">
        <v>82</v>
      </c>
      <c r="G734" t="s">
        <v>118</v>
      </c>
      <c r="H734" t="s">
        <v>71</v>
      </c>
      <c r="I734">
        <v>1</v>
      </c>
      <c r="J734" t="s">
        <v>247</v>
      </c>
      <c r="K734" s="1" t="s">
        <v>174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水着天童覚ICONIC</v>
      </c>
    </row>
    <row r="735" spans="1:20" x14ac:dyDescent="0.35">
      <c r="A735">
        <f>VLOOKUP(Block[[#This Row],[No用]],SetNo[[No.用]:[vlookup 用]],2,FALSE)</f>
        <v>195</v>
      </c>
      <c r="B735">
        <f>IF(ROW()=2,1,IF(A734&lt;&gt;Block[[#This Row],[No]],1,B734+1))</f>
        <v>2</v>
      </c>
      <c r="C735" t="s">
        <v>116</v>
      </c>
      <c r="D735" t="s">
        <v>110</v>
      </c>
      <c r="E735" t="s">
        <v>90</v>
      </c>
      <c r="F735" t="s">
        <v>82</v>
      </c>
      <c r="G735" t="s">
        <v>118</v>
      </c>
      <c r="H735" t="s">
        <v>71</v>
      </c>
      <c r="I735">
        <v>1</v>
      </c>
      <c r="J735" t="s">
        <v>247</v>
      </c>
      <c r="K735" s="1" t="s">
        <v>175</v>
      </c>
      <c r="L735" s="1" t="s">
        <v>173</v>
      </c>
      <c r="M735">
        <v>37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水着天童覚ICONIC</v>
      </c>
    </row>
    <row r="736" spans="1:20" x14ac:dyDescent="0.35">
      <c r="A736">
        <f>VLOOKUP(Block[[#This Row],[No用]],SetNo[[No.用]:[vlookup 用]],2,FALSE)</f>
        <v>195</v>
      </c>
      <c r="B736">
        <f>IF(ROW()=2,1,IF(A735&lt;&gt;Block[[#This Row],[No]],1,B735+1))</f>
        <v>3</v>
      </c>
      <c r="C736" t="s">
        <v>116</v>
      </c>
      <c r="D736" t="s">
        <v>110</v>
      </c>
      <c r="E736" t="s">
        <v>90</v>
      </c>
      <c r="F736" t="s">
        <v>82</v>
      </c>
      <c r="G736" t="s">
        <v>118</v>
      </c>
      <c r="H736" t="s">
        <v>71</v>
      </c>
      <c r="I736">
        <v>1</v>
      </c>
      <c r="J736" t="s">
        <v>247</v>
      </c>
      <c r="K736" s="1" t="s">
        <v>176</v>
      </c>
      <c r="L736" s="1" t="s">
        <v>173</v>
      </c>
      <c r="M736">
        <v>44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水着天童覚ICONIC</v>
      </c>
    </row>
    <row r="737" spans="1:20" x14ac:dyDescent="0.35">
      <c r="A737">
        <f>VLOOKUP(Block[[#This Row],[No用]],SetNo[[No.用]:[vlookup 用]],2,FALSE)</f>
        <v>195</v>
      </c>
      <c r="B737">
        <f>IF(ROW()=2,1,IF(A736&lt;&gt;Block[[#This Row],[No]],1,B736+1))</f>
        <v>4</v>
      </c>
      <c r="C737" t="s">
        <v>116</v>
      </c>
      <c r="D737" t="s">
        <v>110</v>
      </c>
      <c r="E737" t="s">
        <v>90</v>
      </c>
      <c r="F737" t="s">
        <v>82</v>
      </c>
      <c r="G737" t="s">
        <v>118</v>
      </c>
      <c r="H737" t="s">
        <v>71</v>
      </c>
      <c r="I737">
        <v>1</v>
      </c>
      <c r="J737" t="s">
        <v>247</v>
      </c>
      <c r="K737" s="1" t="s">
        <v>177</v>
      </c>
      <c r="L737" s="1" t="s">
        <v>162</v>
      </c>
      <c r="M737">
        <v>36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水着天童覚ICONIC</v>
      </c>
    </row>
    <row r="738" spans="1:20" x14ac:dyDescent="0.35">
      <c r="A738">
        <f>VLOOKUP(Block[[#This Row],[No用]],SetNo[[No.用]:[vlookup 用]],2,FALSE)</f>
        <v>195</v>
      </c>
      <c r="B738">
        <f>IF(ROW()=2,1,IF(A737&lt;&gt;Block[[#This Row],[No]],1,B737+1))</f>
        <v>5</v>
      </c>
      <c r="C738" t="s">
        <v>116</v>
      </c>
      <c r="D738" t="s">
        <v>110</v>
      </c>
      <c r="E738" t="s">
        <v>90</v>
      </c>
      <c r="F738" t="s">
        <v>82</v>
      </c>
      <c r="G738" t="s">
        <v>118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水着天童覚ICONIC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6</v>
      </c>
      <c r="C739" t="s">
        <v>116</v>
      </c>
      <c r="D739" t="s">
        <v>110</v>
      </c>
      <c r="E739" t="s">
        <v>90</v>
      </c>
      <c r="F739" t="s">
        <v>82</v>
      </c>
      <c r="G739" t="s">
        <v>118</v>
      </c>
      <c r="H739" t="s">
        <v>71</v>
      </c>
      <c r="I739">
        <v>1</v>
      </c>
      <c r="J739" t="s">
        <v>247</v>
      </c>
      <c r="K739" s="1" t="s">
        <v>183</v>
      </c>
      <c r="L739" s="1" t="s">
        <v>224</v>
      </c>
      <c r="M739">
        <v>48</v>
      </c>
      <c r="N739">
        <v>0</v>
      </c>
      <c r="O739">
        <v>58</v>
      </c>
      <c r="P739">
        <v>0</v>
      </c>
      <c r="T739" t="str">
        <f>Block[[#This Row],[服装]]&amp;Block[[#This Row],[名前]]&amp;Block[[#This Row],[レアリティ]]</f>
        <v>水着天童覚ICONIC</v>
      </c>
    </row>
    <row r="740" spans="1:20" x14ac:dyDescent="0.35">
      <c r="A740">
        <f>VLOOKUP(Block[[#This Row],[No用]],SetNo[[No.用]:[vlookup 用]],2,FALSE)</f>
        <v>196</v>
      </c>
      <c r="B740">
        <f>IF(ROW()=2,1,IF(A739&lt;&gt;Block[[#This Row],[No]],1,B739+1))</f>
        <v>1</v>
      </c>
      <c r="C740" s="1" t="s">
        <v>760</v>
      </c>
      <c r="D740" t="s">
        <v>110</v>
      </c>
      <c r="E740" s="1" t="s">
        <v>77</v>
      </c>
      <c r="F740" t="s">
        <v>82</v>
      </c>
      <c r="G740" t="s">
        <v>118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文化祭天童覚ICONIC</v>
      </c>
    </row>
    <row r="741" spans="1:20" x14ac:dyDescent="0.35">
      <c r="A741">
        <f>VLOOKUP(Block[[#This Row],[No用]],SetNo[[No.用]:[vlookup 用]],2,FALSE)</f>
        <v>196</v>
      </c>
      <c r="B741">
        <f>IF(ROW()=2,1,IF(A740&lt;&gt;Block[[#This Row],[No]],1,B740+1))</f>
        <v>2</v>
      </c>
      <c r="C741" s="1" t="s">
        <v>760</v>
      </c>
      <c r="D741" t="s">
        <v>110</v>
      </c>
      <c r="E741" s="1" t="s">
        <v>77</v>
      </c>
      <c r="F741" t="s">
        <v>82</v>
      </c>
      <c r="G741" t="s">
        <v>118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文化祭天童覚ICONIC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3</v>
      </c>
      <c r="C742" s="1" t="s">
        <v>760</v>
      </c>
      <c r="D742" t="s">
        <v>110</v>
      </c>
      <c r="E742" s="1" t="s">
        <v>77</v>
      </c>
      <c r="F742" t="s">
        <v>82</v>
      </c>
      <c r="G742" t="s">
        <v>118</v>
      </c>
      <c r="H742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文化祭天童覚ICONIC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4</v>
      </c>
      <c r="C743" s="1" t="s">
        <v>760</v>
      </c>
      <c r="D743" t="s">
        <v>110</v>
      </c>
      <c r="E743" s="1" t="s">
        <v>77</v>
      </c>
      <c r="F743" t="s">
        <v>82</v>
      </c>
      <c r="G743" t="s">
        <v>118</v>
      </c>
      <c r="H743" t="s">
        <v>71</v>
      </c>
      <c r="I743">
        <v>1</v>
      </c>
      <c r="J743" t="s">
        <v>247</v>
      </c>
      <c r="K743" s="1" t="s">
        <v>179</v>
      </c>
      <c r="L743" s="1" t="s">
        <v>178</v>
      </c>
      <c r="M743">
        <v>37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文化祭天童覚ICONIC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5</v>
      </c>
      <c r="C744" s="1" t="s">
        <v>760</v>
      </c>
      <c r="D744" t="s">
        <v>110</v>
      </c>
      <c r="E744" s="1" t="s">
        <v>77</v>
      </c>
      <c r="F744" t="s">
        <v>82</v>
      </c>
      <c r="G744" t="s">
        <v>118</v>
      </c>
      <c r="H744" t="s">
        <v>71</v>
      </c>
      <c r="I744">
        <v>1</v>
      </c>
      <c r="J744" t="s">
        <v>247</v>
      </c>
      <c r="K744" s="1" t="s">
        <v>177</v>
      </c>
      <c r="L744" s="1" t="s">
        <v>162</v>
      </c>
      <c r="M744">
        <v>36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文化祭天童覚ICONIC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6</v>
      </c>
      <c r="C745" s="1" t="s">
        <v>760</v>
      </c>
      <c r="D745" t="s">
        <v>110</v>
      </c>
      <c r="E745" s="1" t="s">
        <v>77</v>
      </c>
      <c r="F745" t="s">
        <v>82</v>
      </c>
      <c r="G745" t="s">
        <v>118</v>
      </c>
      <c r="H745" t="s">
        <v>71</v>
      </c>
      <c r="I745">
        <v>1</v>
      </c>
      <c r="J745" t="s">
        <v>247</v>
      </c>
      <c r="K745" s="1" t="s">
        <v>248</v>
      </c>
      <c r="L745" s="1" t="s">
        <v>178</v>
      </c>
      <c r="M745">
        <v>34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文化祭天童覚ICONIC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7</v>
      </c>
      <c r="C746" s="1" t="s">
        <v>760</v>
      </c>
      <c r="D746" t="s">
        <v>110</v>
      </c>
      <c r="E746" s="1" t="s">
        <v>77</v>
      </c>
      <c r="F746" t="s">
        <v>82</v>
      </c>
      <c r="G746" t="s">
        <v>118</v>
      </c>
      <c r="H746" t="s">
        <v>71</v>
      </c>
      <c r="I746">
        <v>1</v>
      </c>
      <c r="J746" t="s">
        <v>247</v>
      </c>
      <c r="K746" s="1" t="s">
        <v>183</v>
      </c>
      <c r="L746" s="1" t="s">
        <v>224</v>
      </c>
      <c r="M746">
        <v>48</v>
      </c>
      <c r="N746">
        <v>0</v>
      </c>
      <c r="O746">
        <v>58</v>
      </c>
      <c r="P746">
        <v>0</v>
      </c>
      <c r="T746" t="str">
        <f>Block[[#This Row],[服装]]&amp;Block[[#This Row],[名前]]&amp;Block[[#This Row],[レアリティ]]</f>
        <v>文化祭天童覚ICONIC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8</v>
      </c>
      <c r="C747" s="1" t="s">
        <v>760</v>
      </c>
      <c r="D747" t="s">
        <v>110</v>
      </c>
      <c r="E747" s="1" t="s">
        <v>77</v>
      </c>
      <c r="F747" t="s">
        <v>82</v>
      </c>
      <c r="G747" t="s">
        <v>118</v>
      </c>
      <c r="H747" t="s">
        <v>71</v>
      </c>
      <c r="I747">
        <v>1</v>
      </c>
      <c r="J747" t="s">
        <v>247</v>
      </c>
      <c r="K747" s="1" t="s">
        <v>174</v>
      </c>
      <c r="L747" s="1" t="s">
        <v>224</v>
      </c>
      <c r="M747">
        <v>48</v>
      </c>
      <c r="N747">
        <v>0</v>
      </c>
      <c r="O747">
        <v>58</v>
      </c>
      <c r="P747">
        <v>0</v>
      </c>
      <c r="T747" t="str">
        <f>Block[[#This Row],[服装]]&amp;Block[[#This Row],[名前]]&amp;Block[[#This Row],[レアリティ]]</f>
        <v>文化祭天童覚ICONIC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1</v>
      </c>
      <c r="C748" s="1" t="s">
        <v>149</v>
      </c>
      <c r="D748" s="1" t="s">
        <v>110</v>
      </c>
      <c r="E748" s="1" t="s">
        <v>73</v>
      </c>
      <c r="F748" s="1" t="s">
        <v>82</v>
      </c>
      <c r="G748" s="1" t="s">
        <v>118</v>
      </c>
      <c r="H748" s="1" t="s">
        <v>71</v>
      </c>
      <c r="I748">
        <v>1</v>
      </c>
      <c r="J748" t="s">
        <v>247</v>
      </c>
      <c r="K748" s="1" t="s">
        <v>174</v>
      </c>
      <c r="L748" s="1" t="s">
        <v>173</v>
      </c>
      <c r="M748">
        <v>37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制服天童覚ICONIC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2</v>
      </c>
      <c r="C749" s="1" t="s">
        <v>149</v>
      </c>
      <c r="D749" s="1" t="s">
        <v>110</v>
      </c>
      <c r="E749" s="1" t="s">
        <v>73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247</v>
      </c>
      <c r="K749" s="1" t="s">
        <v>175</v>
      </c>
      <c r="L749" s="1" t="s">
        <v>173</v>
      </c>
      <c r="M749">
        <v>37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制服天童覚ICONIC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3</v>
      </c>
      <c r="C750" s="1" t="s">
        <v>149</v>
      </c>
      <c r="D750" s="1" t="s">
        <v>110</v>
      </c>
      <c r="E750" s="1" t="s">
        <v>73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247</v>
      </c>
      <c r="K750" s="1" t="s">
        <v>176</v>
      </c>
      <c r="L750" s="1" t="s">
        <v>173</v>
      </c>
      <c r="M750">
        <v>44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制服天童覚ICONIC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4</v>
      </c>
      <c r="C751" s="1" t="s">
        <v>149</v>
      </c>
      <c r="D751" s="1" t="s">
        <v>110</v>
      </c>
      <c r="E751" s="1" t="s">
        <v>73</v>
      </c>
      <c r="F751" s="1" t="s">
        <v>82</v>
      </c>
      <c r="G751" s="1" t="s">
        <v>118</v>
      </c>
      <c r="H751" s="1" t="s">
        <v>71</v>
      </c>
      <c r="I751">
        <v>1</v>
      </c>
      <c r="J751" t="s">
        <v>247</v>
      </c>
      <c r="K751" s="1" t="s">
        <v>177</v>
      </c>
      <c r="L751" s="1" t="s">
        <v>162</v>
      </c>
      <c r="M751">
        <v>36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制服天童覚ICONIC</v>
      </c>
    </row>
    <row r="752" spans="1:20" x14ac:dyDescent="0.35">
      <c r="A752">
        <f>VLOOKUP(Block[[#This Row],[No用]],SetNo[[No.用]:[vlookup 用]],2,FALSE)</f>
        <v>197</v>
      </c>
      <c r="B752">
        <f>IF(ROW()=2,1,IF(A751&lt;&gt;Block[[#This Row],[No]],1,B751+1))</f>
        <v>5</v>
      </c>
      <c r="C752" s="1" t="s">
        <v>149</v>
      </c>
      <c r="D752" s="1" t="s">
        <v>110</v>
      </c>
      <c r="E752" s="1" t="s">
        <v>73</v>
      </c>
      <c r="F752" s="1" t="s">
        <v>82</v>
      </c>
      <c r="G752" s="1" t="s">
        <v>118</v>
      </c>
      <c r="H752" s="1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制服天童覚ICONIC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1</v>
      </c>
      <c r="C753" s="1" t="s">
        <v>1073</v>
      </c>
      <c r="D753" s="1" t="s">
        <v>110</v>
      </c>
      <c r="E753" s="1" t="s">
        <v>90</v>
      </c>
      <c r="F753" s="1" t="s">
        <v>82</v>
      </c>
      <c r="G753" s="1" t="s">
        <v>118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仮装天童覚ICONIC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2</v>
      </c>
      <c r="C754" s="1" t="s">
        <v>1073</v>
      </c>
      <c r="D754" s="1" t="s">
        <v>110</v>
      </c>
      <c r="E754" s="1" t="s">
        <v>90</v>
      </c>
      <c r="F754" s="1" t="s">
        <v>82</v>
      </c>
      <c r="G754" s="1" t="s">
        <v>118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173</v>
      </c>
      <c r="M754">
        <v>38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仮装天童覚ICONIC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3</v>
      </c>
      <c r="C755" s="1" t="s">
        <v>1073</v>
      </c>
      <c r="D755" s="1" t="s">
        <v>110</v>
      </c>
      <c r="E755" s="1" t="s">
        <v>90</v>
      </c>
      <c r="F755" s="1" t="s">
        <v>82</v>
      </c>
      <c r="G755" s="1" t="s">
        <v>118</v>
      </c>
      <c r="H755" s="1" t="s">
        <v>71</v>
      </c>
      <c r="I755">
        <v>1</v>
      </c>
      <c r="J755" t="s">
        <v>247</v>
      </c>
      <c r="K755" s="1" t="s">
        <v>176</v>
      </c>
      <c r="L755" s="1" t="s">
        <v>173</v>
      </c>
      <c r="M755">
        <v>45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仮装天童覚ICONIC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4</v>
      </c>
      <c r="C756" s="1" t="s">
        <v>1073</v>
      </c>
      <c r="D756" s="1" t="s">
        <v>110</v>
      </c>
      <c r="E756" s="1" t="s">
        <v>90</v>
      </c>
      <c r="F756" s="1" t="s">
        <v>82</v>
      </c>
      <c r="G756" s="1" t="s">
        <v>118</v>
      </c>
      <c r="H756" s="1" t="s">
        <v>71</v>
      </c>
      <c r="I756">
        <v>1</v>
      </c>
      <c r="J756" t="s">
        <v>247</v>
      </c>
      <c r="K756" s="1" t="s">
        <v>177</v>
      </c>
      <c r="L756" s="1" t="s">
        <v>162</v>
      </c>
      <c r="M756">
        <v>36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仮装天童覚ICONIC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5</v>
      </c>
      <c r="C757" s="1" t="s">
        <v>1073</v>
      </c>
      <c r="D757" s="1" t="s">
        <v>110</v>
      </c>
      <c r="E757" s="1" t="s">
        <v>90</v>
      </c>
      <c r="F757" s="1" t="s">
        <v>82</v>
      </c>
      <c r="G757" s="1" t="s">
        <v>118</v>
      </c>
      <c r="H757" s="1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仮装天童覚ICONIC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6</v>
      </c>
      <c r="C758" s="1" t="s">
        <v>1073</v>
      </c>
      <c r="D758" s="1" t="s">
        <v>110</v>
      </c>
      <c r="E758" s="1" t="s">
        <v>90</v>
      </c>
      <c r="F758" s="1" t="s">
        <v>82</v>
      </c>
      <c r="G758" s="1" t="s">
        <v>118</v>
      </c>
      <c r="H758" s="1" t="s">
        <v>71</v>
      </c>
      <c r="I758">
        <v>1</v>
      </c>
      <c r="J758" t="s">
        <v>247</v>
      </c>
      <c r="K758" s="1" t="s">
        <v>183</v>
      </c>
      <c r="L758" s="1" t="s">
        <v>224</v>
      </c>
      <c r="M758">
        <v>49</v>
      </c>
      <c r="N758">
        <v>0</v>
      </c>
      <c r="O758">
        <v>59</v>
      </c>
      <c r="P758">
        <v>0</v>
      </c>
      <c r="T758" t="str">
        <f>Block[[#This Row],[服装]]&amp;Block[[#This Row],[名前]]&amp;Block[[#This Row],[レアリティ]]</f>
        <v>仮装天童覚ICONIC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1</v>
      </c>
      <c r="C759" s="1" t="s">
        <v>1341</v>
      </c>
      <c r="D759" s="1" t="s">
        <v>110</v>
      </c>
      <c r="E759" s="1" t="s">
        <v>77</v>
      </c>
      <c r="F759" s="1" t="s">
        <v>82</v>
      </c>
      <c r="G759" s="1" t="s">
        <v>118</v>
      </c>
      <c r="H759" s="1" t="s">
        <v>71</v>
      </c>
      <c r="I759">
        <v>1</v>
      </c>
      <c r="J759" t="s">
        <v>247</v>
      </c>
      <c r="K759" s="1" t="s">
        <v>174</v>
      </c>
      <c r="L759" s="1" t="s">
        <v>173</v>
      </c>
      <c r="M759">
        <v>39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遊園地天童覚ICONIC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2</v>
      </c>
      <c r="C760" s="1" t="s">
        <v>1341</v>
      </c>
      <c r="D760" s="1" t="s">
        <v>110</v>
      </c>
      <c r="E760" s="1" t="s">
        <v>77</v>
      </c>
      <c r="F760" s="1" t="s">
        <v>82</v>
      </c>
      <c r="G760" s="1" t="s">
        <v>118</v>
      </c>
      <c r="H760" s="1" t="s">
        <v>71</v>
      </c>
      <c r="I760">
        <v>1</v>
      </c>
      <c r="J760" t="s">
        <v>247</v>
      </c>
      <c r="K760" s="1" t="s">
        <v>175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遊園地天童覚ICONIC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3</v>
      </c>
      <c r="C761" s="1" t="s">
        <v>1341</v>
      </c>
      <c r="D761" s="1" t="s">
        <v>110</v>
      </c>
      <c r="E761" s="1" t="s">
        <v>77</v>
      </c>
      <c r="F761" s="1" t="s">
        <v>82</v>
      </c>
      <c r="G761" s="1" t="s">
        <v>118</v>
      </c>
      <c r="H761" s="1" t="s">
        <v>71</v>
      </c>
      <c r="I761">
        <v>1</v>
      </c>
      <c r="J761" t="s">
        <v>247</v>
      </c>
      <c r="K761" s="1" t="s">
        <v>176</v>
      </c>
      <c r="L761" s="1" t="s">
        <v>178</v>
      </c>
      <c r="M761">
        <v>42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遊園地天童覚ICONIC</v>
      </c>
    </row>
    <row r="762" spans="1:20" x14ac:dyDescent="0.35">
      <c r="A762">
        <f>VLOOKUP(Block[[#This Row],[No用]],SetNo[[No.用]:[vlookup 用]],2,FALSE)</f>
        <v>199</v>
      </c>
      <c r="B762">
        <f>IF(ROW()=2,1,IF(A761&lt;&gt;Block[[#This Row],[No]],1,B761+1))</f>
        <v>4</v>
      </c>
      <c r="C762" s="1" t="s">
        <v>1341</v>
      </c>
      <c r="D762" s="1" t="s">
        <v>110</v>
      </c>
      <c r="E762" s="1" t="s">
        <v>77</v>
      </c>
      <c r="F762" s="1" t="s">
        <v>82</v>
      </c>
      <c r="G762" s="1" t="s">
        <v>118</v>
      </c>
      <c r="H762" s="1" t="s">
        <v>71</v>
      </c>
      <c r="I762">
        <v>1</v>
      </c>
      <c r="J762" t="s">
        <v>247</v>
      </c>
      <c r="K762" s="1" t="s">
        <v>179</v>
      </c>
      <c r="L762" s="1" t="s">
        <v>173</v>
      </c>
      <c r="M762">
        <v>46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遊園地天童覚ICONIC</v>
      </c>
    </row>
    <row r="763" spans="1:20" x14ac:dyDescent="0.35">
      <c r="A763">
        <f>VLOOKUP(Block[[#This Row],[No用]],SetNo[[No.用]:[vlookup 用]],2,FALSE)</f>
        <v>199</v>
      </c>
      <c r="B763">
        <f>IF(ROW()=2,1,IF(A762&lt;&gt;Block[[#This Row],[No]],1,B762+1))</f>
        <v>5</v>
      </c>
      <c r="C763" s="1" t="s">
        <v>1341</v>
      </c>
      <c r="D763" s="1" t="s">
        <v>110</v>
      </c>
      <c r="E763" s="1" t="s">
        <v>77</v>
      </c>
      <c r="F763" s="1" t="s">
        <v>82</v>
      </c>
      <c r="G763" s="1" t="s">
        <v>118</v>
      </c>
      <c r="H763" s="1" t="s">
        <v>71</v>
      </c>
      <c r="I763">
        <v>1</v>
      </c>
      <c r="J763" t="s">
        <v>247</v>
      </c>
      <c r="K763" s="1" t="s">
        <v>177</v>
      </c>
      <c r="L763" s="1" t="s">
        <v>178</v>
      </c>
      <c r="M763">
        <v>39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遊園地天童覚ICONIC</v>
      </c>
    </row>
    <row r="764" spans="1:20" x14ac:dyDescent="0.35">
      <c r="A764">
        <f>VLOOKUP(Block[[#This Row],[No用]],SetNo[[No.用]:[vlookup 用]],2,FALSE)</f>
        <v>199</v>
      </c>
      <c r="B764">
        <f>IF(ROW()=2,1,IF(A763&lt;&gt;Block[[#This Row],[No]],1,B763+1))</f>
        <v>6</v>
      </c>
      <c r="C764" s="1" t="s">
        <v>1341</v>
      </c>
      <c r="D764" s="1" t="s">
        <v>110</v>
      </c>
      <c r="E764" s="1" t="s">
        <v>77</v>
      </c>
      <c r="F764" s="1" t="s">
        <v>82</v>
      </c>
      <c r="G764" s="1" t="s">
        <v>118</v>
      </c>
      <c r="H764" s="1" t="s">
        <v>71</v>
      </c>
      <c r="I764">
        <v>1</v>
      </c>
      <c r="J764" t="s">
        <v>247</v>
      </c>
      <c r="K764" s="1" t="s">
        <v>248</v>
      </c>
      <c r="L764" s="1" t="s">
        <v>178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遊園地天童覚ICONIC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7</v>
      </c>
      <c r="C765" s="1" t="s">
        <v>1341</v>
      </c>
      <c r="D765" s="1" t="s">
        <v>110</v>
      </c>
      <c r="E765" s="1" t="s">
        <v>77</v>
      </c>
      <c r="F765" s="1" t="s">
        <v>82</v>
      </c>
      <c r="G765" s="1" t="s">
        <v>118</v>
      </c>
      <c r="H765" s="1" t="s">
        <v>71</v>
      </c>
      <c r="I765">
        <v>1</v>
      </c>
      <c r="J765" t="s">
        <v>247</v>
      </c>
      <c r="K765" s="1" t="s">
        <v>769</v>
      </c>
      <c r="L765" s="1" t="s">
        <v>224</v>
      </c>
      <c r="M765">
        <v>49</v>
      </c>
      <c r="N765">
        <v>0</v>
      </c>
      <c r="O765">
        <v>59</v>
      </c>
      <c r="P765">
        <v>0</v>
      </c>
      <c r="T765" t="str">
        <f>Block[[#This Row],[服装]]&amp;Block[[#This Row],[名前]]&amp;Block[[#This Row],[レアリティ]]</f>
        <v>遊園地天童覚ICONIC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8</v>
      </c>
      <c r="C766" s="1" t="s">
        <v>1341</v>
      </c>
      <c r="D766" s="1" t="s">
        <v>110</v>
      </c>
      <c r="E766" s="1" t="s">
        <v>77</v>
      </c>
      <c r="F766" s="1" t="s">
        <v>82</v>
      </c>
      <c r="G766" s="1" t="s">
        <v>118</v>
      </c>
      <c r="H766" s="1" t="s">
        <v>71</v>
      </c>
      <c r="I766">
        <v>1</v>
      </c>
      <c r="J766" t="s">
        <v>247</v>
      </c>
      <c r="K766" s="1" t="s">
        <v>1173</v>
      </c>
      <c r="L766" s="1" t="s">
        <v>224</v>
      </c>
      <c r="M766">
        <v>49</v>
      </c>
      <c r="N766">
        <v>0</v>
      </c>
      <c r="O766">
        <v>59</v>
      </c>
      <c r="P766">
        <v>0</v>
      </c>
      <c r="R766" s="1" t="s">
        <v>1318</v>
      </c>
      <c r="S766" s="1" t="s">
        <v>1319</v>
      </c>
      <c r="T766" t="str">
        <f>Block[[#This Row],[服装]]&amp;Block[[#This Row],[名前]]&amp;Block[[#This Row],[レアリティ]]</f>
        <v>遊園地天童覚ICONIC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1</v>
      </c>
      <c r="C767" t="s">
        <v>108</v>
      </c>
      <c r="D767" t="s">
        <v>111</v>
      </c>
      <c r="E767" t="s">
        <v>77</v>
      </c>
      <c r="F767" t="s">
        <v>78</v>
      </c>
      <c r="G767" t="s">
        <v>118</v>
      </c>
      <c r="H767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ユニフォーム五色工ICONIC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2</v>
      </c>
      <c r="C768" t="s">
        <v>108</v>
      </c>
      <c r="D768" t="s">
        <v>111</v>
      </c>
      <c r="E768" t="s">
        <v>77</v>
      </c>
      <c r="F768" t="s">
        <v>78</v>
      </c>
      <c r="G768" t="s">
        <v>118</v>
      </c>
      <c r="H768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ユニフォーム五色工ICONIC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3</v>
      </c>
      <c r="C769" t="s">
        <v>108</v>
      </c>
      <c r="D769" t="s">
        <v>111</v>
      </c>
      <c r="E769" t="s">
        <v>77</v>
      </c>
      <c r="F769" t="s">
        <v>78</v>
      </c>
      <c r="G769" t="s">
        <v>118</v>
      </c>
      <c r="H769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ユニフォーム五色工ICONIC</v>
      </c>
    </row>
    <row r="770" spans="1:20" x14ac:dyDescent="0.35">
      <c r="A770">
        <f>VLOOKUP(Block[[#This Row],[No用]],SetNo[[No.用]:[vlookup 用]],2,FALSE)</f>
        <v>201</v>
      </c>
      <c r="B770">
        <f>IF(ROW()=2,1,IF(A769&lt;&gt;Block[[#This Row],[No]],1,B769+1))</f>
        <v>1</v>
      </c>
      <c r="C770" s="1" t="s">
        <v>692</v>
      </c>
      <c r="D770" t="s">
        <v>111</v>
      </c>
      <c r="E770" s="1" t="s">
        <v>73</v>
      </c>
      <c r="F770" t="s">
        <v>78</v>
      </c>
      <c r="G770" t="s">
        <v>118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職業体験五色工ICONIC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2</v>
      </c>
      <c r="C771" s="1" t="s">
        <v>692</v>
      </c>
      <c r="D771" t="s">
        <v>111</v>
      </c>
      <c r="E771" s="1" t="s">
        <v>73</v>
      </c>
      <c r="F771" t="s">
        <v>78</v>
      </c>
      <c r="G771" t="s">
        <v>118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職業体験五色工ICONIC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3</v>
      </c>
      <c r="C772" s="1" t="s">
        <v>692</v>
      </c>
      <c r="D772" t="s">
        <v>111</v>
      </c>
      <c r="E772" s="1" t="s">
        <v>73</v>
      </c>
      <c r="F772" t="s">
        <v>78</v>
      </c>
      <c r="G772" t="s">
        <v>118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職業体験五色工ICONIC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1</v>
      </c>
      <c r="C773" s="1" t="s">
        <v>149</v>
      </c>
      <c r="D773" s="1" t="s">
        <v>111</v>
      </c>
      <c r="E773" s="1" t="s">
        <v>90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174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制服五色工ICONIC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2</v>
      </c>
      <c r="C774" s="1" t="s">
        <v>149</v>
      </c>
      <c r="D774" s="1" t="s">
        <v>111</v>
      </c>
      <c r="E774" s="1" t="s">
        <v>90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175</v>
      </c>
      <c r="L774" s="1" t="s">
        <v>162</v>
      </c>
      <c r="M774">
        <v>29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制服五色工ICONIC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3</v>
      </c>
      <c r="C775" s="1" t="s">
        <v>149</v>
      </c>
      <c r="D775" s="1" t="s">
        <v>111</v>
      </c>
      <c r="E775" s="1" t="s">
        <v>90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制服五色工ICONIC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1</v>
      </c>
      <c r="C776" s="1" t="s">
        <v>999</v>
      </c>
      <c r="D776" s="1" t="s">
        <v>111</v>
      </c>
      <c r="E776" s="11" t="s">
        <v>77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174</v>
      </c>
      <c r="L776" s="1" t="s">
        <v>178</v>
      </c>
      <c r="M776">
        <v>32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バカンス五色工ICONIC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2</v>
      </c>
      <c r="C777" s="1" t="s">
        <v>999</v>
      </c>
      <c r="D777" s="1" t="s">
        <v>111</v>
      </c>
      <c r="E777" s="11" t="s">
        <v>77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175</v>
      </c>
      <c r="L777" s="1" t="s">
        <v>178</v>
      </c>
      <c r="M777">
        <v>32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バカンス五色工ICONIC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3</v>
      </c>
      <c r="C778" s="1" t="s">
        <v>999</v>
      </c>
      <c r="D778" s="1" t="s">
        <v>111</v>
      </c>
      <c r="E778" s="11" t="s">
        <v>77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バカンス五色工ICONIC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1</v>
      </c>
      <c r="C779" s="1" t="s">
        <v>1167</v>
      </c>
      <c r="D779" s="1" t="s">
        <v>111</v>
      </c>
      <c r="E779" s="11" t="s">
        <v>73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173</v>
      </c>
      <c r="M779">
        <v>36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Xmas2五色工ICONIC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2</v>
      </c>
      <c r="C780" s="1" t="s">
        <v>1167</v>
      </c>
      <c r="D780" s="1" t="s">
        <v>111</v>
      </c>
      <c r="E780" s="11" t="s">
        <v>73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173</v>
      </c>
      <c r="M780">
        <v>36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Xmas2五色工ICONIC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3</v>
      </c>
      <c r="C781" s="1" t="s">
        <v>1167</v>
      </c>
      <c r="D781" s="1" t="s">
        <v>111</v>
      </c>
      <c r="E781" s="11" t="s">
        <v>73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173</v>
      </c>
      <c r="M781">
        <v>34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Xmas2五色工ICONIC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4</v>
      </c>
      <c r="C782" s="1" t="s">
        <v>1167</v>
      </c>
      <c r="D782" s="1" t="s">
        <v>111</v>
      </c>
      <c r="E782" s="11" t="s">
        <v>73</v>
      </c>
      <c r="F782" s="1" t="s">
        <v>78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1173</v>
      </c>
      <c r="L782" s="1" t="s">
        <v>224</v>
      </c>
      <c r="M782">
        <v>49</v>
      </c>
      <c r="N782">
        <v>0</v>
      </c>
      <c r="O782">
        <v>59</v>
      </c>
      <c r="P782">
        <v>0</v>
      </c>
      <c r="R782" s="1" t="s">
        <v>1318</v>
      </c>
      <c r="S782" s="1" t="s">
        <v>1319</v>
      </c>
      <c r="T782" t="str">
        <f>Block[[#This Row],[服装]]&amp;Block[[#This Row],[名前]]&amp;Block[[#This Row],[レアリティ]]</f>
        <v>Xmas2五色工ICONIC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1</v>
      </c>
      <c r="C783" t="s">
        <v>108</v>
      </c>
      <c r="D783" t="s">
        <v>112</v>
      </c>
      <c r="E783" t="s">
        <v>73</v>
      </c>
      <c r="F783" t="s">
        <v>74</v>
      </c>
      <c r="G783" t="s">
        <v>118</v>
      </c>
      <c r="H783" t="s">
        <v>71</v>
      </c>
      <c r="I783">
        <v>1</v>
      </c>
      <c r="J783" t="s">
        <v>247</v>
      </c>
      <c r="K783" t="s">
        <v>395</v>
      </c>
      <c r="L783" t="s">
        <v>263</v>
      </c>
      <c r="M783">
        <v>28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ユニフォーム白布賢二郎ICONIC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2</v>
      </c>
      <c r="C784" t="s">
        <v>108</v>
      </c>
      <c r="D784" t="s">
        <v>112</v>
      </c>
      <c r="E784" t="s">
        <v>73</v>
      </c>
      <c r="F784" t="s">
        <v>74</v>
      </c>
      <c r="G784" t="s">
        <v>118</v>
      </c>
      <c r="H784" t="s">
        <v>71</v>
      </c>
      <c r="I784">
        <v>1</v>
      </c>
      <c r="J784" t="s">
        <v>247</v>
      </c>
      <c r="K784" t="s">
        <v>396</v>
      </c>
      <c r="L784" t="s">
        <v>263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ユニフォーム白布賢二郎ICONIC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3</v>
      </c>
      <c r="C785" t="s">
        <v>108</v>
      </c>
      <c r="D785" t="s">
        <v>112</v>
      </c>
      <c r="E785" t="s">
        <v>73</v>
      </c>
      <c r="F785" t="s">
        <v>74</v>
      </c>
      <c r="G785" t="s">
        <v>118</v>
      </c>
      <c r="H785" t="s">
        <v>71</v>
      </c>
      <c r="I785">
        <v>1</v>
      </c>
      <c r="J785" t="s">
        <v>247</v>
      </c>
      <c r="K785" s="1" t="s">
        <v>248</v>
      </c>
      <c r="L785" t="s">
        <v>389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ユニフォーム白布賢二郎ICONIC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1</v>
      </c>
      <c r="C786" t="s">
        <v>382</v>
      </c>
      <c r="D786" t="s">
        <v>383</v>
      </c>
      <c r="E786" t="s">
        <v>24</v>
      </c>
      <c r="F786" t="s">
        <v>31</v>
      </c>
      <c r="G786" t="s">
        <v>157</v>
      </c>
      <c r="H786" t="s">
        <v>71</v>
      </c>
      <c r="I786">
        <v>1</v>
      </c>
      <c r="J786" t="s">
        <v>247</v>
      </c>
      <c r="K786" t="s">
        <v>395</v>
      </c>
      <c r="L786" t="s">
        <v>263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探偵白布賢二郎ICONIC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2</v>
      </c>
      <c r="C787" t="s">
        <v>382</v>
      </c>
      <c r="D787" t="s">
        <v>383</v>
      </c>
      <c r="E787" t="s">
        <v>24</v>
      </c>
      <c r="F787" t="s">
        <v>31</v>
      </c>
      <c r="G787" t="s">
        <v>157</v>
      </c>
      <c r="H787" t="s">
        <v>71</v>
      </c>
      <c r="I787">
        <v>1</v>
      </c>
      <c r="J787" t="s">
        <v>247</v>
      </c>
      <c r="K787" t="s">
        <v>396</v>
      </c>
      <c r="L787" t="s">
        <v>263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探偵白布賢二郎ICONIC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3</v>
      </c>
      <c r="C788" t="s">
        <v>382</v>
      </c>
      <c r="D788" t="s">
        <v>383</v>
      </c>
      <c r="E788" t="s">
        <v>24</v>
      </c>
      <c r="F788" t="s">
        <v>31</v>
      </c>
      <c r="G788" t="s">
        <v>157</v>
      </c>
      <c r="H788" t="s">
        <v>71</v>
      </c>
      <c r="I788">
        <v>1</v>
      </c>
      <c r="J788" t="s">
        <v>247</v>
      </c>
      <c r="K788" s="1" t="s">
        <v>248</v>
      </c>
      <c r="L788" t="s">
        <v>389</v>
      </c>
      <c r="M788">
        <v>27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探偵白布賢二郎ICONIC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1</v>
      </c>
      <c r="C789" s="1" t="s">
        <v>149</v>
      </c>
      <c r="D789" s="1" t="s">
        <v>383</v>
      </c>
      <c r="E789" s="1" t="s">
        <v>77</v>
      </c>
      <c r="F789" s="1" t="s">
        <v>31</v>
      </c>
      <c r="G789" s="1" t="s">
        <v>157</v>
      </c>
      <c r="H789" t="s">
        <v>71</v>
      </c>
      <c r="I789">
        <v>1</v>
      </c>
      <c r="J789" t="s">
        <v>247</v>
      </c>
      <c r="K789" t="s">
        <v>395</v>
      </c>
      <c r="L789" t="s">
        <v>263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制服白布賢二郎ICONIC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2</v>
      </c>
      <c r="C790" s="1" t="s">
        <v>149</v>
      </c>
      <c r="D790" s="1" t="s">
        <v>383</v>
      </c>
      <c r="E790" s="1" t="s">
        <v>77</v>
      </c>
      <c r="F790" s="1" t="s">
        <v>31</v>
      </c>
      <c r="G790" s="1" t="s">
        <v>157</v>
      </c>
      <c r="H790" t="s">
        <v>71</v>
      </c>
      <c r="I790">
        <v>1</v>
      </c>
      <c r="J790" t="s">
        <v>247</v>
      </c>
      <c r="K790" t="s">
        <v>396</v>
      </c>
      <c r="L790" t="s">
        <v>263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制服白布賢二郎ICONIC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3</v>
      </c>
      <c r="C791" s="1" t="s">
        <v>149</v>
      </c>
      <c r="D791" s="1" t="s">
        <v>383</v>
      </c>
      <c r="E791" s="1" t="s">
        <v>77</v>
      </c>
      <c r="F791" s="1" t="s">
        <v>31</v>
      </c>
      <c r="G791" s="1" t="s">
        <v>157</v>
      </c>
      <c r="H791" t="s">
        <v>71</v>
      </c>
      <c r="I791">
        <v>1</v>
      </c>
      <c r="J791" t="s">
        <v>247</v>
      </c>
      <c r="K791" s="1" t="s">
        <v>248</v>
      </c>
      <c r="L791" t="s">
        <v>389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制服白布賢二郎ICONIC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1</v>
      </c>
      <c r="C792" s="1" t="s">
        <v>999</v>
      </c>
      <c r="D792" s="1" t="s">
        <v>383</v>
      </c>
      <c r="E792" s="1" t="s">
        <v>73</v>
      </c>
      <c r="F792" s="1" t="s">
        <v>31</v>
      </c>
      <c r="G792" s="1" t="s">
        <v>157</v>
      </c>
      <c r="H792" s="1" t="s">
        <v>71</v>
      </c>
      <c r="I792">
        <v>1</v>
      </c>
      <c r="J792" t="s">
        <v>247</v>
      </c>
      <c r="K792" t="s">
        <v>395</v>
      </c>
      <c r="L792" t="s">
        <v>263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バカンス白布賢二郎ICONIC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2</v>
      </c>
      <c r="C793" s="1" t="s">
        <v>999</v>
      </c>
      <c r="D793" s="1" t="s">
        <v>383</v>
      </c>
      <c r="E793" s="1" t="s">
        <v>73</v>
      </c>
      <c r="F793" s="1" t="s">
        <v>31</v>
      </c>
      <c r="G793" s="1" t="s">
        <v>157</v>
      </c>
      <c r="H793" s="1" t="s">
        <v>71</v>
      </c>
      <c r="I793">
        <v>1</v>
      </c>
      <c r="J793" t="s">
        <v>247</v>
      </c>
      <c r="K793" t="s">
        <v>396</v>
      </c>
      <c r="L793" t="s">
        <v>263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バカンス白布賢二郎ICONIC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3</v>
      </c>
      <c r="C794" s="1" t="s">
        <v>999</v>
      </c>
      <c r="D794" s="1" t="s">
        <v>383</v>
      </c>
      <c r="E794" s="1" t="s">
        <v>73</v>
      </c>
      <c r="F794" s="1" t="s">
        <v>31</v>
      </c>
      <c r="G794" s="1" t="s">
        <v>157</v>
      </c>
      <c r="H794" s="1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24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バカンス白布賢二郎ICONIC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1</v>
      </c>
      <c r="C795" s="1" t="s">
        <v>1228</v>
      </c>
      <c r="D795" s="1" t="s">
        <v>383</v>
      </c>
      <c r="E795" s="1" t="s">
        <v>90</v>
      </c>
      <c r="F795" s="1" t="s">
        <v>31</v>
      </c>
      <c r="G795" s="1" t="s">
        <v>157</v>
      </c>
      <c r="H795" s="1" t="s">
        <v>71</v>
      </c>
      <c r="I795">
        <v>1</v>
      </c>
      <c r="J795" t="s">
        <v>247</v>
      </c>
      <c r="K795" t="s">
        <v>395</v>
      </c>
      <c r="L795" t="s">
        <v>263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路地裏2白布賢二郎ICONIC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2</v>
      </c>
      <c r="C796" s="1" t="s">
        <v>1228</v>
      </c>
      <c r="D796" s="1" t="s">
        <v>383</v>
      </c>
      <c r="E796" s="1" t="s">
        <v>90</v>
      </c>
      <c r="F796" s="1" t="s">
        <v>31</v>
      </c>
      <c r="G796" s="1" t="s">
        <v>157</v>
      </c>
      <c r="H796" s="1" t="s">
        <v>71</v>
      </c>
      <c r="I796">
        <v>1</v>
      </c>
      <c r="J796" t="s">
        <v>247</v>
      </c>
      <c r="K796" t="s">
        <v>396</v>
      </c>
      <c r="L796" t="s">
        <v>263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路地裏2白布賢二郎ICONIC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3</v>
      </c>
      <c r="C797" s="1" t="s">
        <v>1228</v>
      </c>
      <c r="D797" s="1" t="s">
        <v>383</v>
      </c>
      <c r="E797" s="1" t="s">
        <v>90</v>
      </c>
      <c r="F797" s="1" t="s">
        <v>31</v>
      </c>
      <c r="G797" s="1" t="s">
        <v>157</v>
      </c>
      <c r="H797" s="1" t="s">
        <v>71</v>
      </c>
      <c r="I797">
        <v>1</v>
      </c>
      <c r="J797" t="s">
        <v>247</v>
      </c>
      <c r="K797" s="1" t="s">
        <v>248</v>
      </c>
      <c r="L797" s="1" t="s">
        <v>178</v>
      </c>
      <c r="M797">
        <v>27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路地裏2白布賢二郎ICONIC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1</v>
      </c>
      <c r="C798" t="s">
        <v>108</v>
      </c>
      <c r="D798" t="s">
        <v>113</v>
      </c>
      <c r="E798" t="s">
        <v>73</v>
      </c>
      <c r="F798" t="s">
        <v>78</v>
      </c>
      <c r="G798" t="s">
        <v>118</v>
      </c>
      <c r="H798" t="s">
        <v>71</v>
      </c>
      <c r="I798">
        <v>1</v>
      </c>
      <c r="J798" t="s">
        <v>247</v>
      </c>
      <c r="K798" s="1" t="s">
        <v>174</v>
      </c>
      <c r="L798" t="s">
        <v>389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ユニフォーム大平獅音ICONIC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2</v>
      </c>
      <c r="C799" t="s">
        <v>108</v>
      </c>
      <c r="D799" t="s">
        <v>113</v>
      </c>
      <c r="E799" t="s">
        <v>73</v>
      </c>
      <c r="F799" t="s">
        <v>78</v>
      </c>
      <c r="G799" t="s">
        <v>118</v>
      </c>
      <c r="H799" t="s">
        <v>71</v>
      </c>
      <c r="I799">
        <v>1</v>
      </c>
      <c r="J799" t="s">
        <v>247</v>
      </c>
      <c r="K799" s="1" t="s">
        <v>175</v>
      </c>
      <c r="L799" t="s">
        <v>389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ユニフォーム大平獅音ICONIC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3</v>
      </c>
      <c r="C800" t="s">
        <v>108</v>
      </c>
      <c r="D800" t="s">
        <v>113</v>
      </c>
      <c r="E800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247</v>
      </c>
      <c r="K800" s="1" t="s">
        <v>248</v>
      </c>
      <c r="L800" t="s">
        <v>389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ユニフォーム大平獅音ICONIC</v>
      </c>
    </row>
    <row r="801" spans="1:20" x14ac:dyDescent="0.35">
      <c r="A801">
        <f>VLOOKUP(Block[[#This Row],[No用]],SetNo[[No.用]:[vlookup 用]],2,FALSE)</f>
        <v>211</v>
      </c>
      <c r="B801">
        <f>IF(ROW()=2,1,IF(A800&lt;&gt;Block[[#This Row],[No]],1,B800+1))</f>
        <v>1</v>
      </c>
      <c r="C801" t="s">
        <v>108</v>
      </c>
      <c r="D801" t="s">
        <v>114</v>
      </c>
      <c r="E801" t="s">
        <v>73</v>
      </c>
      <c r="F801" t="s">
        <v>82</v>
      </c>
      <c r="G801" t="s">
        <v>118</v>
      </c>
      <c r="H801" t="s">
        <v>71</v>
      </c>
      <c r="I801">
        <v>1</v>
      </c>
      <c r="J801" t="s">
        <v>247</v>
      </c>
      <c r="K801" s="1" t="s">
        <v>174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ユニフォーム川西太一ICONIC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2</v>
      </c>
      <c r="C802" t="s">
        <v>108</v>
      </c>
      <c r="D802" t="s">
        <v>114</v>
      </c>
      <c r="E802" t="s">
        <v>73</v>
      </c>
      <c r="F802" t="s">
        <v>82</v>
      </c>
      <c r="G802" t="s">
        <v>118</v>
      </c>
      <c r="H802" t="s">
        <v>71</v>
      </c>
      <c r="I802">
        <v>1</v>
      </c>
      <c r="J802" t="s">
        <v>247</v>
      </c>
      <c r="K802" s="1" t="s">
        <v>175</v>
      </c>
      <c r="L802" s="1" t="s">
        <v>173</v>
      </c>
      <c r="M802">
        <v>39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ユニフォーム川西太一ICONIC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3</v>
      </c>
      <c r="C803" t="s">
        <v>108</v>
      </c>
      <c r="D803" t="s">
        <v>114</v>
      </c>
      <c r="E803" t="s">
        <v>73</v>
      </c>
      <c r="F803" t="s">
        <v>82</v>
      </c>
      <c r="G803" t="s">
        <v>118</v>
      </c>
      <c r="H803" t="s">
        <v>71</v>
      </c>
      <c r="I803">
        <v>1</v>
      </c>
      <c r="J803" t="s">
        <v>247</v>
      </c>
      <c r="K803" s="1" t="s">
        <v>176</v>
      </c>
      <c r="L803" s="1" t="s">
        <v>162</v>
      </c>
      <c r="M803">
        <v>36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ユニフォーム川西太一ICONIC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4</v>
      </c>
      <c r="C804" t="s">
        <v>108</v>
      </c>
      <c r="D804" t="s">
        <v>114</v>
      </c>
      <c r="E804" t="s">
        <v>73</v>
      </c>
      <c r="F804" t="s">
        <v>82</v>
      </c>
      <c r="G804" t="s">
        <v>118</v>
      </c>
      <c r="H804" t="s">
        <v>71</v>
      </c>
      <c r="I804">
        <v>1</v>
      </c>
      <c r="J804" t="s">
        <v>247</v>
      </c>
      <c r="K804" s="1" t="s">
        <v>233</v>
      </c>
      <c r="L804" s="1" t="s">
        <v>162</v>
      </c>
      <c r="M804">
        <v>36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ユニフォーム川西太一ICONIC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5</v>
      </c>
      <c r="C805" t="s">
        <v>108</v>
      </c>
      <c r="D805" t="s">
        <v>114</v>
      </c>
      <c r="E805" t="s">
        <v>73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179</v>
      </c>
      <c r="L805" s="1" t="s">
        <v>173</v>
      </c>
      <c r="M805">
        <v>47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ユニフォーム川西太一ICONIC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6</v>
      </c>
      <c r="C806" t="s">
        <v>108</v>
      </c>
      <c r="D806" t="s">
        <v>114</v>
      </c>
      <c r="E806" t="s">
        <v>73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36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ユニフォーム川西太一ICONIC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7</v>
      </c>
      <c r="C807" t="s">
        <v>108</v>
      </c>
      <c r="D807" t="s">
        <v>114</v>
      </c>
      <c r="E807" t="s">
        <v>73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34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ユニフォーム川西太一ICONIC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8</v>
      </c>
      <c r="C808" t="s">
        <v>108</v>
      </c>
      <c r="D808" t="s">
        <v>114</v>
      </c>
      <c r="E808" t="s">
        <v>73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183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Block[[#This Row],[服装]]&amp;Block[[#This Row],[名前]]&amp;Block[[#This Row],[レアリティ]]</f>
        <v>ユニフォーム川西太一ICONIC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1</v>
      </c>
      <c r="C809" s="1" t="s">
        <v>893</v>
      </c>
      <c r="D809" s="1" t="s">
        <v>114</v>
      </c>
      <c r="E809" s="1" t="s">
        <v>90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173</v>
      </c>
      <c r="M809">
        <v>40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路地裏川西太一ICONIC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2</v>
      </c>
      <c r="C810" s="1" t="s">
        <v>893</v>
      </c>
      <c r="D810" s="1" t="s">
        <v>114</v>
      </c>
      <c r="E810" s="1" t="s">
        <v>90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173</v>
      </c>
      <c r="M810">
        <v>40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路地裏川西太一ICONIC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3</v>
      </c>
      <c r="C811" s="1" t="s">
        <v>893</v>
      </c>
      <c r="D811" s="1" t="s">
        <v>114</v>
      </c>
      <c r="E811" s="1" t="s">
        <v>90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176</v>
      </c>
      <c r="L811" s="1" t="s">
        <v>178</v>
      </c>
      <c r="M811">
        <v>38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路地裏川西太一ICONIC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4</v>
      </c>
      <c r="C812" s="1" t="s">
        <v>893</v>
      </c>
      <c r="D812" s="1" t="s">
        <v>114</v>
      </c>
      <c r="E812" s="1" t="s">
        <v>90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233</v>
      </c>
      <c r="L812" s="1" t="s">
        <v>178</v>
      </c>
      <c r="M812">
        <v>38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路地裏川西太一ICONIC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5</v>
      </c>
      <c r="C813" s="1" t="s">
        <v>893</v>
      </c>
      <c r="D813" s="1" t="s">
        <v>114</v>
      </c>
      <c r="E813" s="1" t="s">
        <v>90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179</v>
      </c>
      <c r="L813" s="1" t="s">
        <v>173</v>
      </c>
      <c r="M813">
        <v>47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路地裏川西太一ICONIC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6</v>
      </c>
      <c r="C814" s="1" t="s">
        <v>893</v>
      </c>
      <c r="D814" s="1" t="s">
        <v>114</v>
      </c>
      <c r="E814" s="1" t="s">
        <v>90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177</v>
      </c>
      <c r="L814" s="1" t="s">
        <v>162</v>
      </c>
      <c r="M814">
        <v>36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路地裏川西太一ICONIC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7</v>
      </c>
      <c r="C815" s="1" t="s">
        <v>893</v>
      </c>
      <c r="D815" s="1" t="s">
        <v>114</v>
      </c>
      <c r="E815" s="1" t="s">
        <v>90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34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路地裏川西太一ICONIC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8</v>
      </c>
      <c r="C816" s="1" t="s">
        <v>893</v>
      </c>
      <c r="D816" s="1" t="s">
        <v>114</v>
      </c>
      <c r="E816" s="1" t="s">
        <v>90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183</v>
      </c>
      <c r="L816" s="1" t="s">
        <v>224</v>
      </c>
      <c r="M816">
        <v>49</v>
      </c>
      <c r="N816">
        <v>0</v>
      </c>
      <c r="O816">
        <v>59</v>
      </c>
      <c r="P816">
        <v>0</v>
      </c>
      <c r="T816" t="str">
        <f>Block[[#This Row],[服装]]&amp;Block[[#This Row],[名前]]&amp;Block[[#This Row],[レアリティ]]</f>
        <v>路地裏川西太一ICONIC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9</v>
      </c>
      <c r="C817" s="1" t="s">
        <v>893</v>
      </c>
      <c r="D817" s="1" t="s">
        <v>114</v>
      </c>
      <c r="E817" s="1" t="s">
        <v>90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175</v>
      </c>
      <c r="L817" s="1" t="s">
        <v>224</v>
      </c>
      <c r="M817">
        <v>49</v>
      </c>
      <c r="N817">
        <v>0</v>
      </c>
      <c r="O817">
        <v>59</v>
      </c>
      <c r="P817">
        <v>0</v>
      </c>
      <c r="T817" t="str">
        <f>Block[[#This Row],[服装]]&amp;Block[[#This Row],[名前]]&amp;Block[[#This Row],[レアリティ]]</f>
        <v>路地裏川西太一ICONIC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1</v>
      </c>
      <c r="C818" t="s">
        <v>108</v>
      </c>
      <c r="D818" s="1" t="s">
        <v>652</v>
      </c>
      <c r="E818" t="s">
        <v>73</v>
      </c>
      <c r="F818" t="s">
        <v>74</v>
      </c>
      <c r="G818" t="s">
        <v>118</v>
      </c>
      <c r="H818" t="s">
        <v>71</v>
      </c>
      <c r="I818">
        <v>1</v>
      </c>
      <c r="J818" t="s">
        <v>247</v>
      </c>
      <c r="K818" s="1" t="s">
        <v>174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ユニフォーム瀬見英太ICONIC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2</v>
      </c>
      <c r="C819" t="s">
        <v>108</v>
      </c>
      <c r="D819" s="1" t="s">
        <v>652</v>
      </c>
      <c r="E819" t="s">
        <v>73</v>
      </c>
      <c r="F819" t="s">
        <v>74</v>
      </c>
      <c r="G819" t="s">
        <v>118</v>
      </c>
      <c r="H819" t="s">
        <v>71</v>
      </c>
      <c r="I819">
        <v>1</v>
      </c>
      <c r="J819" t="s">
        <v>247</v>
      </c>
      <c r="K819" s="1" t="s">
        <v>175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ユニフォーム瀬見英太ICONIC</v>
      </c>
    </row>
    <row r="820" spans="1:20" x14ac:dyDescent="0.35">
      <c r="A820">
        <f>VLOOKUP(Block[[#This Row],[No用]],SetNo[[No.用]:[vlookup 用]],2,FALSE)</f>
        <v>213</v>
      </c>
      <c r="B820">
        <f>IF(ROW()=2,1,IF(A819&lt;&gt;Block[[#This Row],[No]],1,B819+1))</f>
        <v>3</v>
      </c>
      <c r="C820" t="s">
        <v>108</v>
      </c>
      <c r="D820" s="1" t="s">
        <v>652</v>
      </c>
      <c r="E820" t="s">
        <v>73</v>
      </c>
      <c r="F820" t="s">
        <v>74</v>
      </c>
      <c r="G820" t="s">
        <v>118</v>
      </c>
      <c r="H820" t="s">
        <v>71</v>
      </c>
      <c r="I820">
        <v>1</v>
      </c>
      <c r="J820" t="s">
        <v>247</v>
      </c>
      <c r="K820" s="1" t="s">
        <v>248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ユニフォーム瀬見英太ICONIC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1</v>
      </c>
      <c r="C821" s="1" t="s">
        <v>815</v>
      </c>
      <c r="D821" s="1" t="s">
        <v>652</v>
      </c>
      <c r="E821" s="1" t="s">
        <v>90</v>
      </c>
      <c r="F821" t="s">
        <v>74</v>
      </c>
      <c r="G821" t="s">
        <v>118</v>
      </c>
      <c r="H82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雪遊び瀬見英太ICONIC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2</v>
      </c>
      <c r="C822" s="1" t="s">
        <v>815</v>
      </c>
      <c r="D822" s="1" t="s">
        <v>652</v>
      </c>
      <c r="E822" s="1" t="s">
        <v>90</v>
      </c>
      <c r="F822" t="s">
        <v>74</v>
      </c>
      <c r="G822" t="s">
        <v>118</v>
      </c>
      <c r="H822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雪遊び瀬見英太ICONIC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3</v>
      </c>
      <c r="C823" s="1" t="s">
        <v>815</v>
      </c>
      <c r="D823" s="1" t="s">
        <v>652</v>
      </c>
      <c r="E823" s="1" t="s">
        <v>90</v>
      </c>
      <c r="F823" t="s">
        <v>74</v>
      </c>
      <c r="G823" t="s">
        <v>118</v>
      </c>
      <c r="H823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雪遊び瀬見英太ICONIC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1</v>
      </c>
      <c r="C824" s="1" t="s">
        <v>999</v>
      </c>
      <c r="D824" s="1" t="s">
        <v>652</v>
      </c>
      <c r="E824" s="11" t="s">
        <v>77</v>
      </c>
      <c r="F824" s="1" t="s">
        <v>74</v>
      </c>
      <c r="G824" s="1" t="s">
        <v>118</v>
      </c>
      <c r="H824" s="1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バカンス瀬見英太ICONIC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2</v>
      </c>
      <c r="C825" s="1" t="s">
        <v>999</v>
      </c>
      <c r="D825" s="1" t="s">
        <v>652</v>
      </c>
      <c r="E825" s="11" t="s">
        <v>77</v>
      </c>
      <c r="F825" s="1" t="s">
        <v>74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バカンス瀬見英太ICONIC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3</v>
      </c>
      <c r="C826" s="1" t="s">
        <v>999</v>
      </c>
      <c r="D826" s="1" t="s">
        <v>652</v>
      </c>
      <c r="E826" s="11" t="s">
        <v>77</v>
      </c>
      <c r="F826" s="1" t="s">
        <v>74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バカンス瀬見英太ICONIC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t="s">
        <v>108</v>
      </c>
      <c r="D827" t="s">
        <v>115</v>
      </c>
      <c r="E827" t="s">
        <v>73</v>
      </c>
      <c r="F827" t="s">
        <v>80</v>
      </c>
      <c r="G827" t="s">
        <v>118</v>
      </c>
      <c r="H827" t="s">
        <v>71</v>
      </c>
      <c r="I827">
        <v>1</v>
      </c>
      <c r="J827" t="s">
        <v>247</v>
      </c>
      <c r="M827">
        <v>0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ユニフォーム山形隼人ICONIC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1</v>
      </c>
      <c r="C828" s="1" t="s">
        <v>108</v>
      </c>
      <c r="D828" s="1" t="s">
        <v>1018</v>
      </c>
      <c r="E828" s="1" t="s">
        <v>73</v>
      </c>
      <c r="F828" s="1" t="s">
        <v>78</v>
      </c>
      <c r="G828" s="1" t="s">
        <v>1019</v>
      </c>
      <c r="H828" s="1" t="s">
        <v>71</v>
      </c>
      <c r="I828">
        <v>1</v>
      </c>
      <c r="J828" t="s">
        <v>247</v>
      </c>
      <c r="K828" s="1" t="s">
        <v>174</v>
      </c>
      <c r="L828" s="1" t="s">
        <v>162</v>
      </c>
      <c r="M828">
        <v>30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ユニフォーム強羅昌己ICONIC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2</v>
      </c>
      <c r="C829" s="1" t="s">
        <v>108</v>
      </c>
      <c r="D829" s="1" t="s">
        <v>1018</v>
      </c>
      <c r="E829" s="1" t="s">
        <v>73</v>
      </c>
      <c r="F829" s="1" t="s">
        <v>78</v>
      </c>
      <c r="G829" s="1" t="s">
        <v>1019</v>
      </c>
      <c r="H829" s="1" t="s">
        <v>71</v>
      </c>
      <c r="I829">
        <v>1</v>
      </c>
      <c r="J829" t="s">
        <v>247</v>
      </c>
      <c r="K829" s="1" t="s">
        <v>175</v>
      </c>
      <c r="L829" s="1" t="s">
        <v>162</v>
      </c>
      <c r="M829">
        <v>30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ユニフォーム強羅昌己ICONIC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3</v>
      </c>
      <c r="C830" s="1" t="s">
        <v>108</v>
      </c>
      <c r="D830" s="1" t="s">
        <v>1018</v>
      </c>
      <c r="E830" s="1" t="s">
        <v>73</v>
      </c>
      <c r="F830" s="1" t="s">
        <v>78</v>
      </c>
      <c r="G830" s="1" t="s">
        <v>1019</v>
      </c>
      <c r="H830" s="1" t="s">
        <v>71</v>
      </c>
      <c r="I830">
        <v>1</v>
      </c>
      <c r="J830" t="s">
        <v>247</v>
      </c>
      <c r="K830" s="1" t="s">
        <v>248</v>
      </c>
      <c r="L830" s="1" t="s">
        <v>162</v>
      </c>
      <c r="M830">
        <v>30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ユニフォーム強羅昌己ICONIC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108</v>
      </c>
      <c r="D831" s="1" t="s">
        <v>1031</v>
      </c>
      <c r="E831" s="1" t="s">
        <v>77</v>
      </c>
      <c r="F831" s="1" t="s">
        <v>78</v>
      </c>
      <c r="G831" s="1" t="s">
        <v>1019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ユニフォーム芦谷洋平ICONIC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108</v>
      </c>
      <c r="D832" s="1" t="s">
        <v>1031</v>
      </c>
      <c r="E832" s="1" t="s">
        <v>77</v>
      </c>
      <c r="F832" s="1" t="s">
        <v>78</v>
      </c>
      <c r="G832" s="1" t="s">
        <v>1019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ユニフォーム芦谷洋平ICONIC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108</v>
      </c>
      <c r="D833" s="1" t="s">
        <v>1031</v>
      </c>
      <c r="E833" s="1" t="s">
        <v>77</v>
      </c>
      <c r="F833" s="1" t="s">
        <v>78</v>
      </c>
      <c r="G833" s="1" t="s">
        <v>1019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ユニフォーム芦谷洋平ICONIC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1</v>
      </c>
      <c r="C834" s="1" t="s">
        <v>108</v>
      </c>
      <c r="D834" s="1" t="s">
        <v>1039</v>
      </c>
      <c r="E834" s="1" t="s">
        <v>73</v>
      </c>
      <c r="F834" s="1" t="s">
        <v>82</v>
      </c>
      <c r="G834" s="1" t="s">
        <v>1019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173</v>
      </c>
      <c r="M834">
        <v>30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ユニフォーム仙石伸吾ICONIC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2</v>
      </c>
      <c r="C835" s="1" t="s">
        <v>108</v>
      </c>
      <c r="D835" s="1" t="s">
        <v>1039</v>
      </c>
      <c r="E835" s="1" t="s">
        <v>73</v>
      </c>
      <c r="F835" s="1" t="s">
        <v>82</v>
      </c>
      <c r="G835" s="1" t="s">
        <v>1019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173</v>
      </c>
      <c r="M835">
        <v>30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ユニフォーム仙石伸吾ICONIC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3</v>
      </c>
      <c r="C836" s="1" t="s">
        <v>108</v>
      </c>
      <c r="D836" s="1" t="s">
        <v>1039</v>
      </c>
      <c r="E836" s="1" t="s">
        <v>73</v>
      </c>
      <c r="F836" s="1" t="s">
        <v>82</v>
      </c>
      <c r="G836" s="1" t="s">
        <v>1019</v>
      </c>
      <c r="H836" s="1" t="s">
        <v>71</v>
      </c>
      <c r="I836">
        <v>1</v>
      </c>
      <c r="J836" t="s">
        <v>247</v>
      </c>
      <c r="K836" s="1" t="s">
        <v>177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ユニフォーム仙石伸吾ICONIC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4</v>
      </c>
      <c r="C837" s="1" t="s">
        <v>108</v>
      </c>
      <c r="D837" s="1" t="s">
        <v>1039</v>
      </c>
      <c r="E837" s="1" t="s">
        <v>73</v>
      </c>
      <c r="F837" s="1" t="s">
        <v>82</v>
      </c>
      <c r="G837" s="1" t="s">
        <v>1019</v>
      </c>
      <c r="H837" s="1" t="s">
        <v>71</v>
      </c>
      <c r="I837">
        <v>1</v>
      </c>
      <c r="J837" t="s">
        <v>247</v>
      </c>
      <c r="K837" s="1" t="s">
        <v>248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ユニフォーム仙石伸吾ICONIC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1</v>
      </c>
      <c r="C838" s="1" t="s">
        <v>108</v>
      </c>
      <c r="D838" s="1" t="s">
        <v>1077</v>
      </c>
      <c r="E838" s="1" t="s">
        <v>73</v>
      </c>
      <c r="F838" s="1" t="s">
        <v>80</v>
      </c>
      <c r="G838" s="1" t="s">
        <v>1019</v>
      </c>
      <c r="H838" s="1" t="s">
        <v>71</v>
      </c>
      <c r="I838">
        <v>1</v>
      </c>
      <c r="J838" t="s">
        <v>247</v>
      </c>
      <c r="K838" s="1"/>
      <c r="L838" s="1"/>
      <c r="M838">
        <v>0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ユニフォーム中川俊美ICONIC</v>
      </c>
    </row>
    <row r="839" spans="1:20" x14ac:dyDescent="0.35">
      <c r="A839">
        <f>VLOOKUP(Block[[#This Row],[No用]],SetNo[[No.用]:[vlookup 用]],2,FALSE)</f>
        <v>221</v>
      </c>
      <c r="B839">
        <f>IF(ROW()=2,1,IF(A838&lt;&gt;Block[[#This Row],[No]],1,B838+1))</f>
        <v>1</v>
      </c>
      <c r="C839" s="1" t="s">
        <v>108</v>
      </c>
      <c r="D839" s="1" t="s">
        <v>1081</v>
      </c>
      <c r="E839" s="1" t="s">
        <v>73</v>
      </c>
      <c r="F839" s="1" t="s">
        <v>74</v>
      </c>
      <c r="G839" s="1" t="s">
        <v>1019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ユニフォーム七沢健吾ICONIC</v>
      </c>
    </row>
    <row r="840" spans="1:20" x14ac:dyDescent="0.35">
      <c r="A840">
        <f>VLOOKUP(Block[[#This Row],[No用]],SetNo[[No.用]:[vlookup 用]],2,FALSE)</f>
        <v>221</v>
      </c>
      <c r="B840">
        <f>IF(ROW()=2,1,IF(A839&lt;&gt;Block[[#This Row],[No]],1,B839+1))</f>
        <v>2</v>
      </c>
      <c r="C840" s="1" t="s">
        <v>108</v>
      </c>
      <c r="D840" s="1" t="s">
        <v>1081</v>
      </c>
      <c r="E840" s="1" t="s">
        <v>73</v>
      </c>
      <c r="F840" s="1" t="s">
        <v>74</v>
      </c>
      <c r="G840" s="1" t="s">
        <v>1019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ユニフォーム七沢健吾ICONIC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3</v>
      </c>
      <c r="C841" s="1" t="s">
        <v>108</v>
      </c>
      <c r="D841" s="1" t="s">
        <v>1081</v>
      </c>
      <c r="E841" s="1" t="s">
        <v>73</v>
      </c>
      <c r="F841" s="1" t="s">
        <v>74</v>
      </c>
      <c r="G841" s="1" t="s">
        <v>1019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25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ユニフォーム七沢健吾ICONIC</v>
      </c>
    </row>
    <row r="842" spans="1:20" x14ac:dyDescent="0.35">
      <c r="A842">
        <f>VLOOKUP(Block[[#This Row],[No用]],SetNo[[No.用]:[vlookup 用]],2,FALSE)</f>
        <v>222</v>
      </c>
      <c r="B842">
        <f>IF(ROW()=2,1,IF(A841&lt;&gt;Block[[#This Row],[No]],1,B841+1))</f>
        <v>1</v>
      </c>
      <c r="C842" s="1" t="s">
        <v>108</v>
      </c>
      <c r="D842" s="1" t="s">
        <v>1089</v>
      </c>
      <c r="E842" s="1" t="s">
        <v>73</v>
      </c>
      <c r="F842" s="1" t="s">
        <v>82</v>
      </c>
      <c r="G842" s="1" t="s">
        <v>1019</v>
      </c>
      <c r="H842" s="1" t="s">
        <v>71</v>
      </c>
      <c r="I842">
        <v>1</v>
      </c>
      <c r="J842" t="s">
        <v>247</v>
      </c>
      <c r="K842" s="1" t="s">
        <v>1091</v>
      </c>
      <c r="L842" s="1" t="s">
        <v>173</v>
      </c>
      <c r="M842">
        <v>35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ユニフォーム伊勢原裕次ICONIC</v>
      </c>
    </row>
    <row r="843" spans="1:20" x14ac:dyDescent="0.35">
      <c r="A843">
        <f>VLOOKUP(Block[[#This Row],[No用]],SetNo[[No.用]:[vlookup 用]],2,FALSE)</f>
        <v>222</v>
      </c>
      <c r="B843">
        <f>IF(ROW()=2,1,IF(A842&lt;&gt;Block[[#This Row],[No]],1,B842+1))</f>
        <v>2</v>
      </c>
      <c r="C843" s="1" t="s">
        <v>108</v>
      </c>
      <c r="D843" s="1" t="s">
        <v>1089</v>
      </c>
      <c r="E843" s="1" t="s">
        <v>73</v>
      </c>
      <c r="F843" s="1" t="s">
        <v>82</v>
      </c>
      <c r="G843" s="1" t="s">
        <v>1019</v>
      </c>
      <c r="H843" s="1" t="s">
        <v>71</v>
      </c>
      <c r="I843">
        <v>1</v>
      </c>
      <c r="J843" t="s">
        <v>247</v>
      </c>
      <c r="K843" s="1" t="s">
        <v>1092</v>
      </c>
      <c r="L843" s="1" t="s">
        <v>173</v>
      </c>
      <c r="M843">
        <v>35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ユニフォーム伊勢原裕次ICONIC</v>
      </c>
    </row>
    <row r="844" spans="1:20" x14ac:dyDescent="0.35">
      <c r="A844">
        <f>VLOOKUP(Block[[#This Row],[No用]],SetNo[[No.用]:[vlookup 用]],2,FALSE)</f>
        <v>222</v>
      </c>
      <c r="B844">
        <f>IF(ROW()=2,1,IF(A843&lt;&gt;Block[[#This Row],[No]],1,B843+1))</f>
        <v>3</v>
      </c>
      <c r="C844" s="1" t="s">
        <v>108</v>
      </c>
      <c r="D844" s="1" t="s">
        <v>1089</v>
      </c>
      <c r="E844" s="1" t="s">
        <v>73</v>
      </c>
      <c r="F844" s="1" t="s">
        <v>82</v>
      </c>
      <c r="G844" s="1" t="s">
        <v>1019</v>
      </c>
      <c r="H844" s="1" t="s">
        <v>71</v>
      </c>
      <c r="I844">
        <v>1</v>
      </c>
      <c r="J844" t="s">
        <v>247</v>
      </c>
      <c r="K844" s="1" t="s">
        <v>176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ユニフォーム伊勢原裕次ICONIC</v>
      </c>
    </row>
    <row r="845" spans="1:20" x14ac:dyDescent="0.35">
      <c r="A845">
        <f>VLOOKUP(Block[[#This Row],[No用]],SetNo[[No.用]:[vlookup 用]],2,FALSE)</f>
        <v>222</v>
      </c>
      <c r="B845">
        <f>IF(ROW()=2,1,IF(A844&lt;&gt;Block[[#This Row],[No]],1,B844+1))</f>
        <v>4</v>
      </c>
      <c r="C845" s="1" t="s">
        <v>108</v>
      </c>
      <c r="D845" s="1" t="s">
        <v>1089</v>
      </c>
      <c r="E845" s="1" t="s">
        <v>73</v>
      </c>
      <c r="F845" s="1" t="s">
        <v>82</v>
      </c>
      <c r="G845" s="1" t="s">
        <v>1019</v>
      </c>
      <c r="H845" s="1" t="s">
        <v>71</v>
      </c>
      <c r="I845">
        <v>1</v>
      </c>
      <c r="J845" t="s">
        <v>247</v>
      </c>
      <c r="K845" s="1" t="s">
        <v>177</v>
      </c>
      <c r="L845" s="1" t="s">
        <v>162</v>
      </c>
      <c r="M845">
        <v>32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ユニフォーム伊勢原裕次ICONIC</v>
      </c>
    </row>
    <row r="846" spans="1:20" x14ac:dyDescent="0.35">
      <c r="A846">
        <f>VLOOKUP(Block[[#This Row],[No用]],SetNo[[No.用]:[vlookup 用]],2,FALSE)</f>
        <v>222</v>
      </c>
      <c r="B846">
        <f>IF(ROW()=2,1,IF(A845&lt;&gt;Block[[#This Row],[No]],1,B845+1))</f>
        <v>5</v>
      </c>
      <c r="C846" s="1" t="s">
        <v>108</v>
      </c>
      <c r="D846" s="1" t="s">
        <v>1089</v>
      </c>
      <c r="E846" s="1" t="s">
        <v>73</v>
      </c>
      <c r="F846" s="1" t="s">
        <v>82</v>
      </c>
      <c r="G846" s="1" t="s">
        <v>1019</v>
      </c>
      <c r="H846" s="1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32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ユニフォーム伊勢原裕次ICONIC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6</v>
      </c>
      <c r="C847" s="1" t="s">
        <v>108</v>
      </c>
      <c r="D847" s="1" t="s">
        <v>1089</v>
      </c>
      <c r="E847" s="1" t="s">
        <v>73</v>
      </c>
      <c r="F847" s="1" t="s">
        <v>82</v>
      </c>
      <c r="G847" s="1" t="s">
        <v>1019</v>
      </c>
      <c r="H847" s="1" t="s">
        <v>71</v>
      </c>
      <c r="I847">
        <v>1</v>
      </c>
      <c r="J847" t="s">
        <v>247</v>
      </c>
      <c r="K847" s="1" t="s">
        <v>183</v>
      </c>
      <c r="L847" s="1" t="s">
        <v>224</v>
      </c>
      <c r="M847">
        <v>45</v>
      </c>
      <c r="N847">
        <v>0</v>
      </c>
      <c r="O847">
        <v>55</v>
      </c>
      <c r="P847">
        <v>0</v>
      </c>
      <c r="T847" t="str">
        <f>Block[[#This Row],[服装]]&amp;Block[[#This Row],[名前]]&amp;Block[[#This Row],[レアリティ]]</f>
        <v>ユニフォーム伊勢原裕次ICONIC</v>
      </c>
    </row>
    <row r="848" spans="1:20" x14ac:dyDescent="0.35">
      <c r="A848">
        <f>VLOOKUP(Block[[#This Row],[No用]],SetNo[[No.用]:[vlookup 用]],2,FALSE)</f>
        <v>223</v>
      </c>
      <c r="B848">
        <f>IF(ROW()=2,1,IF(A847&lt;&gt;Block[[#This Row],[No]],1,B847+1))</f>
        <v>1</v>
      </c>
      <c r="C848" s="1" t="s">
        <v>108</v>
      </c>
      <c r="D848" s="1" t="s">
        <v>1099</v>
      </c>
      <c r="E848" s="1" t="s">
        <v>73</v>
      </c>
      <c r="F848" s="1" t="s">
        <v>78</v>
      </c>
      <c r="G848" s="1" t="s">
        <v>1019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ユニフォーム湯河浩二ICONIC</v>
      </c>
    </row>
    <row r="849" spans="1:20" x14ac:dyDescent="0.35">
      <c r="A849">
        <f>VLOOKUP(Block[[#This Row],[No用]],SetNo[[No.用]:[vlookup 用]],2,FALSE)</f>
        <v>223</v>
      </c>
      <c r="B849">
        <f>IF(ROW()=2,1,IF(A848&lt;&gt;Block[[#This Row],[No]],1,B848+1))</f>
        <v>2</v>
      </c>
      <c r="C849" s="1" t="s">
        <v>108</v>
      </c>
      <c r="D849" s="1" t="s">
        <v>1099</v>
      </c>
      <c r="E849" s="1" t="s">
        <v>73</v>
      </c>
      <c r="F849" s="1" t="s">
        <v>78</v>
      </c>
      <c r="G849" s="1" t="s">
        <v>1019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178</v>
      </c>
      <c r="M849">
        <v>36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ユニフォーム湯河浩二ICONIC</v>
      </c>
    </row>
    <row r="850" spans="1:20" x14ac:dyDescent="0.35">
      <c r="A850">
        <f>VLOOKUP(Block[[#This Row],[No用]],SetNo[[No.用]:[vlookup 用]],2,FALSE)</f>
        <v>223</v>
      </c>
      <c r="B850">
        <f>IF(ROW()=2,1,IF(A849&lt;&gt;Block[[#This Row],[No]],1,B849+1))</f>
        <v>3</v>
      </c>
      <c r="C850" s="1" t="s">
        <v>108</v>
      </c>
      <c r="D850" s="1" t="s">
        <v>1099</v>
      </c>
      <c r="E850" s="1" t="s">
        <v>73</v>
      </c>
      <c r="F850" s="1" t="s">
        <v>78</v>
      </c>
      <c r="G850" s="1" t="s">
        <v>1019</v>
      </c>
      <c r="H850" s="1" t="s">
        <v>71</v>
      </c>
      <c r="I850">
        <v>1</v>
      </c>
      <c r="J850" t="s">
        <v>247</v>
      </c>
      <c r="K850" s="1" t="s">
        <v>183</v>
      </c>
      <c r="L850" s="1" t="s">
        <v>224</v>
      </c>
      <c r="M850">
        <v>48</v>
      </c>
      <c r="N850">
        <v>0</v>
      </c>
      <c r="O850">
        <v>58</v>
      </c>
      <c r="P850">
        <v>0</v>
      </c>
      <c r="T850" t="str">
        <f>Block[[#This Row],[服装]]&amp;Block[[#This Row],[名前]]&amp;Block[[#This Row],[レアリティ]]</f>
        <v>ユニフォーム湯河浩二ICONIC</v>
      </c>
    </row>
    <row r="851" spans="1:20" x14ac:dyDescent="0.35">
      <c r="A851">
        <f>VLOOKUP(Block[[#This Row],[No用]],SetNo[[No.用]:[vlookup 用]],2,FALSE)</f>
        <v>224</v>
      </c>
      <c r="B851">
        <f>IF(ROW()=2,1,IF(A850&lt;&gt;Block[[#This Row],[No]],1,B850+1))</f>
        <v>1</v>
      </c>
      <c r="C851" s="1" t="s">
        <v>108</v>
      </c>
      <c r="D851" s="1" t="s">
        <v>1145</v>
      </c>
      <c r="E851" s="1" t="s">
        <v>1146</v>
      </c>
      <c r="F851" s="1" t="s">
        <v>82</v>
      </c>
      <c r="G851" s="1" t="s">
        <v>1148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31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ユニフォーム千鹿谷栄吉ICONIC</v>
      </c>
    </row>
    <row r="852" spans="1:20" x14ac:dyDescent="0.35">
      <c r="A852">
        <f>VLOOKUP(Block[[#This Row],[No用]],SetNo[[No.用]:[vlookup 用]],2,FALSE)</f>
        <v>224</v>
      </c>
      <c r="B852">
        <f>IF(ROW()=2,1,IF(A851&lt;&gt;Block[[#This Row],[No]],1,B851+1))</f>
        <v>2</v>
      </c>
      <c r="C852" s="1" t="s">
        <v>108</v>
      </c>
      <c r="D852" s="1" t="s">
        <v>1145</v>
      </c>
      <c r="E852" s="1" t="s">
        <v>1146</v>
      </c>
      <c r="F852" s="1" t="s">
        <v>82</v>
      </c>
      <c r="G852" s="1" t="s">
        <v>1148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ユニフォーム千鹿谷栄吉ICONIC</v>
      </c>
    </row>
    <row r="853" spans="1:20" x14ac:dyDescent="0.35">
      <c r="A853">
        <f>VLOOKUP(Block[[#This Row],[No用]],SetNo[[No.用]:[vlookup 用]],2,FALSE)</f>
        <v>224</v>
      </c>
      <c r="B853">
        <f>IF(ROW()=2,1,IF(A852&lt;&gt;Block[[#This Row],[No]],1,B852+1))</f>
        <v>3</v>
      </c>
      <c r="C853" s="1" t="s">
        <v>108</v>
      </c>
      <c r="D853" s="1" t="s">
        <v>1145</v>
      </c>
      <c r="E853" s="1" t="s">
        <v>1146</v>
      </c>
      <c r="F853" s="1" t="s">
        <v>82</v>
      </c>
      <c r="G853" s="1" t="s">
        <v>1148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31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ユニフォーム千鹿谷栄吉ICONIC</v>
      </c>
    </row>
    <row r="854" spans="1:20" x14ac:dyDescent="0.35">
      <c r="A854">
        <f>VLOOKUP(Block[[#This Row],[No用]],SetNo[[No.用]:[vlookup 用]],2,FALSE)</f>
        <v>225</v>
      </c>
      <c r="B854">
        <f>IF(ROW()=2,1,IF(A853&lt;&gt;Block[[#This Row],[No]],1,B853+1))</f>
        <v>1</v>
      </c>
      <c r="C854" s="1" t="s">
        <v>108</v>
      </c>
      <c r="D854" s="1" t="s">
        <v>1155</v>
      </c>
      <c r="E854" s="1" t="s">
        <v>90</v>
      </c>
      <c r="F854" s="1" t="s">
        <v>1156</v>
      </c>
      <c r="G854" s="1" t="s">
        <v>1148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ユニフォーム小鹿野大樹ICONIC</v>
      </c>
    </row>
    <row r="855" spans="1:20" x14ac:dyDescent="0.35">
      <c r="A855">
        <f>VLOOKUP(Block[[#This Row],[No用]],SetNo[[No.用]:[vlookup 用]],2,FALSE)</f>
        <v>225</v>
      </c>
      <c r="B855">
        <f>IF(ROW()=2,1,IF(A854&lt;&gt;Block[[#This Row],[No]],1,B854+1))</f>
        <v>2</v>
      </c>
      <c r="C855" s="1" t="s">
        <v>108</v>
      </c>
      <c r="D855" s="1" t="s">
        <v>1155</v>
      </c>
      <c r="E855" s="1" t="s">
        <v>90</v>
      </c>
      <c r="F855" s="1" t="s">
        <v>1156</v>
      </c>
      <c r="G855" s="1" t="s">
        <v>1148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ユニフォーム小鹿野大樹ICONIC</v>
      </c>
    </row>
    <row r="856" spans="1:20" x14ac:dyDescent="0.35">
      <c r="A856">
        <f>VLOOKUP(Block[[#This Row],[No用]],SetNo[[No.用]:[vlookup 用]],2,FALSE)</f>
        <v>226</v>
      </c>
      <c r="B856">
        <f>IF(ROW()=2,1,IF(A855&lt;&gt;Block[[#This Row],[No]],1,B855+1))</f>
        <v>1</v>
      </c>
      <c r="C856" s="1" t="s">
        <v>108</v>
      </c>
      <c r="D856" s="1" t="s">
        <v>1178</v>
      </c>
      <c r="E856" s="1" t="s">
        <v>77</v>
      </c>
      <c r="F856" s="1" t="s">
        <v>80</v>
      </c>
      <c r="G856" s="1" t="s">
        <v>1148</v>
      </c>
      <c r="H856" s="1" t="s">
        <v>71</v>
      </c>
      <c r="I856">
        <v>1</v>
      </c>
      <c r="J856" t="s">
        <v>247</v>
      </c>
      <c r="K856" s="1"/>
      <c r="L856" s="1"/>
      <c r="M856">
        <v>0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ユニフォーム赤谷勇ICONIC</v>
      </c>
    </row>
    <row r="857" spans="1:20" x14ac:dyDescent="0.35">
      <c r="A857">
        <f>VLOOKUP(Block[[#This Row],[No用]],SetNo[[No.用]:[vlookup 用]],2,FALSE)</f>
        <v>227</v>
      </c>
      <c r="B857">
        <f>IF(ROW()=2,1,IF(A856&lt;&gt;Block[[#This Row],[No]],1,B856+1))</f>
        <v>1</v>
      </c>
      <c r="C857" s="1" t="s">
        <v>108</v>
      </c>
      <c r="D857" s="1" t="s">
        <v>1189</v>
      </c>
      <c r="E857" s="1" t="s">
        <v>77</v>
      </c>
      <c r="F857" s="1" t="s">
        <v>78</v>
      </c>
      <c r="G857" s="1" t="s">
        <v>1148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ユニフォーム児玉勝ICONIC</v>
      </c>
    </row>
    <row r="858" spans="1:20" x14ac:dyDescent="0.35">
      <c r="A858">
        <f>VLOOKUP(Block[[#This Row],[No用]],SetNo[[No.用]:[vlookup 用]],2,FALSE)</f>
        <v>227</v>
      </c>
      <c r="B858">
        <f>IF(ROW()=2,1,IF(A857&lt;&gt;Block[[#This Row],[No]],1,B857+1))</f>
        <v>2</v>
      </c>
      <c r="C858" s="1" t="s">
        <v>108</v>
      </c>
      <c r="D858" s="1" t="s">
        <v>1189</v>
      </c>
      <c r="E858" s="1" t="s">
        <v>77</v>
      </c>
      <c r="F858" s="1" t="s">
        <v>78</v>
      </c>
      <c r="G858" s="1" t="s">
        <v>1148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178</v>
      </c>
      <c r="M858">
        <v>30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ユニフォーム児玉勝ICONIC</v>
      </c>
    </row>
    <row r="859" spans="1:20" x14ac:dyDescent="0.35">
      <c r="A859">
        <f>VLOOKUP(Block[[#This Row],[No用]],SetNo[[No.用]:[vlookup 用]],2,FALSE)</f>
        <v>227</v>
      </c>
      <c r="B859">
        <f>IF(ROW()=2,1,IF(A858&lt;&gt;Block[[#This Row],[No]],1,B858+1))</f>
        <v>3</v>
      </c>
      <c r="C859" s="1" t="s">
        <v>108</v>
      </c>
      <c r="D859" s="1" t="s">
        <v>1189</v>
      </c>
      <c r="E859" s="1" t="s">
        <v>77</v>
      </c>
      <c r="F859" s="1" t="s">
        <v>78</v>
      </c>
      <c r="G859" s="1" t="s">
        <v>1148</v>
      </c>
      <c r="H859" s="1" t="s">
        <v>71</v>
      </c>
      <c r="I859">
        <v>1</v>
      </c>
      <c r="J859" t="s">
        <v>247</v>
      </c>
      <c r="K859" s="1" t="s">
        <v>177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ユニフォーム児玉勝ICONIC</v>
      </c>
    </row>
    <row r="860" spans="1:20" x14ac:dyDescent="0.35">
      <c r="A860">
        <f>VLOOKUP(Block[[#This Row],[No用]],SetNo[[No.用]:[vlookup 用]],2,FALSE)</f>
        <v>227</v>
      </c>
      <c r="B860">
        <f>IF(ROW()=2,1,IF(A859&lt;&gt;Block[[#This Row],[No]],1,B859+1))</f>
        <v>4</v>
      </c>
      <c r="C860" s="1" t="s">
        <v>108</v>
      </c>
      <c r="D860" s="1" t="s">
        <v>1189</v>
      </c>
      <c r="E860" s="1" t="s">
        <v>77</v>
      </c>
      <c r="F860" s="1" t="s">
        <v>78</v>
      </c>
      <c r="G860" s="1" t="s">
        <v>1148</v>
      </c>
      <c r="H860" s="1" t="s">
        <v>71</v>
      </c>
      <c r="I860">
        <v>1</v>
      </c>
      <c r="J860" t="s">
        <v>247</v>
      </c>
      <c r="K860" s="1" t="s">
        <v>248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ユニフォーム児玉勝ICONIC</v>
      </c>
    </row>
    <row r="861" spans="1:20" x14ac:dyDescent="0.35">
      <c r="A861">
        <f>VLOOKUP(Block[[#This Row],[No用]],SetNo[[No.用]:[vlookup 用]],2,FALSE)</f>
        <v>228</v>
      </c>
      <c r="B861">
        <f>IF(ROW()=2,1,IF(A860&lt;&gt;Block[[#This Row],[No]],1,B860+1))</f>
        <v>1</v>
      </c>
      <c r="C861" s="1" t="s">
        <v>108</v>
      </c>
      <c r="D861" s="1" t="s">
        <v>1194</v>
      </c>
      <c r="E861" s="1" t="s">
        <v>77</v>
      </c>
      <c r="F861" s="1" t="s">
        <v>74</v>
      </c>
      <c r="G861" s="1" t="s">
        <v>1148</v>
      </c>
      <c r="H861" s="1" t="s">
        <v>71</v>
      </c>
      <c r="I861">
        <v>1</v>
      </c>
      <c r="J861" t="s">
        <v>247</v>
      </c>
      <c r="K861" s="1" t="s">
        <v>174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ユニフォーム名栗翔太ICONIC</v>
      </c>
    </row>
    <row r="862" spans="1:20" x14ac:dyDescent="0.35">
      <c r="A862">
        <f>VLOOKUP(Block[[#This Row],[No用]],SetNo[[No.用]:[vlookup 用]],2,FALSE)</f>
        <v>228</v>
      </c>
      <c r="B862">
        <f>IF(ROW()=2,1,IF(A861&lt;&gt;Block[[#This Row],[No]],1,B861+1))</f>
        <v>2</v>
      </c>
      <c r="C862" s="1" t="s">
        <v>108</v>
      </c>
      <c r="D862" s="1" t="s">
        <v>1194</v>
      </c>
      <c r="E862" s="1" t="s">
        <v>77</v>
      </c>
      <c r="F862" s="1" t="s">
        <v>74</v>
      </c>
      <c r="G862" s="1" t="s">
        <v>1148</v>
      </c>
      <c r="H862" s="1" t="s">
        <v>71</v>
      </c>
      <c r="I862">
        <v>1</v>
      </c>
      <c r="J862" t="s">
        <v>247</v>
      </c>
      <c r="K862" s="1" t="s">
        <v>175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ユニフォーム名栗翔太ICONIC</v>
      </c>
    </row>
    <row r="863" spans="1:20" x14ac:dyDescent="0.35">
      <c r="A863">
        <f>VLOOKUP(Block[[#This Row],[No用]],SetNo[[No.用]:[vlookup 用]],2,FALSE)</f>
        <v>228</v>
      </c>
      <c r="B863">
        <f>IF(ROW()=2,1,IF(A862&lt;&gt;Block[[#This Row],[No]],1,B862+1))</f>
        <v>3</v>
      </c>
      <c r="C863" s="1" t="s">
        <v>108</v>
      </c>
      <c r="D863" s="1" t="s">
        <v>1194</v>
      </c>
      <c r="E863" s="1" t="s">
        <v>77</v>
      </c>
      <c r="F863" s="1" t="s">
        <v>74</v>
      </c>
      <c r="G863" s="1" t="s">
        <v>1148</v>
      </c>
      <c r="H863" s="1" t="s">
        <v>71</v>
      </c>
      <c r="I863">
        <v>1</v>
      </c>
      <c r="J863" t="s">
        <v>247</v>
      </c>
      <c r="K863" s="1" t="s">
        <v>248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ユニフォーム名栗翔太ICONIC</v>
      </c>
    </row>
    <row r="864" spans="1:20" x14ac:dyDescent="0.35">
      <c r="A864">
        <f>VLOOKUP(Block[[#This Row],[No用]],SetNo[[No.用]:[vlookup 用]],2,FALSE)</f>
        <v>229</v>
      </c>
      <c r="B864">
        <f>IF(ROW()=2,1,IF(A863&lt;&gt;Block[[#This Row],[No]],1,B863+1))</f>
        <v>1</v>
      </c>
      <c r="C864" s="1" t="s">
        <v>108</v>
      </c>
      <c r="D864" s="1" t="s">
        <v>1203</v>
      </c>
      <c r="E864" s="1" t="s">
        <v>77</v>
      </c>
      <c r="F864" s="1" t="s">
        <v>78</v>
      </c>
      <c r="G864" s="1" t="s">
        <v>1148</v>
      </c>
      <c r="H864" s="1" t="s">
        <v>71</v>
      </c>
      <c r="I864">
        <v>1</v>
      </c>
      <c r="J864" t="s">
        <v>247</v>
      </c>
      <c r="K864" s="1" t="s">
        <v>174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ユニフォーム島府典明ICONIC</v>
      </c>
    </row>
    <row r="865" spans="1:20" x14ac:dyDescent="0.35">
      <c r="A865">
        <f>VLOOKUP(Block[[#This Row],[No用]],SetNo[[No.用]:[vlookup 用]],2,FALSE)</f>
        <v>229</v>
      </c>
      <c r="B865">
        <f>IF(ROW()=2,1,IF(A864&lt;&gt;Block[[#This Row],[No]],1,B864+1))</f>
        <v>2</v>
      </c>
      <c r="C865" s="1" t="s">
        <v>108</v>
      </c>
      <c r="D865" s="1" t="s">
        <v>1203</v>
      </c>
      <c r="E865" s="1" t="s">
        <v>77</v>
      </c>
      <c r="F865" s="1" t="s">
        <v>78</v>
      </c>
      <c r="G865" s="1" t="s">
        <v>1148</v>
      </c>
      <c r="H865" s="1" t="s">
        <v>71</v>
      </c>
      <c r="I865">
        <v>1</v>
      </c>
      <c r="J865" t="s">
        <v>247</v>
      </c>
      <c r="K865" s="1" t="s">
        <v>175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ユニフォーム島府典明ICONIC</v>
      </c>
    </row>
    <row r="866" spans="1:20" x14ac:dyDescent="0.35">
      <c r="A866">
        <f>VLOOKUP(Block[[#This Row],[No用]],SetNo[[No.用]:[vlookup 用]],2,FALSE)</f>
        <v>229</v>
      </c>
      <c r="B866">
        <f>IF(ROW()=2,1,IF(A865&lt;&gt;Block[[#This Row],[No]],1,B865+1))</f>
        <v>3</v>
      </c>
      <c r="C866" s="1" t="s">
        <v>108</v>
      </c>
      <c r="D866" s="1" t="s">
        <v>1203</v>
      </c>
      <c r="E866" s="1" t="s">
        <v>77</v>
      </c>
      <c r="F866" s="1" t="s">
        <v>78</v>
      </c>
      <c r="G866" s="1" t="s">
        <v>1148</v>
      </c>
      <c r="H866" s="1" t="s">
        <v>71</v>
      </c>
      <c r="I866">
        <v>1</v>
      </c>
      <c r="J866" t="s">
        <v>247</v>
      </c>
      <c r="K866" s="1" t="s">
        <v>248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ユニフォーム島府典明ICONIC</v>
      </c>
    </row>
    <row r="867" spans="1:20" x14ac:dyDescent="0.35">
      <c r="A867">
        <f>VLOOKUP(Block[[#This Row],[No用]],SetNo[[No.用]:[vlookup 用]],2,FALSE)</f>
        <v>230</v>
      </c>
      <c r="B867">
        <f>IF(ROW()=2,1,IF(A866&lt;&gt;Block[[#This Row],[No]],1,B866+1))</f>
        <v>1</v>
      </c>
      <c r="C867" s="1" t="s">
        <v>108</v>
      </c>
      <c r="D867" s="1" t="s">
        <v>1214</v>
      </c>
      <c r="E867" s="1" t="s">
        <v>77</v>
      </c>
      <c r="F867" s="1" t="s">
        <v>82</v>
      </c>
      <c r="G867" s="1" t="s">
        <v>1148</v>
      </c>
      <c r="H867" s="1" t="s">
        <v>71</v>
      </c>
      <c r="I867">
        <v>1</v>
      </c>
      <c r="J867" t="s">
        <v>247</v>
      </c>
      <c r="K867" s="1" t="s">
        <v>174</v>
      </c>
      <c r="L867" s="1" t="s">
        <v>173</v>
      </c>
      <c r="M867">
        <v>34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ユニフォーム吉川和孝ICONIC</v>
      </c>
    </row>
    <row r="868" spans="1:20" x14ac:dyDescent="0.35">
      <c r="A868">
        <f>VLOOKUP(Block[[#This Row],[No用]],SetNo[[No.用]:[vlookup 用]],2,FALSE)</f>
        <v>230</v>
      </c>
      <c r="B868">
        <f>IF(ROW()=2,1,IF(A867&lt;&gt;Block[[#This Row],[No]],1,B867+1))</f>
        <v>2</v>
      </c>
      <c r="C868" s="1" t="s">
        <v>108</v>
      </c>
      <c r="D868" s="1" t="s">
        <v>1214</v>
      </c>
      <c r="E868" s="1" t="s">
        <v>77</v>
      </c>
      <c r="F868" s="1" t="s">
        <v>82</v>
      </c>
      <c r="G868" s="1" t="s">
        <v>1148</v>
      </c>
      <c r="H868" s="1" t="s">
        <v>71</v>
      </c>
      <c r="I868">
        <v>1</v>
      </c>
      <c r="J868" t="s">
        <v>247</v>
      </c>
      <c r="K868" s="1" t="s">
        <v>175</v>
      </c>
      <c r="L868" s="1" t="s">
        <v>173</v>
      </c>
      <c r="M868">
        <v>34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ユニフォーム吉川和孝ICONIC</v>
      </c>
    </row>
    <row r="869" spans="1:20" x14ac:dyDescent="0.35">
      <c r="A869">
        <f>VLOOKUP(Block[[#This Row],[No用]],SetNo[[No.用]:[vlookup 用]],2,FALSE)</f>
        <v>230</v>
      </c>
      <c r="B869">
        <f>IF(ROW()=2,1,IF(A868&lt;&gt;Block[[#This Row],[No]],1,B868+1))</f>
        <v>3</v>
      </c>
      <c r="C869" s="1" t="s">
        <v>108</v>
      </c>
      <c r="D869" s="1" t="s">
        <v>1214</v>
      </c>
      <c r="E869" s="1" t="s">
        <v>77</v>
      </c>
      <c r="F869" s="1" t="s">
        <v>82</v>
      </c>
      <c r="G869" s="1" t="s">
        <v>1148</v>
      </c>
      <c r="H869" s="1" t="s">
        <v>71</v>
      </c>
      <c r="I869">
        <v>1</v>
      </c>
      <c r="J869" t="s">
        <v>247</v>
      </c>
      <c r="K869" s="1" t="s">
        <v>177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ユニフォーム吉川和孝ICONIC</v>
      </c>
    </row>
    <row r="870" spans="1:20" x14ac:dyDescent="0.35">
      <c r="A870">
        <f>VLOOKUP(Block[[#This Row],[No用]],SetNo[[No.用]:[vlookup 用]],2,FALSE)</f>
        <v>230</v>
      </c>
      <c r="B870">
        <f>IF(ROW()=2,1,IF(A869&lt;&gt;Block[[#This Row],[No]],1,B869+1))</f>
        <v>4</v>
      </c>
      <c r="C870" s="1" t="s">
        <v>108</v>
      </c>
      <c r="D870" s="1" t="s">
        <v>1214</v>
      </c>
      <c r="E870" s="1" t="s">
        <v>77</v>
      </c>
      <c r="F870" s="1" t="s">
        <v>82</v>
      </c>
      <c r="G870" s="1" t="s">
        <v>1148</v>
      </c>
      <c r="H870" s="1" t="s">
        <v>71</v>
      </c>
      <c r="I870">
        <v>1</v>
      </c>
      <c r="J870" t="s">
        <v>247</v>
      </c>
      <c r="K870" s="1" t="s">
        <v>183</v>
      </c>
      <c r="L870" s="1" t="s">
        <v>224</v>
      </c>
      <c r="M870">
        <v>46</v>
      </c>
      <c r="N870">
        <v>0</v>
      </c>
      <c r="O870">
        <v>56</v>
      </c>
      <c r="P870">
        <v>0</v>
      </c>
      <c r="T870" t="str">
        <f>Block[[#This Row],[服装]]&amp;Block[[#This Row],[名前]]&amp;Block[[#This Row],[レアリティ]]</f>
        <v>ユニフォーム吉川和孝ICONIC</v>
      </c>
    </row>
    <row r="871" spans="1:20" x14ac:dyDescent="0.35">
      <c r="A871">
        <f>VLOOKUP(Block[[#This Row],[No用]],SetNo[[No.用]:[vlookup 用]],2,FALSE)</f>
        <v>231</v>
      </c>
      <c r="B871">
        <f>IF(ROW()=2,1,IF(A870&lt;&gt;Block[[#This Row],[No]],1,B870+1))</f>
        <v>1</v>
      </c>
      <c r="C871" t="s">
        <v>108</v>
      </c>
      <c r="D871" t="s">
        <v>186</v>
      </c>
      <c r="E871" t="s">
        <v>77</v>
      </c>
      <c r="F871" t="s">
        <v>74</v>
      </c>
      <c r="G871" t="s">
        <v>185</v>
      </c>
      <c r="H871" t="s">
        <v>71</v>
      </c>
      <c r="I871">
        <v>1</v>
      </c>
      <c r="J871" t="s">
        <v>247</v>
      </c>
      <c r="K871" s="1" t="s">
        <v>174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ユニフォーム宮侑ICONIC</v>
      </c>
    </row>
    <row r="872" spans="1:20" x14ac:dyDescent="0.35">
      <c r="A872">
        <f>VLOOKUP(Block[[#This Row],[No用]],SetNo[[No.用]:[vlookup 用]],2,FALSE)</f>
        <v>231</v>
      </c>
      <c r="B872">
        <f>IF(ROW()=2,1,IF(A871&lt;&gt;Block[[#This Row],[No]],1,B871+1))</f>
        <v>2</v>
      </c>
      <c r="C872" t="s">
        <v>108</v>
      </c>
      <c r="D872" t="s">
        <v>186</v>
      </c>
      <c r="E872" t="s">
        <v>77</v>
      </c>
      <c r="F872" t="s">
        <v>74</v>
      </c>
      <c r="G872" t="s">
        <v>185</v>
      </c>
      <c r="H872" t="s">
        <v>71</v>
      </c>
      <c r="I872">
        <v>1</v>
      </c>
      <c r="J872" t="s">
        <v>247</v>
      </c>
      <c r="K872" s="1" t="s">
        <v>175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ユニフォーム宮侑ICONIC</v>
      </c>
    </row>
    <row r="873" spans="1:20" x14ac:dyDescent="0.35">
      <c r="A873">
        <f>VLOOKUP(Block[[#This Row],[No用]],SetNo[[No.用]:[vlookup 用]],2,FALSE)</f>
        <v>231</v>
      </c>
      <c r="B873">
        <f>IF(ROW()=2,1,IF(A872&lt;&gt;Block[[#This Row],[No]],1,B872+1))</f>
        <v>3</v>
      </c>
      <c r="C873" t="s">
        <v>108</v>
      </c>
      <c r="D873" t="s">
        <v>186</v>
      </c>
      <c r="E873" t="s">
        <v>77</v>
      </c>
      <c r="F873" t="s">
        <v>74</v>
      </c>
      <c r="G873" t="s">
        <v>185</v>
      </c>
      <c r="H873" t="s">
        <v>71</v>
      </c>
      <c r="I873">
        <v>1</v>
      </c>
      <c r="J873" t="s">
        <v>247</v>
      </c>
      <c r="K873" s="1" t="s">
        <v>248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ユニフォーム宮侑ICONIC</v>
      </c>
    </row>
    <row r="874" spans="1:20" x14ac:dyDescent="0.35">
      <c r="A874">
        <f>VLOOKUP(Block[[#This Row],[No用]],SetNo[[No.用]:[vlookup 用]],2,FALSE)</f>
        <v>232</v>
      </c>
      <c r="B874">
        <f>IF(ROW()=2,1,IF(A873&lt;&gt;Block[[#This Row],[No]],1,B873+1))</f>
        <v>1</v>
      </c>
      <c r="C874" s="1" t="s">
        <v>760</v>
      </c>
      <c r="D874" t="s">
        <v>186</v>
      </c>
      <c r="E874" s="1" t="s">
        <v>73</v>
      </c>
      <c r="F874" t="s">
        <v>74</v>
      </c>
      <c r="G874" t="s">
        <v>185</v>
      </c>
      <c r="H874" t="s">
        <v>71</v>
      </c>
      <c r="I874">
        <v>1</v>
      </c>
      <c r="J874" t="s">
        <v>247</v>
      </c>
      <c r="K874" s="1" t="s">
        <v>174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文化祭宮侑ICONIC</v>
      </c>
    </row>
    <row r="875" spans="1:20" x14ac:dyDescent="0.35">
      <c r="A875">
        <f>VLOOKUP(Block[[#This Row],[No用]],SetNo[[No.用]:[vlookup 用]],2,FALSE)</f>
        <v>232</v>
      </c>
      <c r="B875">
        <f>IF(ROW()=2,1,IF(A874&lt;&gt;Block[[#This Row],[No]],1,B874+1))</f>
        <v>2</v>
      </c>
      <c r="C875" s="1" t="s">
        <v>760</v>
      </c>
      <c r="D875" t="s">
        <v>186</v>
      </c>
      <c r="E875" s="1" t="s">
        <v>73</v>
      </c>
      <c r="F875" t="s">
        <v>74</v>
      </c>
      <c r="G875" t="s">
        <v>185</v>
      </c>
      <c r="H875" t="s">
        <v>71</v>
      </c>
      <c r="I875">
        <v>1</v>
      </c>
      <c r="J875" t="s">
        <v>247</v>
      </c>
      <c r="K875" s="1" t="s">
        <v>175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文化祭宮侑ICONIC</v>
      </c>
    </row>
    <row r="876" spans="1:20" x14ac:dyDescent="0.35">
      <c r="A876">
        <f>VLOOKUP(Block[[#This Row],[No用]],SetNo[[No.用]:[vlookup 用]],2,FALSE)</f>
        <v>232</v>
      </c>
      <c r="B876">
        <f>IF(ROW()=2,1,IF(A875&lt;&gt;Block[[#This Row],[No]],1,B875+1))</f>
        <v>3</v>
      </c>
      <c r="C876" s="1" t="s">
        <v>760</v>
      </c>
      <c r="D876" t="s">
        <v>186</v>
      </c>
      <c r="E876" s="1" t="s">
        <v>73</v>
      </c>
      <c r="F876" t="s">
        <v>74</v>
      </c>
      <c r="G876" t="s">
        <v>185</v>
      </c>
      <c r="H876" t="s">
        <v>71</v>
      </c>
      <c r="I876">
        <v>1</v>
      </c>
      <c r="J876" t="s">
        <v>247</v>
      </c>
      <c r="K876" s="1" t="s">
        <v>248</v>
      </c>
      <c r="L876" s="1" t="s">
        <v>162</v>
      </c>
      <c r="M876">
        <v>24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文化祭宮侑ICONIC</v>
      </c>
    </row>
    <row r="877" spans="1:20" x14ac:dyDescent="0.35">
      <c r="A877">
        <f>VLOOKUP(Block[[#This Row],[No用]],SetNo[[No.用]:[vlookup 用]],2,FALSE)</f>
        <v>233</v>
      </c>
      <c r="B877">
        <f>IF(ROW()=2,1,IF(A876&lt;&gt;Block[[#This Row],[No]],1,B876+1))</f>
        <v>1</v>
      </c>
      <c r="C877" s="1" t="s">
        <v>867</v>
      </c>
      <c r="D877" s="1" t="s">
        <v>186</v>
      </c>
      <c r="E877" s="1" t="s">
        <v>90</v>
      </c>
      <c r="F877" s="1" t="s">
        <v>74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RPG宮侑ICONIC</v>
      </c>
    </row>
    <row r="878" spans="1:20" x14ac:dyDescent="0.35">
      <c r="A878">
        <f>VLOOKUP(Block[[#This Row],[No用]],SetNo[[No.用]:[vlookup 用]],2,FALSE)</f>
        <v>233</v>
      </c>
      <c r="B878">
        <f>IF(ROW()=2,1,IF(A877&lt;&gt;Block[[#This Row],[No]],1,B877+1))</f>
        <v>2</v>
      </c>
      <c r="C878" s="1" t="s">
        <v>867</v>
      </c>
      <c r="D878" s="1" t="s">
        <v>186</v>
      </c>
      <c r="E878" s="1" t="s">
        <v>90</v>
      </c>
      <c r="F878" s="1" t="s">
        <v>74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RPG宮侑ICONIC</v>
      </c>
    </row>
    <row r="879" spans="1:20" x14ac:dyDescent="0.35">
      <c r="A879">
        <f>VLOOKUP(Block[[#This Row],[No用]],SetNo[[No.用]:[vlookup 用]],2,FALSE)</f>
        <v>233</v>
      </c>
      <c r="B879">
        <f>IF(ROW()=2,1,IF(A878&lt;&gt;Block[[#This Row],[No]],1,B878+1))</f>
        <v>3</v>
      </c>
      <c r="C879" s="1" t="s">
        <v>867</v>
      </c>
      <c r="D879" s="1" t="s">
        <v>186</v>
      </c>
      <c r="E879" s="1" t="s">
        <v>90</v>
      </c>
      <c r="F879" s="1" t="s">
        <v>74</v>
      </c>
      <c r="G879" s="1" t="s">
        <v>185</v>
      </c>
      <c r="H879" s="1" t="s">
        <v>71</v>
      </c>
      <c r="I879">
        <v>1</v>
      </c>
      <c r="J879" t="s">
        <v>247</v>
      </c>
      <c r="K879" s="1" t="s">
        <v>248</v>
      </c>
      <c r="L879" s="1" t="s">
        <v>162</v>
      </c>
      <c r="M879">
        <v>24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RPG宮侑ICONIC</v>
      </c>
    </row>
    <row r="880" spans="1:20" x14ac:dyDescent="0.35">
      <c r="A880">
        <f>VLOOKUP(Block[[#This Row],[No用]],SetNo[[No.用]:[vlookup 用]],2,FALSE)</f>
        <v>234</v>
      </c>
      <c r="B880">
        <f>IF(ROW()=2,1,IF(A879&lt;&gt;Block[[#This Row],[No]],1,B879+1))</f>
        <v>1</v>
      </c>
      <c r="C880" s="1" t="s">
        <v>1056</v>
      </c>
      <c r="D880" s="1" t="s">
        <v>186</v>
      </c>
      <c r="E880" s="1" t="s">
        <v>77</v>
      </c>
      <c r="F880" s="1" t="s">
        <v>74</v>
      </c>
      <c r="G880" s="1" t="s">
        <v>185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178</v>
      </c>
      <c r="M880">
        <v>30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カンフー宮侑ICONIC</v>
      </c>
    </row>
    <row r="881" spans="1:20" x14ac:dyDescent="0.35">
      <c r="A881">
        <f>VLOOKUP(Block[[#This Row],[No用]],SetNo[[No.用]:[vlookup 用]],2,FALSE)</f>
        <v>234</v>
      </c>
      <c r="B881">
        <f>IF(ROW()=2,1,IF(A880&lt;&gt;Block[[#This Row],[No]],1,B880+1))</f>
        <v>2</v>
      </c>
      <c r="C881" s="1" t="s">
        <v>1056</v>
      </c>
      <c r="D881" s="1" t="s">
        <v>186</v>
      </c>
      <c r="E881" s="1" t="s">
        <v>77</v>
      </c>
      <c r="F881" s="1" t="s">
        <v>74</v>
      </c>
      <c r="G881" s="1" t="s">
        <v>185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178</v>
      </c>
      <c r="M881">
        <v>30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カンフー宮侑ICONIC</v>
      </c>
    </row>
    <row r="882" spans="1:20" x14ac:dyDescent="0.35">
      <c r="A882">
        <f>VLOOKUP(Block[[#This Row],[No用]],SetNo[[No.用]:[vlookup 用]],2,FALSE)</f>
        <v>234</v>
      </c>
      <c r="B882">
        <f>IF(ROW()=2,1,IF(A881&lt;&gt;Block[[#This Row],[No]],1,B881+1))</f>
        <v>3</v>
      </c>
      <c r="C882" s="1" t="s">
        <v>1056</v>
      </c>
      <c r="D882" s="1" t="s">
        <v>186</v>
      </c>
      <c r="E882" s="1" t="s">
        <v>77</v>
      </c>
      <c r="F882" s="1" t="s">
        <v>74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248</v>
      </c>
      <c r="L882" s="1" t="s">
        <v>162</v>
      </c>
      <c r="M882">
        <v>24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カンフー宮侑ICONIC</v>
      </c>
    </row>
    <row r="883" spans="1:20" x14ac:dyDescent="0.35">
      <c r="A883">
        <f>VLOOKUP(Block[[#This Row],[No用]],SetNo[[No.用]:[vlookup 用]],2,FALSE)</f>
        <v>234</v>
      </c>
      <c r="B883">
        <f>IF(ROW()=2,1,IF(A882&lt;&gt;Block[[#This Row],[No]],1,B882+1))</f>
        <v>4</v>
      </c>
      <c r="C883" s="1" t="s">
        <v>1056</v>
      </c>
      <c r="D883" s="1" t="s">
        <v>186</v>
      </c>
      <c r="E883" s="1" t="s">
        <v>77</v>
      </c>
      <c r="F883" s="1" t="s">
        <v>74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183</v>
      </c>
      <c r="L883" s="1" t="s">
        <v>224</v>
      </c>
      <c r="M883">
        <v>54</v>
      </c>
      <c r="N883">
        <v>0</v>
      </c>
      <c r="O883">
        <v>64</v>
      </c>
      <c r="P883">
        <v>0</v>
      </c>
      <c r="T883" t="str">
        <f>Block[[#This Row],[服装]]&amp;Block[[#This Row],[名前]]&amp;Block[[#This Row],[レアリティ]]</f>
        <v>カンフー宮侑ICONIC</v>
      </c>
    </row>
    <row r="884" spans="1:20" x14ac:dyDescent="0.35">
      <c r="A884">
        <f>VLOOKUP(Block[[#This Row],[No用]],SetNo[[No.用]:[vlookup 用]],2,FALSE)</f>
        <v>235</v>
      </c>
      <c r="B884">
        <f>IF(ROW()=2,1,IF(A883&lt;&gt;Block[[#This Row],[No]],1,B883+1))</f>
        <v>1</v>
      </c>
      <c r="C884" s="1" t="s">
        <v>1208</v>
      </c>
      <c r="D884" s="1" t="s">
        <v>186</v>
      </c>
      <c r="E884" s="1" t="s">
        <v>73</v>
      </c>
      <c r="F884" s="1" t="s">
        <v>74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新年2宮侑ICONIC</v>
      </c>
    </row>
    <row r="885" spans="1:20" x14ac:dyDescent="0.35">
      <c r="A885">
        <f>VLOOKUP(Block[[#This Row],[No用]],SetNo[[No.用]:[vlookup 用]],2,FALSE)</f>
        <v>235</v>
      </c>
      <c r="B885">
        <f>IF(ROW()=2,1,IF(A884&lt;&gt;Block[[#This Row],[No]],1,B884+1))</f>
        <v>2</v>
      </c>
      <c r="C885" s="1" t="s">
        <v>1208</v>
      </c>
      <c r="D885" s="1" t="s">
        <v>186</v>
      </c>
      <c r="E885" s="1" t="s">
        <v>73</v>
      </c>
      <c r="F885" s="1" t="s">
        <v>74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175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新年2宮侑ICONIC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3</v>
      </c>
      <c r="C886" s="1" t="s">
        <v>1208</v>
      </c>
      <c r="D886" s="1" t="s">
        <v>186</v>
      </c>
      <c r="E886" s="1" t="s">
        <v>73</v>
      </c>
      <c r="F886" s="1" t="s">
        <v>74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24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新年2宮侑ICONIC</v>
      </c>
    </row>
    <row r="887" spans="1:20" x14ac:dyDescent="0.35">
      <c r="A887">
        <f>VLOOKUP(Block[[#This Row],[No用]],SetNo[[No.用]:[vlookup 用]],2,FALSE)</f>
        <v>236</v>
      </c>
      <c r="B887">
        <f>IF(ROW()=2,1,IF(A886&lt;&gt;Block[[#This Row],[No]],1,B886+1))</f>
        <v>1</v>
      </c>
      <c r="C887" t="s">
        <v>108</v>
      </c>
      <c r="D887" t="s">
        <v>187</v>
      </c>
      <c r="E887" t="s">
        <v>90</v>
      </c>
      <c r="F887" t="s">
        <v>78</v>
      </c>
      <c r="G887" t="s">
        <v>185</v>
      </c>
      <c r="H887" t="s">
        <v>71</v>
      </c>
      <c r="I887">
        <v>1</v>
      </c>
      <c r="J887" t="s">
        <v>247</v>
      </c>
      <c r="K887" s="1" t="s">
        <v>174</v>
      </c>
      <c r="L887" s="1" t="s">
        <v>178</v>
      </c>
      <c r="M887">
        <v>33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ユニフォーム宮治ICONIC</v>
      </c>
    </row>
    <row r="888" spans="1:20" x14ac:dyDescent="0.35">
      <c r="A888">
        <f>VLOOKUP(Block[[#This Row],[No用]],SetNo[[No.用]:[vlookup 用]],2,FALSE)</f>
        <v>236</v>
      </c>
      <c r="B888">
        <f>IF(ROW()=2,1,IF(A887&lt;&gt;Block[[#This Row],[No]],1,B887+1))</f>
        <v>2</v>
      </c>
      <c r="C888" t="s">
        <v>108</v>
      </c>
      <c r="D888" t="s">
        <v>187</v>
      </c>
      <c r="E888" t="s">
        <v>90</v>
      </c>
      <c r="F888" t="s">
        <v>78</v>
      </c>
      <c r="G888" t="s">
        <v>185</v>
      </c>
      <c r="H888" t="s">
        <v>71</v>
      </c>
      <c r="I888">
        <v>1</v>
      </c>
      <c r="J888" t="s">
        <v>247</v>
      </c>
      <c r="K888" s="1" t="s">
        <v>175</v>
      </c>
      <c r="L888" s="1" t="s">
        <v>178</v>
      </c>
      <c r="M888">
        <v>33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ユニフォーム宮治ICONIC</v>
      </c>
    </row>
    <row r="889" spans="1:20" x14ac:dyDescent="0.35">
      <c r="A889">
        <f>VLOOKUP(Block[[#This Row],[No用]],SetNo[[No.用]:[vlookup 用]],2,FALSE)</f>
        <v>236</v>
      </c>
      <c r="B889">
        <f>IF(ROW()=2,1,IF(A888&lt;&gt;Block[[#This Row],[No]],1,B888+1))</f>
        <v>3</v>
      </c>
      <c r="C889" t="s">
        <v>108</v>
      </c>
      <c r="D889" t="s">
        <v>187</v>
      </c>
      <c r="E889" t="s">
        <v>90</v>
      </c>
      <c r="F889" t="s">
        <v>78</v>
      </c>
      <c r="G889" t="s">
        <v>185</v>
      </c>
      <c r="H889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ユニフォーム宮治ICONIC</v>
      </c>
    </row>
    <row r="890" spans="1:20" x14ac:dyDescent="0.35">
      <c r="A890">
        <f>VLOOKUP(Block[[#This Row],[No用]],SetNo[[No.用]:[vlookup 用]],2,FALSE)</f>
        <v>237</v>
      </c>
      <c r="B890">
        <f>IF(ROW()=2,1,IF(A889&lt;&gt;Block[[#This Row],[No]],1,B889+1))</f>
        <v>1</v>
      </c>
      <c r="C890" s="1" t="s">
        <v>867</v>
      </c>
      <c r="D890" s="1" t="s">
        <v>187</v>
      </c>
      <c r="E890" s="1" t="s">
        <v>90</v>
      </c>
      <c r="F890" s="1" t="s">
        <v>78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174</v>
      </c>
      <c r="L890" s="1" t="s">
        <v>178</v>
      </c>
      <c r="M890">
        <v>33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RPG宮治ICONIC</v>
      </c>
    </row>
    <row r="891" spans="1:20" x14ac:dyDescent="0.35">
      <c r="A891">
        <f>VLOOKUP(Block[[#This Row],[No用]],SetNo[[No.用]:[vlookup 用]],2,FALSE)</f>
        <v>237</v>
      </c>
      <c r="B891">
        <f>IF(ROW()=2,1,IF(A890&lt;&gt;Block[[#This Row],[No]],1,B890+1))</f>
        <v>2</v>
      </c>
      <c r="C891" s="1" t="s">
        <v>867</v>
      </c>
      <c r="D891" s="1" t="s">
        <v>187</v>
      </c>
      <c r="E891" s="1" t="s">
        <v>90</v>
      </c>
      <c r="F891" s="1" t="s">
        <v>78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175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RPG宮治ICONIC</v>
      </c>
    </row>
    <row r="892" spans="1:20" x14ac:dyDescent="0.35">
      <c r="A892">
        <f>VLOOKUP(Block[[#This Row],[No用]],SetNo[[No.用]:[vlookup 用]],2,FALSE)</f>
        <v>237</v>
      </c>
      <c r="B892">
        <f>IF(ROW()=2,1,IF(A891&lt;&gt;Block[[#This Row],[No]],1,B891+1))</f>
        <v>3</v>
      </c>
      <c r="C892" s="1" t="s">
        <v>867</v>
      </c>
      <c r="D892" s="1" t="s">
        <v>187</v>
      </c>
      <c r="E892" s="1" t="s">
        <v>90</v>
      </c>
      <c r="F892" s="1" t="s">
        <v>78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248</v>
      </c>
      <c r="L892" s="1" t="s">
        <v>162</v>
      </c>
      <c r="M892">
        <v>31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RPG宮治ICONIC</v>
      </c>
    </row>
    <row r="893" spans="1:20" x14ac:dyDescent="0.35">
      <c r="A893">
        <f>VLOOKUP(Block[[#This Row],[No用]],SetNo[[No.用]:[vlookup 用]],2,FALSE)</f>
        <v>238</v>
      </c>
      <c r="B893">
        <f>IF(ROW()=2,1,IF(A892&lt;&gt;Block[[#This Row],[No]],1,B892+1))</f>
        <v>1</v>
      </c>
      <c r="C893" s="1" t="s">
        <v>1056</v>
      </c>
      <c r="D893" s="1" t="s">
        <v>187</v>
      </c>
      <c r="E893" s="1" t="s">
        <v>73</v>
      </c>
      <c r="F893" s="1" t="s">
        <v>78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30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カンフー宮治ICONIC</v>
      </c>
    </row>
    <row r="894" spans="1:20" x14ac:dyDescent="0.35">
      <c r="A894">
        <f>VLOOKUP(Block[[#This Row],[No用]],SetNo[[No.用]:[vlookup 用]],2,FALSE)</f>
        <v>238</v>
      </c>
      <c r="B894">
        <f>IF(ROW()=2,1,IF(A893&lt;&gt;Block[[#This Row],[No]],1,B893+1))</f>
        <v>2</v>
      </c>
      <c r="C894" s="1" t="s">
        <v>1056</v>
      </c>
      <c r="D894" s="1" t="s">
        <v>187</v>
      </c>
      <c r="E894" s="1" t="s">
        <v>73</v>
      </c>
      <c r="F894" s="1" t="s">
        <v>78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30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カンフー宮治ICONIC</v>
      </c>
    </row>
    <row r="895" spans="1:20" x14ac:dyDescent="0.35">
      <c r="A895">
        <f>VLOOKUP(Block[[#This Row],[No用]],SetNo[[No.用]:[vlookup 用]],2,FALSE)</f>
        <v>238</v>
      </c>
      <c r="B895">
        <f>IF(ROW()=2,1,IF(A894&lt;&gt;Block[[#This Row],[No]],1,B894+1))</f>
        <v>3</v>
      </c>
      <c r="C895" s="1" t="s">
        <v>1056</v>
      </c>
      <c r="D895" s="1" t="s">
        <v>187</v>
      </c>
      <c r="E895" s="1" t="s">
        <v>73</v>
      </c>
      <c r="F895" s="1" t="s">
        <v>78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カンフー宮治ICONIC</v>
      </c>
    </row>
    <row r="896" spans="1:20" x14ac:dyDescent="0.35">
      <c r="A896">
        <f>VLOOKUP(Block[[#This Row],[No用]],SetNo[[No.用]:[vlookup 用]],2,FALSE)</f>
        <v>239</v>
      </c>
      <c r="B896">
        <f>IF(ROW()=2,1,IF(A895&lt;&gt;Block[[#This Row],[No]],1,B895+1))</f>
        <v>1</v>
      </c>
      <c r="C896" s="1" t="s">
        <v>1341</v>
      </c>
      <c r="D896" s="1" t="s">
        <v>187</v>
      </c>
      <c r="E896" s="1" t="s">
        <v>90</v>
      </c>
      <c r="F896" s="1" t="s">
        <v>78</v>
      </c>
      <c r="G896" s="1" t="s">
        <v>185</v>
      </c>
      <c r="H896" s="1" t="s">
        <v>71</v>
      </c>
      <c r="I896">
        <v>1</v>
      </c>
      <c r="J896" t="s">
        <v>247</v>
      </c>
      <c r="K896" s="1" t="s">
        <v>174</v>
      </c>
      <c r="L896" s="1" t="s">
        <v>178</v>
      </c>
      <c r="M896">
        <v>33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遊園地宮治ICONIC</v>
      </c>
    </row>
    <row r="897" spans="1:20" x14ac:dyDescent="0.35">
      <c r="A897">
        <f>VLOOKUP(Block[[#This Row],[No用]],SetNo[[No.用]:[vlookup 用]],2,FALSE)</f>
        <v>239</v>
      </c>
      <c r="B897">
        <f>IF(ROW()=2,1,IF(A896&lt;&gt;Block[[#This Row],[No]],1,B896+1))</f>
        <v>2</v>
      </c>
      <c r="C897" s="1" t="s">
        <v>1341</v>
      </c>
      <c r="D897" s="1" t="s">
        <v>187</v>
      </c>
      <c r="E897" s="1" t="s">
        <v>90</v>
      </c>
      <c r="F897" s="1" t="s">
        <v>78</v>
      </c>
      <c r="G897" s="1" t="s">
        <v>185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178</v>
      </c>
      <c r="M897">
        <v>33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遊園地宮治ICONIC</v>
      </c>
    </row>
    <row r="898" spans="1:20" x14ac:dyDescent="0.35">
      <c r="A898">
        <f>VLOOKUP(Block[[#This Row],[No用]],SetNo[[No.用]:[vlookup 用]],2,FALSE)</f>
        <v>239</v>
      </c>
      <c r="B898">
        <f>IF(ROW()=2,1,IF(A897&lt;&gt;Block[[#This Row],[No]],1,B897+1))</f>
        <v>3</v>
      </c>
      <c r="C898" s="1" t="s">
        <v>1341</v>
      </c>
      <c r="D898" s="1" t="s">
        <v>187</v>
      </c>
      <c r="E898" s="1" t="s">
        <v>90</v>
      </c>
      <c r="F898" s="1" t="s">
        <v>78</v>
      </c>
      <c r="G898" s="1" t="s">
        <v>185</v>
      </c>
      <c r="H898" s="1" t="s">
        <v>71</v>
      </c>
      <c r="I898">
        <v>1</v>
      </c>
      <c r="J898" t="s">
        <v>247</v>
      </c>
      <c r="K898" s="1" t="s">
        <v>248</v>
      </c>
      <c r="L898" s="1" t="s">
        <v>178</v>
      </c>
      <c r="M898">
        <v>33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遊園地宮治ICONIC</v>
      </c>
    </row>
    <row r="899" spans="1:20" x14ac:dyDescent="0.35">
      <c r="A899">
        <f>VLOOKUP(Block[[#This Row],[No用]],SetNo[[No.用]:[vlookup 用]],2,FALSE)</f>
        <v>240</v>
      </c>
      <c r="B899">
        <f>IF(ROW()=2,1,IF(A898&lt;&gt;Block[[#This Row],[No]],1,B898+1))</f>
        <v>1</v>
      </c>
      <c r="C899" t="s">
        <v>108</v>
      </c>
      <c r="D899" t="s">
        <v>188</v>
      </c>
      <c r="E899" t="s">
        <v>77</v>
      </c>
      <c r="F899" t="s">
        <v>82</v>
      </c>
      <c r="G899" t="s">
        <v>185</v>
      </c>
      <c r="H899" t="s">
        <v>71</v>
      </c>
      <c r="I899">
        <v>1</v>
      </c>
      <c r="J899" t="s">
        <v>247</v>
      </c>
      <c r="K899" s="1" t="s">
        <v>174</v>
      </c>
      <c r="L899" s="1" t="s">
        <v>173</v>
      </c>
      <c r="M899">
        <v>37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ユニフォーム角名倫太郎ICONIC</v>
      </c>
    </row>
    <row r="900" spans="1:20" x14ac:dyDescent="0.35">
      <c r="A900">
        <f>VLOOKUP(Block[[#This Row],[No用]],SetNo[[No.用]:[vlookup 用]],2,FALSE)</f>
        <v>240</v>
      </c>
      <c r="B900">
        <f>IF(ROW()=2,1,IF(A899&lt;&gt;Block[[#This Row],[No]],1,B899+1))</f>
        <v>2</v>
      </c>
      <c r="C900" t="s">
        <v>108</v>
      </c>
      <c r="D900" t="s">
        <v>188</v>
      </c>
      <c r="E900" t="s">
        <v>77</v>
      </c>
      <c r="F900" t="s">
        <v>82</v>
      </c>
      <c r="G900" t="s">
        <v>185</v>
      </c>
      <c r="H900" t="s">
        <v>71</v>
      </c>
      <c r="I900">
        <v>1</v>
      </c>
      <c r="J900" t="s">
        <v>247</v>
      </c>
      <c r="K900" s="1" t="s">
        <v>175</v>
      </c>
      <c r="L900" s="1" t="s">
        <v>173</v>
      </c>
      <c r="M900">
        <v>37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ユニフォーム角名倫太郎ICONIC</v>
      </c>
    </row>
    <row r="901" spans="1:20" x14ac:dyDescent="0.35">
      <c r="A901">
        <f>VLOOKUP(Block[[#This Row],[No用]],SetNo[[No.用]:[vlookup 用]],2,FALSE)</f>
        <v>240</v>
      </c>
      <c r="B901">
        <f>IF(ROW()=2,1,IF(A900&lt;&gt;Block[[#This Row],[No]],1,B900+1))</f>
        <v>3</v>
      </c>
      <c r="C901" t="s">
        <v>108</v>
      </c>
      <c r="D901" t="s">
        <v>188</v>
      </c>
      <c r="E901" t="s">
        <v>77</v>
      </c>
      <c r="F901" t="s">
        <v>82</v>
      </c>
      <c r="G901" t="s">
        <v>185</v>
      </c>
      <c r="H901" t="s">
        <v>71</v>
      </c>
      <c r="I901">
        <v>1</v>
      </c>
      <c r="J901" t="s">
        <v>247</v>
      </c>
      <c r="K901" s="1" t="s">
        <v>176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ユニフォーム角名倫太郎ICONIC</v>
      </c>
    </row>
    <row r="902" spans="1:20" x14ac:dyDescent="0.35">
      <c r="A902">
        <f>VLOOKUP(Block[[#This Row],[No用]],SetNo[[No.用]:[vlookup 用]],2,FALSE)</f>
        <v>240</v>
      </c>
      <c r="B902">
        <f>IF(ROW()=2,1,IF(A901&lt;&gt;Block[[#This Row],[No]],1,B901+1))</f>
        <v>4</v>
      </c>
      <c r="C902" t="s">
        <v>108</v>
      </c>
      <c r="D902" t="s">
        <v>188</v>
      </c>
      <c r="E902" t="s">
        <v>77</v>
      </c>
      <c r="F902" t="s">
        <v>82</v>
      </c>
      <c r="G902" t="s">
        <v>185</v>
      </c>
      <c r="H902" t="s">
        <v>71</v>
      </c>
      <c r="I902">
        <v>1</v>
      </c>
      <c r="J902" t="s">
        <v>247</v>
      </c>
      <c r="K902" s="1" t="s">
        <v>179</v>
      </c>
      <c r="L902" s="1" t="s">
        <v>173</v>
      </c>
      <c r="M902">
        <v>40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ユニフォーム角名倫太郎ICONIC</v>
      </c>
    </row>
    <row r="903" spans="1:20" x14ac:dyDescent="0.35">
      <c r="A903">
        <f>VLOOKUP(Block[[#This Row],[No用]],SetNo[[No.用]:[vlookup 用]],2,FALSE)</f>
        <v>240</v>
      </c>
      <c r="B903">
        <f>IF(ROW()=2,1,IF(A902&lt;&gt;Block[[#This Row],[No]],1,B902+1))</f>
        <v>5</v>
      </c>
      <c r="C903" t="s">
        <v>108</v>
      </c>
      <c r="D903" t="s">
        <v>188</v>
      </c>
      <c r="E903" t="s">
        <v>77</v>
      </c>
      <c r="F903" t="s">
        <v>82</v>
      </c>
      <c r="G903" t="s">
        <v>185</v>
      </c>
      <c r="H903" t="s">
        <v>71</v>
      </c>
      <c r="I903">
        <v>1</v>
      </c>
      <c r="J903" t="s">
        <v>247</v>
      </c>
      <c r="K903" s="1" t="s">
        <v>192</v>
      </c>
      <c r="L903" s="1" t="s">
        <v>162</v>
      </c>
      <c r="M903">
        <v>34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ユニフォーム角名倫太郎ICONIC</v>
      </c>
    </row>
    <row r="904" spans="1:20" x14ac:dyDescent="0.35">
      <c r="A904">
        <f>VLOOKUP(Block[[#This Row],[No用]],SetNo[[No.用]:[vlookup 用]],2,FALSE)</f>
        <v>240</v>
      </c>
      <c r="B904">
        <f>IF(ROW()=2,1,IF(A903&lt;&gt;Block[[#This Row],[No]],1,B903+1))</f>
        <v>6</v>
      </c>
      <c r="C904" t="s">
        <v>108</v>
      </c>
      <c r="D904" t="s">
        <v>188</v>
      </c>
      <c r="E904" t="s">
        <v>77</v>
      </c>
      <c r="F904" t="s">
        <v>82</v>
      </c>
      <c r="G904" t="s">
        <v>185</v>
      </c>
      <c r="H904" t="s">
        <v>71</v>
      </c>
      <c r="I904">
        <v>1</v>
      </c>
      <c r="J904" t="s">
        <v>247</v>
      </c>
      <c r="K904" s="1" t="s">
        <v>177</v>
      </c>
      <c r="L904" s="1" t="s">
        <v>162</v>
      </c>
      <c r="M904">
        <v>34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ユニフォーム角名倫太郎ICONIC</v>
      </c>
    </row>
    <row r="905" spans="1:20" x14ac:dyDescent="0.35">
      <c r="A905">
        <f>VLOOKUP(Block[[#This Row],[No用]],SetNo[[No.用]:[vlookup 用]],2,FALSE)</f>
        <v>240</v>
      </c>
      <c r="B905">
        <f>IF(ROW()=2,1,IF(A904&lt;&gt;Block[[#This Row],[No]],1,B904+1))</f>
        <v>7</v>
      </c>
      <c r="C905" t="s">
        <v>108</v>
      </c>
      <c r="D905" t="s">
        <v>188</v>
      </c>
      <c r="E905" t="s">
        <v>77</v>
      </c>
      <c r="F905" t="s">
        <v>82</v>
      </c>
      <c r="G905" t="s">
        <v>185</v>
      </c>
      <c r="H905" t="s">
        <v>71</v>
      </c>
      <c r="I905">
        <v>1</v>
      </c>
      <c r="J905" t="s">
        <v>247</v>
      </c>
      <c r="K905" s="1" t="s">
        <v>248</v>
      </c>
      <c r="L905" s="1" t="s">
        <v>162</v>
      </c>
      <c r="M905">
        <v>37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ユニフォーム角名倫太郎ICONIC</v>
      </c>
    </row>
    <row r="906" spans="1:20" x14ac:dyDescent="0.35">
      <c r="A906">
        <f>VLOOKUP(Block[[#This Row],[No用]],SetNo[[No.用]:[vlookup 用]],2,FALSE)</f>
        <v>240</v>
      </c>
      <c r="B906">
        <f>IF(ROW()=2,1,IF(A905&lt;&gt;Block[[#This Row],[No]],1,B905+1))</f>
        <v>8</v>
      </c>
      <c r="C906" t="s">
        <v>108</v>
      </c>
      <c r="D906" t="s">
        <v>188</v>
      </c>
      <c r="E906" t="s">
        <v>77</v>
      </c>
      <c r="F906" t="s">
        <v>82</v>
      </c>
      <c r="G906" t="s">
        <v>185</v>
      </c>
      <c r="H906" t="s">
        <v>71</v>
      </c>
      <c r="I906">
        <v>1</v>
      </c>
      <c r="J906" t="s">
        <v>247</v>
      </c>
      <c r="K906" s="1" t="s">
        <v>183</v>
      </c>
      <c r="L906" s="1" t="s">
        <v>224</v>
      </c>
      <c r="M906">
        <v>47</v>
      </c>
      <c r="N906">
        <v>0</v>
      </c>
      <c r="O906">
        <v>57</v>
      </c>
      <c r="P906">
        <v>0</v>
      </c>
      <c r="T906" t="str">
        <f>Block[[#This Row],[服装]]&amp;Block[[#This Row],[名前]]&amp;Block[[#This Row],[レアリティ]]</f>
        <v>ユニフォーム角名倫太郎ICONIC</v>
      </c>
    </row>
    <row r="907" spans="1:20" x14ac:dyDescent="0.35">
      <c r="A907">
        <f>VLOOKUP(Block[[#This Row],[No用]],SetNo[[No.用]:[vlookup 用]],2,FALSE)</f>
        <v>241</v>
      </c>
      <c r="B907">
        <f>IF(ROW()=2,1,IF(A906&lt;&gt;Block[[#This Row],[No]],1,B906+1))</f>
        <v>1</v>
      </c>
      <c r="C907" s="1" t="s">
        <v>860</v>
      </c>
      <c r="D907" s="1" t="s">
        <v>188</v>
      </c>
      <c r="E907" s="1" t="s">
        <v>73</v>
      </c>
      <c r="F907" s="1" t="s">
        <v>82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174</v>
      </c>
      <c r="L907" s="1" t="s">
        <v>173</v>
      </c>
      <c r="M907">
        <v>37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サバゲ角名倫太郎ICONIC</v>
      </c>
    </row>
    <row r="908" spans="1:20" x14ac:dyDescent="0.35">
      <c r="A908">
        <f>VLOOKUP(Block[[#This Row],[No用]],SetNo[[No.用]:[vlookup 用]],2,FALSE)</f>
        <v>241</v>
      </c>
      <c r="B908">
        <f>IF(ROW()=2,1,IF(A907&lt;&gt;Block[[#This Row],[No]],1,B907+1))</f>
        <v>2</v>
      </c>
      <c r="C908" s="1" t="s">
        <v>860</v>
      </c>
      <c r="D908" s="1" t="s">
        <v>188</v>
      </c>
      <c r="E908" s="1" t="s">
        <v>73</v>
      </c>
      <c r="F908" s="1" t="s">
        <v>82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175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サバゲ角名倫太郎ICONIC</v>
      </c>
    </row>
    <row r="909" spans="1:20" x14ac:dyDescent="0.35">
      <c r="A909">
        <f>VLOOKUP(Block[[#This Row],[No用]],SetNo[[No.用]:[vlookup 用]],2,FALSE)</f>
        <v>241</v>
      </c>
      <c r="B909">
        <f>IF(ROW()=2,1,IF(A908&lt;&gt;Block[[#This Row],[No]],1,B908+1))</f>
        <v>3</v>
      </c>
      <c r="C909" s="1" t="s">
        <v>860</v>
      </c>
      <c r="D909" s="1" t="s">
        <v>188</v>
      </c>
      <c r="E909" s="1" t="s">
        <v>73</v>
      </c>
      <c r="F909" s="1" t="s">
        <v>82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176</v>
      </c>
      <c r="L909" s="1" t="s">
        <v>162</v>
      </c>
      <c r="M909">
        <v>34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サバゲ角名倫太郎ICONIC</v>
      </c>
    </row>
    <row r="910" spans="1:20" x14ac:dyDescent="0.35">
      <c r="A910">
        <f>VLOOKUP(Block[[#This Row],[No用]],SetNo[[No.用]:[vlookup 用]],2,FALSE)</f>
        <v>241</v>
      </c>
      <c r="B910">
        <f>IF(ROW()=2,1,IF(A909&lt;&gt;Block[[#This Row],[No]],1,B909+1))</f>
        <v>4</v>
      </c>
      <c r="C910" s="1" t="s">
        <v>860</v>
      </c>
      <c r="D910" s="1" t="s">
        <v>188</v>
      </c>
      <c r="E910" s="1" t="s">
        <v>73</v>
      </c>
      <c r="F910" s="1" t="s">
        <v>82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179</v>
      </c>
      <c r="L910" s="1" t="s">
        <v>173</v>
      </c>
      <c r="M910">
        <v>40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サバゲ角名倫太郎ICONIC</v>
      </c>
    </row>
    <row r="911" spans="1:20" x14ac:dyDescent="0.35">
      <c r="A911">
        <f>VLOOKUP(Block[[#This Row],[No用]],SetNo[[No.用]:[vlookup 用]],2,FALSE)</f>
        <v>241</v>
      </c>
      <c r="B911">
        <f>IF(ROW()=2,1,IF(A910&lt;&gt;Block[[#This Row],[No]],1,B910+1))</f>
        <v>5</v>
      </c>
      <c r="C911" s="1" t="s">
        <v>860</v>
      </c>
      <c r="D911" s="1" t="s">
        <v>188</v>
      </c>
      <c r="E911" s="1" t="s">
        <v>73</v>
      </c>
      <c r="F911" s="1" t="s">
        <v>82</v>
      </c>
      <c r="G911" s="1" t="s">
        <v>185</v>
      </c>
      <c r="H911" s="1" t="s">
        <v>71</v>
      </c>
      <c r="I911">
        <v>1</v>
      </c>
      <c r="J911" t="s">
        <v>247</v>
      </c>
      <c r="K911" s="1" t="s">
        <v>192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サバゲ角名倫太郎ICONIC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6</v>
      </c>
      <c r="C912" s="1" t="s">
        <v>860</v>
      </c>
      <c r="D912" s="1" t="s">
        <v>188</v>
      </c>
      <c r="E912" s="1" t="s">
        <v>73</v>
      </c>
      <c r="F912" s="1" t="s">
        <v>82</v>
      </c>
      <c r="G912" s="1" t="s">
        <v>185</v>
      </c>
      <c r="H912" s="1" t="s">
        <v>71</v>
      </c>
      <c r="I912">
        <v>1</v>
      </c>
      <c r="J912" t="s">
        <v>247</v>
      </c>
      <c r="K912" s="1" t="s">
        <v>177</v>
      </c>
      <c r="L912" s="1" t="s">
        <v>162</v>
      </c>
      <c r="M912">
        <v>34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サバゲ角名倫太郎ICONIC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7</v>
      </c>
      <c r="C913" s="1" t="s">
        <v>860</v>
      </c>
      <c r="D913" s="1" t="s">
        <v>188</v>
      </c>
      <c r="E913" s="1" t="s">
        <v>73</v>
      </c>
      <c r="F913" s="1" t="s">
        <v>82</v>
      </c>
      <c r="G913" s="1" t="s">
        <v>185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37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サバゲ角名倫太郎ICONIC</v>
      </c>
    </row>
    <row r="914" spans="1:20" x14ac:dyDescent="0.35">
      <c r="A914">
        <f>VLOOKUP(Block[[#This Row],[No用]],SetNo[[No.用]:[vlookup 用]],2,FALSE)</f>
        <v>242</v>
      </c>
      <c r="B914">
        <f>IF(ROW()=2,1,IF(A913&lt;&gt;Block[[#This Row],[No]],1,B913+1))</f>
        <v>1</v>
      </c>
      <c r="C914" s="1" t="s">
        <v>987</v>
      </c>
      <c r="D914" s="1" t="s">
        <v>188</v>
      </c>
      <c r="E914" s="1" t="s">
        <v>90</v>
      </c>
      <c r="F914" s="1" t="s">
        <v>82</v>
      </c>
      <c r="G914" s="1" t="s">
        <v>185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花火角名倫太郎ICONIC</v>
      </c>
    </row>
    <row r="915" spans="1:20" x14ac:dyDescent="0.35">
      <c r="A915">
        <f>VLOOKUP(Block[[#This Row],[No用]],SetNo[[No.用]:[vlookup 用]],2,FALSE)</f>
        <v>242</v>
      </c>
      <c r="B915">
        <f>IF(ROW()=2,1,IF(A914&lt;&gt;Block[[#This Row],[No]],1,B914+1))</f>
        <v>2</v>
      </c>
      <c r="C915" s="1" t="s">
        <v>987</v>
      </c>
      <c r="D915" s="1" t="s">
        <v>188</v>
      </c>
      <c r="E915" s="1" t="s">
        <v>90</v>
      </c>
      <c r="F915" s="1" t="s">
        <v>82</v>
      </c>
      <c r="G915" s="1" t="s">
        <v>185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173</v>
      </c>
      <c r="M915">
        <v>37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花火角名倫太郎ICONIC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3</v>
      </c>
      <c r="C916" s="1" t="s">
        <v>987</v>
      </c>
      <c r="D916" s="1" t="s">
        <v>188</v>
      </c>
      <c r="E916" s="1" t="s">
        <v>90</v>
      </c>
      <c r="F916" s="1" t="s">
        <v>82</v>
      </c>
      <c r="G916" s="1" t="s">
        <v>185</v>
      </c>
      <c r="H916" s="1" t="s">
        <v>71</v>
      </c>
      <c r="I916">
        <v>1</v>
      </c>
      <c r="J916" t="s">
        <v>247</v>
      </c>
      <c r="K916" s="1" t="s">
        <v>176</v>
      </c>
      <c r="L916" s="1" t="s">
        <v>162</v>
      </c>
      <c r="M916">
        <v>34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花火角名倫太郎ICONIC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4</v>
      </c>
      <c r="C917" s="1" t="s">
        <v>987</v>
      </c>
      <c r="D917" s="1" t="s">
        <v>188</v>
      </c>
      <c r="E917" s="1" t="s">
        <v>90</v>
      </c>
      <c r="F917" s="1" t="s">
        <v>82</v>
      </c>
      <c r="G917" s="1" t="s">
        <v>185</v>
      </c>
      <c r="H917" s="1" t="s">
        <v>71</v>
      </c>
      <c r="I917">
        <v>1</v>
      </c>
      <c r="J917" t="s">
        <v>247</v>
      </c>
      <c r="K917" s="1" t="s">
        <v>179</v>
      </c>
      <c r="L917" s="1" t="s">
        <v>173</v>
      </c>
      <c r="M917">
        <v>40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花火角名倫太郎ICONIC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5</v>
      </c>
      <c r="C918" s="1" t="s">
        <v>987</v>
      </c>
      <c r="D918" s="1" t="s">
        <v>188</v>
      </c>
      <c r="E918" s="1" t="s">
        <v>90</v>
      </c>
      <c r="F918" s="1" t="s">
        <v>82</v>
      </c>
      <c r="G918" s="1" t="s">
        <v>185</v>
      </c>
      <c r="H918" s="1" t="s">
        <v>71</v>
      </c>
      <c r="I918">
        <v>1</v>
      </c>
      <c r="J918" t="s">
        <v>247</v>
      </c>
      <c r="K918" s="1" t="s">
        <v>192</v>
      </c>
      <c r="L918" s="1" t="s">
        <v>162</v>
      </c>
      <c r="M918">
        <v>34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花火角名倫太郎ICONIC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6</v>
      </c>
      <c r="C919" s="1" t="s">
        <v>987</v>
      </c>
      <c r="D919" s="1" t="s">
        <v>188</v>
      </c>
      <c r="E919" s="1" t="s">
        <v>90</v>
      </c>
      <c r="F919" s="1" t="s">
        <v>82</v>
      </c>
      <c r="G919" s="1" t="s">
        <v>185</v>
      </c>
      <c r="H919" s="1" t="s">
        <v>71</v>
      </c>
      <c r="I919">
        <v>1</v>
      </c>
      <c r="J919" t="s">
        <v>247</v>
      </c>
      <c r="K919" s="1" t="s">
        <v>177</v>
      </c>
      <c r="L919" s="1" t="s">
        <v>162</v>
      </c>
      <c r="M919">
        <v>34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花火角名倫太郎ICONIC</v>
      </c>
    </row>
    <row r="920" spans="1:20" x14ac:dyDescent="0.35">
      <c r="A920">
        <f>VLOOKUP(Block[[#This Row],[No用]],SetNo[[No.用]:[vlookup 用]],2,FALSE)</f>
        <v>242</v>
      </c>
      <c r="B920">
        <f>IF(ROW()=2,1,IF(A919&lt;&gt;Block[[#This Row],[No]],1,B919+1))</f>
        <v>7</v>
      </c>
      <c r="C920" s="1" t="s">
        <v>987</v>
      </c>
      <c r="D920" s="1" t="s">
        <v>188</v>
      </c>
      <c r="E920" s="1" t="s">
        <v>90</v>
      </c>
      <c r="F920" s="1" t="s">
        <v>82</v>
      </c>
      <c r="G920" s="1" t="s">
        <v>185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178</v>
      </c>
      <c r="M920">
        <v>40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花火角名倫太郎ICONIC</v>
      </c>
    </row>
    <row r="921" spans="1:20" x14ac:dyDescent="0.35">
      <c r="A921">
        <f>VLOOKUP(Block[[#This Row],[No用]],SetNo[[No.用]:[vlookup 用]],2,FALSE)</f>
        <v>242</v>
      </c>
      <c r="B921">
        <f>IF(ROW()=2,1,IF(A920&lt;&gt;Block[[#This Row],[No]],1,B920+1))</f>
        <v>8</v>
      </c>
      <c r="C921" s="1" t="s">
        <v>987</v>
      </c>
      <c r="D921" s="1" t="s">
        <v>188</v>
      </c>
      <c r="E921" s="1" t="s">
        <v>90</v>
      </c>
      <c r="F921" s="1" t="s">
        <v>82</v>
      </c>
      <c r="G921" s="1" t="s">
        <v>185</v>
      </c>
      <c r="H921" s="1" t="s">
        <v>71</v>
      </c>
      <c r="I921">
        <v>1</v>
      </c>
      <c r="J921" t="s">
        <v>247</v>
      </c>
      <c r="K921" s="1" t="s">
        <v>183</v>
      </c>
      <c r="L921" s="1" t="s">
        <v>224</v>
      </c>
      <c r="M921">
        <v>47</v>
      </c>
      <c r="N921">
        <v>0</v>
      </c>
      <c r="O921">
        <v>57</v>
      </c>
      <c r="P921">
        <v>0</v>
      </c>
      <c r="T921" t="str">
        <f>Block[[#This Row],[服装]]&amp;Block[[#This Row],[名前]]&amp;Block[[#This Row],[レアリティ]]</f>
        <v>花火角名倫太郎ICONIC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1</v>
      </c>
      <c r="C922" s="1" t="s">
        <v>1228</v>
      </c>
      <c r="D922" s="1" t="s">
        <v>188</v>
      </c>
      <c r="E922" s="1" t="s">
        <v>77</v>
      </c>
      <c r="F922" s="1" t="s">
        <v>82</v>
      </c>
      <c r="G922" s="1" t="s">
        <v>185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178</v>
      </c>
      <c r="M922">
        <v>34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路地裏2角名倫太郎ICONIC</v>
      </c>
    </row>
    <row r="923" spans="1:20" x14ac:dyDescent="0.35">
      <c r="A923">
        <f>VLOOKUP(Block[[#This Row],[No用]],SetNo[[No.用]:[vlookup 用]],2,FALSE)</f>
        <v>243</v>
      </c>
      <c r="B923">
        <f>IF(ROW()=2,1,IF(A922&lt;&gt;Block[[#This Row],[No]],1,B922+1))</f>
        <v>2</v>
      </c>
      <c r="C923" s="1" t="s">
        <v>1228</v>
      </c>
      <c r="D923" s="1" t="s">
        <v>188</v>
      </c>
      <c r="E923" s="1" t="s">
        <v>77</v>
      </c>
      <c r="F923" s="1" t="s">
        <v>82</v>
      </c>
      <c r="G923" s="1" t="s">
        <v>185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173</v>
      </c>
      <c r="M923">
        <v>37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路地裏2角名倫太郎ICONIC</v>
      </c>
    </row>
    <row r="924" spans="1:20" x14ac:dyDescent="0.35">
      <c r="A924">
        <f>VLOOKUP(Block[[#This Row],[No用]],SetNo[[No.用]:[vlookup 用]],2,FALSE)</f>
        <v>243</v>
      </c>
      <c r="B924">
        <f>IF(ROW()=2,1,IF(A923&lt;&gt;Block[[#This Row],[No]],1,B923+1))</f>
        <v>3</v>
      </c>
      <c r="C924" s="1" t="s">
        <v>1228</v>
      </c>
      <c r="D924" s="1" t="s">
        <v>188</v>
      </c>
      <c r="E924" s="1" t="s">
        <v>77</v>
      </c>
      <c r="F924" s="1" t="s">
        <v>82</v>
      </c>
      <c r="G924" s="1" t="s">
        <v>185</v>
      </c>
      <c r="H924" s="1" t="s">
        <v>71</v>
      </c>
      <c r="I924">
        <v>1</v>
      </c>
      <c r="J924" t="s">
        <v>247</v>
      </c>
      <c r="K924" s="1" t="s">
        <v>176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路地裏2角名倫太郎ICONIC</v>
      </c>
    </row>
    <row r="925" spans="1:20" x14ac:dyDescent="0.35">
      <c r="A925">
        <f>VLOOKUP(Block[[#This Row],[No用]],SetNo[[No.用]:[vlookup 用]],2,FALSE)</f>
        <v>243</v>
      </c>
      <c r="B925">
        <f>IF(ROW()=2,1,IF(A924&lt;&gt;Block[[#This Row],[No]],1,B924+1))</f>
        <v>4</v>
      </c>
      <c r="C925" s="1" t="s">
        <v>1228</v>
      </c>
      <c r="D925" s="1" t="s">
        <v>188</v>
      </c>
      <c r="E925" s="1" t="s">
        <v>77</v>
      </c>
      <c r="F925" s="1" t="s">
        <v>82</v>
      </c>
      <c r="G925" s="1" t="s">
        <v>185</v>
      </c>
      <c r="H925" s="1" t="s">
        <v>71</v>
      </c>
      <c r="I925">
        <v>1</v>
      </c>
      <c r="J925" t="s">
        <v>247</v>
      </c>
      <c r="K925" s="1" t="s">
        <v>179</v>
      </c>
      <c r="L925" s="1" t="s">
        <v>178</v>
      </c>
      <c r="M925">
        <v>37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路地裏2角名倫太郎ICONIC</v>
      </c>
    </row>
    <row r="926" spans="1:20" x14ac:dyDescent="0.35">
      <c r="A926">
        <f>VLOOKUP(Block[[#This Row],[No用]],SetNo[[No.用]:[vlookup 用]],2,FALSE)</f>
        <v>243</v>
      </c>
      <c r="B926">
        <f>IF(ROW()=2,1,IF(A925&lt;&gt;Block[[#This Row],[No]],1,B925+1))</f>
        <v>5</v>
      </c>
      <c r="C926" s="1" t="s">
        <v>1228</v>
      </c>
      <c r="D926" s="1" t="s">
        <v>188</v>
      </c>
      <c r="E926" s="1" t="s">
        <v>77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247</v>
      </c>
      <c r="K926" s="1" t="s">
        <v>192</v>
      </c>
      <c r="L926" s="1" t="s">
        <v>162</v>
      </c>
      <c r="M926">
        <v>34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路地裏2角名倫太郎ICONIC</v>
      </c>
    </row>
    <row r="927" spans="1:20" x14ac:dyDescent="0.35">
      <c r="A927">
        <f>VLOOKUP(Block[[#This Row],[No用]],SetNo[[No.用]:[vlookup 用]],2,FALSE)</f>
        <v>243</v>
      </c>
      <c r="B927">
        <f>IF(ROW()=2,1,IF(A926&lt;&gt;Block[[#This Row],[No]],1,B926+1))</f>
        <v>6</v>
      </c>
      <c r="C927" s="1" t="s">
        <v>1228</v>
      </c>
      <c r="D927" s="1" t="s">
        <v>188</v>
      </c>
      <c r="E927" s="1" t="s">
        <v>77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247</v>
      </c>
      <c r="K927" s="1" t="s">
        <v>177</v>
      </c>
      <c r="L927" s="1" t="s">
        <v>162</v>
      </c>
      <c r="M927">
        <v>34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路地裏2角名倫太郎ICONIC</v>
      </c>
    </row>
    <row r="928" spans="1:20" x14ac:dyDescent="0.35">
      <c r="A928">
        <f>VLOOKUP(Block[[#This Row],[No用]],SetNo[[No.用]:[vlookup 用]],2,FALSE)</f>
        <v>243</v>
      </c>
      <c r="B928">
        <f>IF(ROW()=2,1,IF(A927&lt;&gt;Block[[#This Row],[No]],1,B927+1))</f>
        <v>7</v>
      </c>
      <c r="C928" s="1" t="s">
        <v>1228</v>
      </c>
      <c r="D928" s="1" t="s">
        <v>188</v>
      </c>
      <c r="E928" s="1" t="s">
        <v>77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247</v>
      </c>
      <c r="K928" s="1" t="s">
        <v>248</v>
      </c>
      <c r="L928" s="1" t="s">
        <v>162</v>
      </c>
      <c r="M928">
        <v>37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路地裏2角名倫太郎ICONIC</v>
      </c>
    </row>
    <row r="929" spans="1:20" x14ac:dyDescent="0.35">
      <c r="A929">
        <f>VLOOKUP(Block[[#This Row],[No用]],SetNo[[No.用]:[vlookup 用]],2,FALSE)</f>
        <v>244</v>
      </c>
      <c r="B929">
        <f>IF(ROW()=2,1,IF(A928&lt;&gt;Block[[#This Row],[No]],1,B928+1))</f>
        <v>1</v>
      </c>
      <c r="C929" t="s">
        <v>108</v>
      </c>
      <c r="D929" t="s">
        <v>189</v>
      </c>
      <c r="E929" t="s">
        <v>77</v>
      </c>
      <c r="F929" t="s">
        <v>78</v>
      </c>
      <c r="G929" t="s">
        <v>185</v>
      </c>
      <c r="H929" t="s">
        <v>71</v>
      </c>
      <c r="I929">
        <v>1</v>
      </c>
      <c r="J929" t="s">
        <v>247</v>
      </c>
      <c r="K929" s="1" t="s">
        <v>174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ユニフォーム北信介ICONIC</v>
      </c>
    </row>
    <row r="930" spans="1:20" x14ac:dyDescent="0.35">
      <c r="A930">
        <f>VLOOKUP(Block[[#This Row],[No用]],SetNo[[No.用]:[vlookup 用]],2,FALSE)</f>
        <v>244</v>
      </c>
      <c r="B930">
        <f>IF(ROW()=2,1,IF(A929&lt;&gt;Block[[#This Row],[No]],1,B929+1))</f>
        <v>2</v>
      </c>
      <c r="C930" t="s">
        <v>108</v>
      </c>
      <c r="D930" t="s">
        <v>189</v>
      </c>
      <c r="E930" t="s">
        <v>77</v>
      </c>
      <c r="F930" t="s">
        <v>78</v>
      </c>
      <c r="G930" t="s">
        <v>185</v>
      </c>
      <c r="H930" t="s">
        <v>71</v>
      </c>
      <c r="I930">
        <v>1</v>
      </c>
      <c r="J930" t="s">
        <v>247</v>
      </c>
      <c r="K930" s="1" t="s">
        <v>175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ユニフォーム北信介ICONIC</v>
      </c>
    </row>
    <row r="931" spans="1:20" x14ac:dyDescent="0.35">
      <c r="A931">
        <f>VLOOKUP(Block[[#This Row],[No用]],SetNo[[No.用]:[vlookup 用]],2,FALSE)</f>
        <v>244</v>
      </c>
      <c r="B931">
        <f>IF(ROW()=2,1,IF(A930&lt;&gt;Block[[#This Row],[No]],1,B930+1))</f>
        <v>3</v>
      </c>
      <c r="C931" t="s">
        <v>108</v>
      </c>
      <c r="D931" t="s">
        <v>189</v>
      </c>
      <c r="E931" t="s">
        <v>77</v>
      </c>
      <c r="F93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177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ユニフォーム北信介ICONIC</v>
      </c>
    </row>
    <row r="932" spans="1:20" x14ac:dyDescent="0.35">
      <c r="A932">
        <f>VLOOKUP(Block[[#This Row],[No用]],SetNo[[No.用]:[vlookup 用]],2,FALSE)</f>
        <v>244</v>
      </c>
      <c r="B932">
        <f>IF(ROW()=2,1,IF(A931&lt;&gt;Block[[#This Row],[No]],1,B931+1))</f>
        <v>4</v>
      </c>
      <c r="C932" t="s">
        <v>108</v>
      </c>
      <c r="D932" t="s">
        <v>189</v>
      </c>
      <c r="E932" t="s">
        <v>77</v>
      </c>
      <c r="F932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ユニフォーム北信介ICONIC</v>
      </c>
    </row>
    <row r="933" spans="1:20" x14ac:dyDescent="0.35">
      <c r="A933">
        <f>VLOOKUP(Block[[#This Row],[No用]],SetNo[[No.用]:[vlookup 用]],2,FALSE)</f>
        <v>245</v>
      </c>
      <c r="B933">
        <f>IF(ROW()=2,1,IF(A932&lt;&gt;Block[[#This Row],[No]],1,B932+1))</f>
        <v>1</v>
      </c>
      <c r="C933" s="1" t="s">
        <v>773</v>
      </c>
      <c r="D933" t="s">
        <v>189</v>
      </c>
      <c r="E933" s="1" t="s">
        <v>73</v>
      </c>
      <c r="F933" t="s">
        <v>78</v>
      </c>
      <c r="G933" t="s">
        <v>185</v>
      </c>
      <c r="H933" t="s">
        <v>71</v>
      </c>
      <c r="I933">
        <v>1</v>
      </c>
      <c r="J933" t="s">
        <v>247</v>
      </c>
      <c r="K933" s="1" t="s">
        <v>174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Xmas北信介ICONIC</v>
      </c>
    </row>
    <row r="934" spans="1:20" x14ac:dyDescent="0.35">
      <c r="A934">
        <f>VLOOKUP(Block[[#This Row],[No用]],SetNo[[No.用]:[vlookup 用]],2,FALSE)</f>
        <v>245</v>
      </c>
      <c r="B934">
        <f>IF(ROW()=2,1,IF(A933&lt;&gt;Block[[#This Row],[No]],1,B933+1))</f>
        <v>2</v>
      </c>
      <c r="C934" s="1" t="s">
        <v>773</v>
      </c>
      <c r="D934" t="s">
        <v>189</v>
      </c>
      <c r="E934" s="1" t="s">
        <v>73</v>
      </c>
      <c r="F934" t="s">
        <v>78</v>
      </c>
      <c r="G934" t="s">
        <v>185</v>
      </c>
      <c r="H934" t="s">
        <v>71</v>
      </c>
      <c r="I934">
        <v>1</v>
      </c>
      <c r="J934" t="s">
        <v>247</v>
      </c>
      <c r="K934" s="1" t="s">
        <v>175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Xmas北信介ICONIC</v>
      </c>
    </row>
    <row r="935" spans="1:20" x14ac:dyDescent="0.35">
      <c r="A935">
        <f>VLOOKUP(Block[[#This Row],[No用]],SetNo[[No.用]:[vlookup 用]],2,FALSE)</f>
        <v>245</v>
      </c>
      <c r="B935">
        <f>IF(ROW()=2,1,IF(A934&lt;&gt;Block[[#This Row],[No]],1,B934+1))</f>
        <v>3</v>
      </c>
      <c r="C935" s="1" t="s">
        <v>773</v>
      </c>
      <c r="D935" t="s">
        <v>189</v>
      </c>
      <c r="E935" s="1" t="s">
        <v>73</v>
      </c>
      <c r="F935" t="s">
        <v>78</v>
      </c>
      <c r="G935" t="s">
        <v>185</v>
      </c>
      <c r="H935" t="s">
        <v>71</v>
      </c>
      <c r="I935">
        <v>1</v>
      </c>
      <c r="J935" t="s">
        <v>247</v>
      </c>
      <c r="K935" s="1" t="s">
        <v>177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Xmas北信介ICONIC</v>
      </c>
    </row>
    <row r="936" spans="1:20" x14ac:dyDescent="0.35">
      <c r="A936">
        <f>VLOOKUP(Block[[#This Row],[No用]],SetNo[[No.用]:[vlookup 用]],2,FALSE)</f>
        <v>245</v>
      </c>
      <c r="B936">
        <f>IF(ROW()=2,1,IF(A935&lt;&gt;Block[[#This Row],[No]],1,B935+1))</f>
        <v>4</v>
      </c>
      <c r="C936" s="1" t="s">
        <v>773</v>
      </c>
      <c r="D936" t="s">
        <v>189</v>
      </c>
      <c r="E936" s="1" t="s">
        <v>73</v>
      </c>
      <c r="F936" t="s">
        <v>78</v>
      </c>
      <c r="G936" t="s">
        <v>185</v>
      </c>
      <c r="H936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Xmas北信介ICONIC</v>
      </c>
    </row>
    <row r="937" spans="1:20" x14ac:dyDescent="0.35">
      <c r="A937">
        <f>VLOOKUP(Block[[#This Row],[No用]],SetNo[[No.用]:[vlookup 用]],2,FALSE)</f>
        <v>246</v>
      </c>
      <c r="B937">
        <f>IF(ROW()=2,1,IF(A936&lt;&gt;Block[[#This Row],[No]],1,B936+1))</f>
        <v>1</v>
      </c>
      <c r="C937" s="1" t="s">
        <v>1044</v>
      </c>
      <c r="D937" s="1" t="s">
        <v>189</v>
      </c>
      <c r="E937" s="1" t="s">
        <v>90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スパイ北信介ICONIC</v>
      </c>
    </row>
    <row r="938" spans="1:20" x14ac:dyDescent="0.35">
      <c r="A938">
        <f>VLOOKUP(Block[[#This Row],[No用]],SetNo[[No.用]:[vlookup 用]],2,FALSE)</f>
        <v>246</v>
      </c>
      <c r="B938">
        <f>IF(ROW()=2,1,IF(A937&lt;&gt;Block[[#This Row],[No]],1,B937+1))</f>
        <v>2</v>
      </c>
      <c r="C938" s="1" t="s">
        <v>1044</v>
      </c>
      <c r="D938" s="1" t="s">
        <v>189</v>
      </c>
      <c r="E938" s="1" t="s">
        <v>90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スパイ北信介ICONIC</v>
      </c>
    </row>
    <row r="939" spans="1:20" x14ac:dyDescent="0.35">
      <c r="A939">
        <f>VLOOKUP(Block[[#This Row],[No用]],SetNo[[No.用]:[vlookup 用]],2,FALSE)</f>
        <v>246</v>
      </c>
      <c r="B939">
        <f>IF(ROW()=2,1,IF(A938&lt;&gt;Block[[#This Row],[No]],1,B938+1))</f>
        <v>3</v>
      </c>
      <c r="C939" s="1" t="s">
        <v>1044</v>
      </c>
      <c r="D939" s="1" t="s">
        <v>189</v>
      </c>
      <c r="E939" s="1" t="s">
        <v>90</v>
      </c>
      <c r="F939" s="1" t="s">
        <v>78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177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スパイ北信介ICONIC</v>
      </c>
    </row>
    <row r="940" spans="1:20" x14ac:dyDescent="0.35">
      <c r="A940">
        <f>VLOOKUP(Block[[#This Row],[No用]],SetNo[[No.用]:[vlookup 用]],2,FALSE)</f>
        <v>246</v>
      </c>
      <c r="B940">
        <f>IF(ROW()=2,1,IF(A939&lt;&gt;Block[[#This Row],[No]],1,B939+1))</f>
        <v>4</v>
      </c>
      <c r="C940" s="1" t="s">
        <v>1044</v>
      </c>
      <c r="D940" s="1" t="s">
        <v>189</v>
      </c>
      <c r="E940" s="1" t="s">
        <v>90</v>
      </c>
      <c r="F940" s="1" t="s">
        <v>78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スパイ北信介ICONIC</v>
      </c>
    </row>
    <row r="941" spans="1:20" x14ac:dyDescent="0.35">
      <c r="A941">
        <f>VLOOKUP(Block[[#This Row],[No用]],SetNo[[No.用]:[vlookup 用]],2,FALSE)</f>
        <v>247</v>
      </c>
      <c r="B941">
        <f>IF(ROW()=2,1,IF(A940&lt;&gt;Block[[#This Row],[No]],1,B940+1))</f>
        <v>1</v>
      </c>
      <c r="C941" s="1" t="s">
        <v>1208</v>
      </c>
      <c r="D941" s="1" t="s">
        <v>189</v>
      </c>
      <c r="E941" s="1" t="s">
        <v>77</v>
      </c>
      <c r="F941" s="1" t="s">
        <v>78</v>
      </c>
      <c r="G941" s="1" t="s">
        <v>185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新年2北信介ICONIC</v>
      </c>
    </row>
    <row r="942" spans="1:20" x14ac:dyDescent="0.35">
      <c r="A942">
        <f>VLOOKUP(Block[[#This Row],[No用]],SetNo[[No.用]:[vlookup 用]],2,FALSE)</f>
        <v>247</v>
      </c>
      <c r="B942">
        <f>IF(ROW()=2,1,IF(A941&lt;&gt;Block[[#This Row],[No]],1,B941+1))</f>
        <v>2</v>
      </c>
      <c r="C942" s="1" t="s">
        <v>1208</v>
      </c>
      <c r="D942" s="1" t="s">
        <v>189</v>
      </c>
      <c r="E942" s="1" t="s">
        <v>77</v>
      </c>
      <c r="F942" s="1" t="s">
        <v>78</v>
      </c>
      <c r="G942" s="1" t="s">
        <v>185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新年2北信介ICONIC</v>
      </c>
    </row>
    <row r="943" spans="1:20" x14ac:dyDescent="0.35">
      <c r="A943">
        <f>VLOOKUP(Block[[#This Row],[No用]],SetNo[[No.用]:[vlookup 用]],2,FALSE)</f>
        <v>247</v>
      </c>
      <c r="B943">
        <f>IF(ROW()=2,1,IF(A942&lt;&gt;Block[[#This Row],[No]],1,B942+1))</f>
        <v>3</v>
      </c>
      <c r="C943" s="1" t="s">
        <v>1208</v>
      </c>
      <c r="D943" s="1" t="s">
        <v>189</v>
      </c>
      <c r="E943" s="1" t="s">
        <v>77</v>
      </c>
      <c r="F943" s="1" t="s">
        <v>78</v>
      </c>
      <c r="G943" s="1" t="s">
        <v>185</v>
      </c>
      <c r="H943" s="1" t="s">
        <v>71</v>
      </c>
      <c r="I943">
        <v>1</v>
      </c>
      <c r="J943" t="s">
        <v>247</v>
      </c>
      <c r="K943" s="1" t="s">
        <v>177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新年2北信介ICONIC</v>
      </c>
    </row>
    <row r="944" spans="1:20" x14ac:dyDescent="0.35">
      <c r="A944">
        <f>VLOOKUP(Block[[#This Row],[No用]],SetNo[[No.用]:[vlookup 用]],2,FALSE)</f>
        <v>247</v>
      </c>
      <c r="B944">
        <f>IF(ROW()=2,1,IF(A943&lt;&gt;Block[[#This Row],[No]],1,B943+1))</f>
        <v>4</v>
      </c>
      <c r="C944" s="1" t="s">
        <v>1208</v>
      </c>
      <c r="D944" s="1" t="s">
        <v>189</v>
      </c>
      <c r="E944" s="1" t="s">
        <v>77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新年2北信介ICONIC</v>
      </c>
    </row>
    <row r="945" spans="1:20" x14ac:dyDescent="0.35">
      <c r="A945">
        <f>VLOOKUP(Block[[#This Row],[No用]],SetNo[[No.用]:[vlookup 用]],2,FALSE)</f>
        <v>248</v>
      </c>
      <c r="B945">
        <f>IF(ROW()=2,1,IF(A944&lt;&gt;Block[[#This Row],[No]],1,B944+1))</f>
        <v>1</v>
      </c>
      <c r="C945" t="s">
        <v>108</v>
      </c>
      <c r="D945" s="1" t="s">
        <v>655</v>
      </c>
      <c r="E945" t="s">
        <v>77</v>
      </c>
      <c r="F945" s="1" t="s">
        <v>78</v>
      </c>
      <c r="G945" t="s">
        <v>185</v>
      </c>
      <c r="H945" t="s">
        <v>71</v>
      </c>
      <c r="I945">
        <v>1</v>
      </c>
      <c r="J945" t="s">
        <v>247</v>
      </c>
      <c r="K945" s="1" t="s">
        <v>174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ユニフォーム尾白アランICONIC</v>
      </c>
    </row>
    <row r="946" spans="1:20" x14ac:dyDescent="0.35">
      <c r="A946">
        <f>VLOOKUP(Block[[#This Row],[No用]],SetNo[[No.用]:[vlookup 用]],2,FALSE)</f>
        <v>248</v>
      </c>
      <c r="B946">
        <f>IF(ROW()=2,1,IF(A945&lt;&gt;Block[[#This Row],[No]],1,B945+1))</f>
        <v>2</v>
      </c>
      <c r="C946" t="s">
        <v>108</v>
      </c>
      <c r="D946" s="1" t="s">
        <v>655</v>
      </c>
      <c r="E946" t="s">
        <v>77</v>
      </c>
      <c r="F946" s="1" t="s">
        <v>78</v>
      </c>
      <c r="G946" t="s">
        <v>185</v>
      </c>
      <c r="H946" t="s">
        <v>71</v>
      </c>
      <c r="I946">
        <v>1</v>
      </c>
      <c r="J946" t="s">
        <v>247</v>
      </c>
      <c r="K946" s="1" t="s">
        <v>175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ユニフォーム尾白アランICONIC</v>
      </c>
    </row>
    <row r="947" spans="1:20" x14ac:dyDescent="0.35">
      <c r="A947">
        <f>VLOOKUP(Block[[#This Row],[No用]],SetNo[[No.用]:[vlookup 用]],2,FALSE)</f>
        <v>248</v>
      </c>
      <c r="B947">
        <f>IF(ROW()=2,1,IF(A946&lt;&gt;Block[[#This Row],[No]],1,B946+1))</f>
        <v>3</v>
      </c>
      <c r="C947" t="s">
        <v>108</v>
      </c>
      <c r="D947" s="1" t="s">
        <v>655</v>
      </c>
      <c r="E947" t="s">
        <v>77</v>
      </c>
      <c r="F947" s="1" t="s">
        <v>78</v>
      </c>
      <c r="G947" t="s">
        <v>185</v>
      </c>
      <c r="H947" t="s">
        <v>71</v>
      </c>
      <c r="I947">
        <v>1</v>
      </c>
      <c r="J947" t="s">
        <v>247</v>
      </c>
      <c r="K947" s="1" t="s">
        <v>177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ユニフォーム尾白アランICONIC</v>
      </c>
    </row>
    <row r="948" spans="1:20" x14ac:dyDescent="0.35">
      <c r="A948">
        <f>VLOOKUP(Block[[#This Row],[No用]],SetNo[[No.用]:[vlookup 用]],2,FALSE)</f>
        <v>248</v>
      </c>
      <c r="B948">
        <f>IF(ROW()=2,1,IF(A947&lt;&gt;Block[[#This Row],[No]],1,B947+1))</f>
        <v>4</v>
      </c>
      <c r="C948" t="s">
        <v>108</v>
      </c>
      <c r="D948" s="1" t="s">
        <v>655</v>
      </c>
      <c r="E948" t="s">
        <v>77</v>
      </c>
      <c r="F948" s="1" t="s">
        <v>78</v>
      </c>
      <c r="G948" t="s">
        <v>185</v>
      </c>
      <c r="H948" t="s">
        <v>71</v>
      </c>
      <c r="I948">
        <v>1</v>
      </c>
      <c r="J948" t="s">
        <v>247</v>
      </c>
      <c r="K948" s="1" t="s">
        <v>248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ユニフォーム尾白アランICONIC</v>
      </c>
    </row>
    <row r="949" spans="1:20" x14ac:dyDescent="0.35">
      <c r="A949">
        <f>VLOOKUP(Block[[#This Row],[No用]],SetNo[[No.用]:[vlookup 用]],2,FALSE)</f>
        <v>249</v>
      </c>
      <c r="B949">
        <f>IF(ROW()=2,1,IF(A948&lt;&gt;Block[[#This Row],[No]],1,B948+1))</f>
        <v>1</v>
      </c>
      <c r="C949" s="1" t="s">
        <v>798</v>
      </c>
      <c r="D949" s="1" t="s">
        <v>655</v>
      </c>
      <c r="E949" s="1" t="s">
        <v>809</v>
      </c>
      <c r="F949" s="1" t="s">
        <v>78</v>
      </c>
      <c r="G949" t="s">
        <v>185</v>
      </c>
      <c r="H949" t="s">
        <v>71</v>
      </c>
      <c r="I949">
        <v>1</v>
      </c>
      <c r="J949" t="s">
        <v>247</v>
      </c>
      <c r="K949" s="1" t="s">
        <v>174</v>
      </c>
      <c r="L949" s="1" t="s">
        <v>162</v>
      </c>
      <c r="M949">
        <v>27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雪遊び尾白アランICONIC</v>
      </c>
    </row>
    <row r="950" spans="1:20" x14ac:dyDescent="0.35">
      <c r="A950">
        <f>VLOOKUP(Block[[#This Row],[No用]],SetNo[[No.用]:[vlookup 用]],2,FALSE)</f>
        <v>249</v>
      </c>
      <c r="B950">
        <f>IF(ROW()=2,1,IF(A949&lt;&gt;Block[[#This Row],[No]],1,B949+1))</f>
        <v>2</v>
      </c>
      <c r="C950" s="1" t="s">
        <v>798</v>
      </c>
      <c r="D950" s="1" t="s">
        <v>655</v>
      </c>
      <c r="E950" s="1" t="s">
        <v>809</v>
      </c>
      <c r="F950" s="1" t="s">
        <v>78</v>
      </c>
      <c r="G950" t="s">
        <v>185</v>
      </c>
      <c r="H950" t="s">
        <v>71</v>
      </c>
      <c r="I950">
        <v>1</v>
      </c>
      <c r="J950" t="s">
        <v>247</v>
      </c>
      <c r="K950" s="1" t="s">
        <v>175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雪遊び尾白アランICONIC</v>
      </c>
    </row>
    <row r="951" spans="1:20" x14ac:dyDescent="0.35">
      <c r="A951">
        <f>VLOOKUP(Block[[#This Row],[No用]],SetNo[[No.用]:[vlookup 用]],2,FALSE)</f>
        <v>249</v>
      </c>
      <c r="B951">
        <f>IF(ROW()=2,1,IF(A950&lt;&gt;Block[[#This Row],[No]],1,B950+1))</f>
        <v>3</v>
      </c>
      <c r="C951" s="1" t="s">
        <v>798</v>
      </c>
      <c r="D951" s="1" t="s">
        <v>655</v>
      </c>
      <c r="E951" s="1" t="s">
        <v>809</v>
      </c>
      <c r="F951" s="1" t="s">
        <v>78</v>
      </c>
      <c r="G951" t="s">
        <v>185</v>
      </c>
      <c r="H951" t="s">
        <v>71</v>
      </c>
      <c r="I951">
        <v>1</v>
      </c>
      <c r="J951" t="s">
        <v>247</v>
      </c>
      <c r="K951" s="1" t="s">
        <v>177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雪遊び尾白アランICONIC</v>
      </c>
    </row>
    <row r="952" spans="1:20" x14ac:dyDescent="0.35">
      <c r="A952">
        <f>VLOOKUP(Block[[#This Row],[No用]],SetNo[[No.用]:[vlookup 用]],2,FALSE)</f>
        <v>249</v>
      </c>
      <c r="B952">
        <f>IF(ROW()=2,1,IF(A951&lt;&gt;Block[[#This Row],[No]],1,B951+1))</f>
        <v>4</v>
      </c>
      <c r="C952" s="1" t="s">
        <v>798</v>
      </c>
      <c r="D952" s="1" t="s">
        <v>655</v>
      </c>
      <c r="E952" s="1" t="s">
        <v>809</v>
      </c>
      <c r="F952" s="1" t="s">
        <v>78</v>
      </c>
      <c r="G952" t="s">
        <v>185</v>
      </c>
      <c r="H952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雪遊び尾白アランICONIC</v>
      </c>
    </row>
    <row r="953" spans="1:20" x14ac:dyDescent="0.35">
      <c r="A953">
        <f>VLOOKUP(Block[[#This Row],[No用]],SetNo[[No.用]:[vlookup 用]],2,FALSE)</f>
        <v>250</v>
      </c>
      <c r="B953">
        <f>IF(ROW()=2,1,IF(A952&lt;&gt;Block[[#This Row],[No]],1,B952+1))</f>
        <v>1</v>
      </c>
      <c r="C953" t="s">
        <v>108</v>
      </c>
      <c r="D953" s="1" t="s">
        <v>657</v>
      </c>
      <c r="E953" t="s">
        <v>77</v>
      </c>
      <c r="F953" s="1" t="s">
        <v>80</v>
      </c>
      <c r="G953" t="s">
        <v>185</v>
      </c>
      <c r="H953" t="s">
        <v>71</v>
      </c>
      <c r="I953">
        <v>1</v>
      </c>
      <c r="J953" t="s">
        <v>247</v>
      </c>
      <c r="M953">
        <v>0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ユニフォーム赤木路成ICONIC</v>
      </c>
    </row>
    <row r="954" spans="1:20" x14ac:dyDescent="0.35">
      <c r="A954">
        <f>VLOOKUP(Block[[#This Row],[No用]],SetNo[[No.用]:[vlookup 用]],2,FALSE)</f>
        <v>251</v>
      </c>
      <c r="B954">
        <f>IF(ROW()=2,1,IF(A953&lt;&gt;Block[[#This Row],[No]],1,B953+1))</f>
        <v>1</v>
      </c>
      <c r="C954" s="1" t="s">
        <v>1167</v>
      </c>
      <c r="D954" s="1" t="s">
        <v>657</v>
      </c>
      <c r="E954" s="1" t="s">
        <v>73</v>
      </c>
      <c r="F954" s="1" t="s">
        <v>80</v>
      </c>
      <c r="G954" s="1" t="s">
        <v>185</v>
      </c>
      <c r="H954" s="1" t="s">
        <v>71</v>
      </c>
      <c r="I954">
        <v>1</v>
      </c>
      <c r="J954" t="s">
        <v>247</v>
      </c>
      <c r="M954">
        <v>0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Xmas2赤木路成ICONIC</v>
      </c>
    </row>
    <row r="955" spans="1:20" x14ac:dyDescent="0.35">
      <c r="A955">
        <f>VLOOKUP(Block[[#This Row],[No用]],SetNo[[No.用]:[vlookup 用]],2,FALSE)</f>
        <v>252</v>
      </c>
      <c r="B955">
        <f>IF(ROW()=2,1,IF(A954&lt;&gt;Block[[#This Row],[No]],1,B954+1))</f>
        <v>1</v>
      </c>
      <c r="C955" t="s">
        <v>108</v>
      </c>
      <c r="D955" s="1" t="s">
        <v>659</v>
      </c>
      <c r="E955" t="s">
        <v>77</v>
      </c>
      <c r="F955" s="1" t="s">
        <v>82</v>
      </c>
      <c r="G955" t="s">
        <v>185</v>
      </c>
      <c r="H955" t="s">
        <v>71</v>
      </c>
      <c r="I955">
        <v>1</v>
      </c>
      <c r="J955" t="s">
        <v>247</v>
      </c>
      <c r="K955" s="1" t="s">
        <v>174</v>
      </c>
      <c r="L955" s="1" t="s">
        <v>173</v>
      </c>
      <c r="M955">
        <v>38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ユニフォーム大耳練ICONIC</v>
      </c>
    </row>
    <row r="956" spans="1:20" x14ac:dyDescent="0.35">
      <c r="A956">
        <f>VLOOKUP(Block[[#This Row],[No用]],SetNo[[No.用]:[vlookup 用]],2,FALSE)</f>
        <v>252</v>
      </c>
      <c r="B956">
        <f>IF(ROW()=2,1,IF(A955&lt;&gt;Block[[#This Row],[No]],1,B955+1))</f>
        <v>2</v>
      </c>
      <c r="C956" t="s">
        <v>108</v>
      </c>
      <c r="D956" s="1" t="s">
        <v>659</v>
      </c>
      <c r="E956" t="s">
        <v>77</v>
      </c>
      <c r="F956" s="1" t="s">
        <v>82</v>
      </c>
      <c r="G956" t="s">
        <v>185</v>
      </c>
      <c r="H956" t="s">
        <v>71</v>
      </c>
      <c r="I956">
        <v>1</v>
      </c>
      <c r="J956" t="s">
        <v>247</v>
      </c>
      <c r="K956" s="1" t="s">
        <v>175</v>
      </c>
      <c r="L956" s="1" t="s">
        <v>173</v>
      </c>
      <c r="M956">
        <v>38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ユニフォーム大耳練ICONIC</v>
      </c>
    </row>
    <row r="957" spans="1:20" x14ac:dyDescent="0.35">
      <c r="A957">
        <f>VLOOKUP(Block[[#This Row],[No用]],SetNo[[No.用]:[vlookup 用]],2,FALSE)</f>
        <v>252</v>
      </c>
      <c r="B957">
        <f>IF(ROW()=2,1,IF(A956&lt;&gt;Block[[#This Row],[No]],1,B956+1))</f>
        <v>3</v>
      </c>
      <c r="C957" t="s">
        <v>108</v>
      </c>
      <c r="D957" s="1" t="s">
        <v>659</v>
      </c>
      <c r="E957" t="s">
        <v>77</v>
      </c>
      <c r="F957" s="1" t="s">
        <v>82</v>
      </c>
      <c r="G957" t="s">
        <v>185</v>
      </c>
      <c r="H957" t="s">
        <v>71</v>
      </c>
      <c r="I957">
        <v>1</v>
      </c>
      <c r="J957" t="s">
        <v>247</v>
      </c>
      <c r="K957" s="1" t="s">
        <v>176</v>
      </c>
      <c r="L957" s="1" t="s">
        <v>173</v>
      </c>
      <c r="M957">
        <v>41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ユニフォーム大耳練ICONIC</v>
      </c>
    </row>
    <row r="958" spans="1:20" x14ac:dyDescent="0.35">
      <c r="A958">
        <f>VLOOKUP(Block[[#This Row],[No用]],SetNo[[No.用]:[vlookup 用]],2,FALSE)</f>
        <v>252</v>
      </c>
      <c r="B958">
        <f>IF(ROW()=2,1,IF(A957&lt;&gt;Block[[#This Row],[No]],1,B957+1))</f>
        <v>4</v>
      </c>
      <c r="C958" t="s">
        <v>108</v>
      </c>
      <c r="D958" s="1" t="s">
        <v>659</v>
      </c>
      <c r="E958" t="s">
        <v>77</v>
      </c>
      <c r="F958" s="1" t="s">
        <v>82</v>
      </c>
      <c r="G958" t="s">
        <v>185</v>
      </c>
      <c r="H958" t="s">
        <v>71</v>
      </c>
      <c r="I958">
        <v>1</v>
      </c>
      <c r="J958" t="s">
        <v>247</v>
      </c>
      <c r="K958" s="1" t="s">
        <v>179</v>
      </c>
      <c r="L958" s="1" t="s">
        <v>162</v>
      </c>
      <c r="M958">
        <v>35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ユニフォーム大耳練ICONIC</v>
      </c>
    </row>
    <row r="959" spans="1:20" x14ac:dyDescent="0.35">
      <c r="A959">
        <f>VLOOKUP(Block[[#This Row],[No用]],SetNo[[No.用]:[vlookup 用]],2,FALSE)</f>
        <v>252</v>
      </c>
      <c r="B959">
        <f>IF(ROW()=2,1,IF(A958&lt;&gt;Block[[#This Row],[No]],1,B958+1))</f>
        <v>5</v>
      </c>
      <c r="C959" t="s">
        <v>108</v>
      </c>
      <c r="D959" s="1" t="s">
        <v>659</v>
      </c>
      <c r="E959" t="s">
        <v>77</v>
      </c>
      <c r="F959" s="1" t="s">
        <v>82</v>
      </c>
      <c r="G959" t="s">
        <v>185</v>
      </c>
      <c r="H959" t="s">
        <v>71</v>
      </c>
      <c r="I959">
        <v>1</v>
      </c>
      <c r="J959" t="s">
        <v>247</v>
      </c>
      <c r="K959" s="1" t="s">
        <v>177</v>
      </c>
      <c r="L959" s="1" t="s">
        <v>162</v>
      </c>
      <c r="M959">
        <v>35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ユニフォーム大耳練ICONIC</v>
      </c>
    </row>
    <row r="960" spans="1:20" x14ac:dyDescent="0.35">
      <c r="A960">
        <f>VLOOKUP(Block[[#This Row],[No用]],SetNo[[No.用]:[vlookup 用]],2,FALSE)</f>
        <v>252</v>
      </c>
      <c r="B960">
        <f>IF(ROW()=2,1,IF(A959&lt;&gt;Block[[#This Row],[No]],1,B959+1))</f>
        <v>6</v>
      </c>
      <c r="C960" t="s">
        <v>108</v>
      </c>
      <c r="D960" s="1" t="s">
        <v>659</v>
      </c>
      <c r="E960" t="s">
        <v>77</v>
      </c>
      <c r="F960" s="1" t="s">
        <v>82</v>
      </c>
      <c r="G960" t="s">
        <v>185</v>
      </c>
      <c r="H960" t="s">
        <v>71</v>
      </c>
      <c r="I960">
        <v>1</v>
      </c>
      <c r="J960" t="s">
        <v>247</v>
      </c>
      <c r="K960" s="1" t="s">
        <v>248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ユニフォーム大耳練ICONIC</v>
      </c>
    </row>
    <row r="961" spans="1:20" x14ac:dyDescent="0.35">
      <c r="A961">
        <f>VLOOKUP(Block[[#This Row],[No用]],SetNo[[No.用]:[vlookup 用]],2,FALSE)</f>
        <v>252</v>
      </c>
      <c r="B961">
        <f>IF(ROW()=2,1,IF(A960&lt;&gt;Block[[#This Row],[No]],1,B960+1))</f>
        <v>7</v>
      </c>
      <c r="C961" t="s">
        <v>108</v>
      </c>
      <c r="D961" s="1" t="s">
        <v>659</v>
      </c>
      <c r="E961" t="s">
        <v>77</v>
      </c>
      <c r="F961" s="1" t="s">
        <v>82</v>
      </c>
      <c r="G961" t="s">
        <v>185</v>
      </c>
      <c r="H961" t="s">
        <v>71</v>
      </c>
      <c r="I961">
        <v>1</v>
      </c>
      <c r="J961" t="s">
        <v>247</v>
      </c>
      <c r="K961" s="1" t="s">
        <v>183</v>
      </c>
      <c r="L961" s="1" t="s">
        <v>224</v>
      </c>
      <c r="M961">
        <v>47</v>
      </c>
      <c r="N961">
        <v>0</v>
      </c>
      <c r="O961">
        <v>57</v>
      </c>
      <c r="P961">
        <v>0</v>
      </c>
      <c r="T961" t="str">
        <f>Block[[#This Row],[服装]]&amp;Block[[#This Row],[名前]]&amp;Block[[#This Row],[レアリティ]]</f>
        <v>ユニフォーム大耳練ICONIC</v>
      </c>
    </row>
    <row r="962" spans="1:20" x14ac:dyDescent="0.35">
      <c r="A962">
        <f>VLOOKUP(Block[[#This Row],[No用]],SetNo[[No.用]:[vlookup 用]],2,FALSE)</f>
        <v>253</v>
      </c>
      <c r="B962">
        <f>IF(ROW()=2,1,IF(A961&lt;&gt;Block[[#This Row],[No]],1,B961+1))</f>
        <v>1</v>
      </c>
      <c r="C962" t="s">
        <v>108</v>
      </c>
      <c r="D962" s="1" t="s">
        <v>661</v>
      </c>
      <c r="E962" t="s">
        <v>77</v>
      </c>
      <c r="F962" s="1" t="s">
        <v>78</v>
      </c>
      <c r="G962" t="s">
        <v>185</v>
      </c>
      <c r="H962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ユニフォーム理石平介ICONIC</v>
      </c>
    </row>
    <row r="963" spans="1:20" x14ac:dyDescent="0.35">
      <c r="A963">
        <f>VLOOKUP(Block[[#This Row],[No用]],SetNo[[No.用]:[vlookup 用]],2,FALSE)</f>
        <v>253</v>
      </c>
      <c r="B963">
        <f>IF(ROW()=2,1,IF(A962&lt;&gt;Block[[#This Row],[No]],1,B962+1))</f>
        <v>2</v>
      </c>
      <c r="C963" t="s">
        <v>108</v>
      </c>
      <c r="D963" s="1" t="s">
        <v>661</v>
      </c>
      <c r="E963" t="s">
        <v>77</v>
      </c>
      <c r="F963" s="1" t="s">
        <v>78</v>
      </c>
      <c r="G963" t="s">
        <v>185</v>
      </c>
      <c r="H963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ユニフォーム理石平介ICONIC</v>
      </c>
    </row>
    <row r="964" spans="1:20" x14ac:dyDescent="0.35">
      <c r="A964">
        <f>VLOOKUP(Block[[#This Row],[No用]],SetNo[[No.用]:[vlookup 用]],2,FALSE)</f>
        <v>253</v>
      </c>
      <c r="B964">
        <f>IF(ROW()=2,1,IF(A963&lt;&gt;Block[[#This Row],[No]],1,B963+1))</f>
        <v>3</v>
      </c>
      <c r="C964" t="s">
        <v>108</v>
      </c>
      <c r="D964" s="1" t="s">
        <v>661</v>
      </c>
      <c r="E964" t="s">
        <v>77</v>
      </c>
      <c r="F964" s="1" t="s">
        <v>78</v>
      </c>
      <c r="G964" t="s">
        <v>185</v>
      </c>
      <c r="H964" t="s">
        <v>71</v>
      </c>
      <c r="I964">
        <v>1</v>
      </c>
      <c r="J964" t="s">
        <v>247</v>
      </c>
      <c r="K964" s="1" t="s">
        <v>177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ユニフォーム理石平介ICONIC</v>
      </c>
    </row>
    <row r="965" spans="1:20" x14ac:dyDescent="0.35">
      <c r="A965">
        <f>VLOOKUP(Block[[#This Row],[No用]],SetNo[[No.用]:[vlookup 用]],2,FALSE)</f>
        <v>253</v>
      </c>
      <c r="B965">
        <f>IF(ROW()=2,1,IF(A964&lt;&gt;Block[[#This Row],[No]],1,B964+1))</f>
        <v>4</v>
      </c>
      <c r="C965" t="s">
        <v>108</v>
      </c>
      <c r="D965" s="1" t="s">
        <v>661</v>
      </c>
      <c r="E965" t="s">
        <v>77</v>
      </c>
      <c r="F965" s="1" t="s">
        <v>78</v>
      </c>
      <c r="G965" t="s">
        <v>185</v>
      </c>
      <c r="H965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ユニフォーム理石平介ICONIC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1</v>
      </c>
      <c r="C966" s="1" t="s">
        <v>108</v>
      </c>
      <c r="D966" s="1" t="s">
        <v>933</v>
      </c>
      <c r="E966" s="1" t="s">
        <v>77</v>
      </c>
      <c r="F966" s="1" t="s">
        <v>78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ユニフォーム銀島結ICONIC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2</v>
      </c>
      <c r="C967" s="1" t="s">
        <v>108</v>
      </c>
      <c r="D967" s="1" t="s">
        <v>933</v>
      </c>
      <c r="E967" s="1" t="s">
        <v>77</v>
      </c>
      <c r="F967" s="1" t="s">
        <v>78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ユニフォーム銀島結ICONIC</v>
      </c>
    </row>
    <row r="968" spans="1:20" x14ac:dyDescent="0.35">
      <c r="A968">
        <f>VLOOKUP(Block[[#This Row],[No用]],SetNo[[No.用]:[vlookup 用]],2,FALSE)</f>
        <v>254</v>
      </c>
      <c r="B968">
        <f>IF(ROW()=2,1,IF(A967&lt;&gt;Block[[#This Row],[No]],1,B967+1))</f>
        <v>3</v>
      </c>
      <c r="C968" s="1" t="s">
        <v>108</v>
      </c>
      <c r="D968" s="1" t="s">
        <v>933</v>
      </c>
      <c r="E968" s="1" t="s">
        <v>77</v>
      </c>
      <c r="F968" s="1" t="s">
        <v>78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ユニフォーム銀島結ICONIC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1</v>
      </c>
      <c r="C969" s="1" t="s">
        <v>1167</v>
      </c>
      <c r="D969" s="1" t="s">
        <v>933</v>
      </c>
      <c r="E969" s="1" t="s">
        <v>73</v>
      </c>
      <c r="F969" s="1" t="s">
        <v>78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Xmas2銀島結ICONIC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2</v>
      </c>
      <c r="C970" s="1" t="s">
        <v>1167</v>
      </c>
      <c r="D970" s="1" t="s">
        <v>933</v>
      </c>
      <c r="E970" s="1" t="s">
        <v>73</v>
      </c>
      <c r="F970" s="1" t="s">
        <v>78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175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Xmas2銀島結ICONIC</v>
      </c>
    </row>
    <row r="971" spans="1:20" x14ac:dyDescent="0.35">
      <c r="A971">
        <f>VLOOKUP(Block[[#This Row],[No用]],SetNo[[No.用]:[vlookup 用]],2,FALSE)</f>
        <v>255</v>
      </c>
      <c r="B971">
        <f>IF(ROW()=2,1,IF(A970&lt;&gt;Block[[#This Row],[No]],1,B970+1))</f>
        <v>3</v>
      </c>
      <c r="C971" s="1" t="s">
        <v>1167</v>
      </c>
      <c r="D971" s="1" t="s">
        <v>933</v>
      </c>
      <c r="E971" s="1" t="s">
        <v>73</v>
      </c>
      <c r="F971" s="1" t="s">
        <v>78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Xmas2銀島結ICONIC</v>
      </c>
    </row>
    <row r="972" spans="1:20" x14ac:dyDescent="0.35">
      <c r="A972">
        <f>VLOOKUP(Block[[#This Row],[No用]],SetNo[[No.用]:[vlookup 用]],2,FALSE)</f>
        <v>256</v>
      </c>
      <c r="B972">
        <f>IF(ROW()=2,1,IF(A971&lt;&gt;Block[[#This Row],[No]],1,B971+1))</f>
        <v>1</v>
      </c>
      <c r="C972" t="s">
        <v>108</v>
      </c>
      <c r="D972" t="s">
        <v>122</v>
      </c>
      <c r="E972" t="s">
        <v>90</v>
      </c>
      <c r="F972" t="s">
        <v>78</v>
      </c>
      <c r="G972" t="s">
        <v>128</v>
      </c>
      <c r="H972" t="s">
        <v>71</v>
      </c>
      <c r="I972">
        <v>1</v>
      </c>
      <c r="J972" t="s">
        <v>247</v>
      </c>
      <c r="K972" s="1" t="s">
        <v>174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ユニフォーム木兎光太郎ICONIC</v>
      </c>
    </row>
    <row r="973" spans="1:20" x14ac:dyDescent="0.35">
      <c r="A973">
        <f>VLOOKUP(Block[[#This Row],[No用]],SetNo[[No.用]:[vlookup 用]],2,FALSE)</f>
        <v>256</v>
      </c>
      <c r="B973">
        <f>IF(ROW()=2,1,IF(A972&lt;&gt;Block[[#This Row],[No]],1,B972+1))</f>
        <v>2</v>
      </c>
      <c r="C973" t="s">
        <v>108</v>
      </c>
      <c r="D973" t="s">
        <v>122</v>
      </c>
      <c r="E973" t="s">
        <v>90</v>
      </c>
      <c r="F973" t="s">
        <v>78</v>
      </c>
      <c r="G973" t="s">
        <v>128</v>
      </c>
      <c r="H973" t="s">
        <v>71</v>
      </c>
      <c r="I973">
        <v>1</v>
      </c>
      <c r="J973" t="s">
        <v>247</v>
      </c>
      <c r="K973" s="1" t="s">
        <v>175</v>
      </c>
      <c r="L973" s="1" t="s">
        <v>162</v>
      </c>
      <c r="M973">
        <v>28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ユニフォーム木兎光太郎ICONIC</v>
      </c>
    </row>
    <row r="974" spans="1:20" x14ac:dyDescent="0.35">
      <c r="A974">
        <f>VLOOKUP(Block[[#This Row],[No用]],SetNo[[No.用]:[vlookup 用]],2,FALSE)</f>
        <v>256</v>
      </c>
      <c r="B974">
        <f>IF(ROW()=2,1,IF(A973&lt;&gt;Block[[#This Row],[No]],1,B973+1))</f>
        <v>3</v>
      </c>
      <c r="C974" t="s">
        <v>108</v>
      </c>
      <c r="D974" t="s">
        <v>122</v>
      </c>
      <c r="E974" t="s">
        <v>90</v>
      </c>
      <c r="F974" t="s">
        <v>78</v>
      </c>
      <c r="G974" t="s">
        <v>128</v>
      </c>
      <c r="H974" t="s">
        <v>71</v>
      </c>
      <c r="I974">
        <v>1</v>
      </c>
      <c r="J974" t="s">
        <v>247</v>
      </c>
      <c r="K974" s="1" t="s">
        <v>248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ユニフォーム木兎光太郎ICONIC</v>
      </c>
    </row>
    <row r="975" spans="1:20" x14ac:dyDescent="0.35">
      <c r="A975">
        <f>VLOOKUP(Block[[#This Row],[No用]],SetNo[[No.用]:[vlookup 用]],2,FALSE)</f>
        <v>257</v>
      </c>
      <c r="B975">
        <f>IF(ROW()=2,1,IF(A974&lt;&gt;Block[[#This Row],[No]],1,B974+1))</f>
        <v>1</v>
      </c>
      <c r="C975" t="s">
        <v>150</v>
      </c>
      <c r="D975" t="s">
        <v>122</v>
      </c>
      <c r="E975" t="s">
        <v>77</v>
      </c>
      <c r="F975" t="s">
        <v>78</v>
      </c>
      <c r="G975" t="s">
        <v>128</v>
      </c>
      <c r="H975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28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夏祭り木兎光太郎ICONIC</v>
      </c>
    </row>
    <row r="976" spans="1:20" x14ac:dyDescent="0.35">
      <c r="A976">
        <f>VLOOKUP(Block[[#This Row],[No用]],SetNo[[No.用]:[vlookup 用]],2,FALSE)</f>
        <v>257</v>
      </c>
      <c r="B976">
        <f>IF(ROW()=2,1,IF(A975&lt;&gt;Block[[#This Row],[No]],1,B975+1))</f>
        <v>2</v>
      </c>
      <c r="C976" t="s">
        <v>150</v>
      </c>
      <c r="D976" t="s">
        <v>122</v>
      </c>
      <c r="E976" t="s">
        <v>77</v>
      </c>
      <c r="F976" t="s">
        <v>78</v>
      </c>
      <c r="G976" t="s">
        <v>128</v>
      </c>
      <c r="H976" t="s">
        <v>71</v>
      </c>
      <c r="I976">
        <v>1</v>
      </c>
      <c r="J976" t="s">
        <v>247</v>
      </c>
      <c r="K976" s="1" t="s">
        <v>175</v>
      </c>
      <c r="L976" s="1" t="s">
        <v>162</v>
      </c>
      <c r="M976">
        <v>28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夏祭り木兎光太郎ICONIC</v>
      </c>
    </row>
    <row r="977" spans="1:20" x14ac:dyDescent="0.35">
      <c r="A977">
        <f>VLOOKUP(Block[[#This Row],[No用]],SetNo[[No.用]:[vlookup 用]],2,FALSE)</f>
        <v>257</v>
      </c>
      <c r="B977">
        <f>IF(ROW()=2,1,IF(A976&lt;&gt;Block[[#This Row],[No]],1,B976+1))</f>
        <v>3</v>
      </c>
      <c r="C977" t="s">
        <v>150</v>
      </c>
      <c r="D977" t="s">
        <v>122</v>
      </c>
      <c r="E977" t="s">
        <v>77</v>
      </c>
      <c r="F977" t="s">
        <v>78</v>
      </c>
      <c r="G977" t="s">
        <v>128</v>
      </c>
      <c r="H977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夏祭り木兎光太郎ICONIC</v>
      </c>
    </row>
    <row r="978" spans="1:20" x14ac:dyDescent="0.35">
      <c r="A978">
        <f>VLOOKUP(Block[[#This Row],[No用]],SetNo[[No.用]:[vlookup 用]],2,FALSE)</f>
        <v>258</v>
      </c>
      <c r="B978">
        <f>IF(ROW()=2,1,IF(A977&lt;&gt;Block[[#This Row],[No]],1,B977+1))</f>
        <v>1</v>
      </c>
      <c r="C978" s="1" t="s">
        <v>773</v>
      </c>
      <c r="D978" t="s">
        <v>122</v>
      </c>
      <c r="E978" s="1" t="s">
        <v>73</v>
      </c>
      <c r="F978" t="s">
        <v>78</v>
      </c>
      <c r="G978" t="s">
        <v>128</v>
      </c>
      <c r="H978" t="s">
        <v>71</v>
      </c>
      <c r="I978">
        <v>1</v>
      </c>
      <c r="J978" t="s">
        <v>247</v>
      </c>
      <c r="K978" s="1" t="s">
        <v>174</v>
      </c>
      <c r="L978" s="1" t="s">
        <v>162</v>
      </c>
      <c r="M978">
        <v>28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Xmas木兎光太郎ICONIC</v>
      </c>
    </row>
    <row r="979" spans="1:20" x14ac:dyDescent="0.35">
      <c r="A979">
        <f>VLOOKUP(Block[[#This Row],[No用]],SetNo[[No.用]:[vlookup 用]],2,FALSE)</f>
        <v>258</v>
      </c>
      <c r="B979">
        <f>IF(ROW()=2,1,IF(A978&lt;&gt;Block[[#This Row],[No]],1,B978+1))</f>
        <v>2</v>
      </c>
      <c r="C979" s="1" t="s">
        <v>773</v>
      </c>
      <c r="D979" t="s">
        <v>122</v>
      </c>
      <c r="E979" s="1" t="s">
        <v>73</v>
      </c>
      <c r="F979" t="s">
        <v>78</v>
      </c>
      <c r="G979" t="s">
        <v>128</v>
      </c>
      <c r="H979" t="s">
        <v>71</v>
      </c>
      <c r="I979">
        <v>1</v>
      </c>
      <c r="J979" t="s">
        <v>247</v>
      </c>
      <c r="K979" s="1" t="s">
        <v>175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Xmas木兎光太郎ICONIC</v>
      </c>
    </row>
    <row r="980" spans="1:20" x14ac:dyDescent="0.35">
      <c r="A980">
        <f>VLOOKUP(Block[[#This Row],[No用]],SetNo[[No.用]:[vlookup 用]],2,FALSE)</f>
        <v>258</v>
      </c>
      <c r="B980">
        <f>IF(ROW()=2,1,IF(A979&lt;&gt;Block[[#This Row],[No]],1,B979+1))</f>
        <v>3</v>
      </c>
      <c r="C980" s="1" t="s">
        <v>773</v>
      </c>
      <c r="D980" t="s">
        <v>122</v>
      </c>
      <c r="E980" s="1" t="s">
        <v>73</v>
      </c>
      <c r="F980" t="s">
        <v>78</v>
      </c>
      <c r="G980" t="s">
        <v>128</v>
      </c>
      <c r="H980" t="s">
        <v>71</v>
      </c>
      <c r="I980">
        <v>1</v>
      </c>
      <c r="J980" t="s">
        <v>247</v>
      </c>
      <c r="K980" s="1" t="s">
        <v>248</v>
      </c>
      <c r="L980" s="1" t="s">
        <v>162</v>
      </c>
      <c r="M980">
        <v>28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Xmas木兎光太郎ICONIC</v>
      </c>
    </row>
    <row r="981" spans="1:20" x14ac:dyDescent="0.35">
      <c r="A981">
        <f>VLOOKUP(Block[[#This Row],[No用]],SetNo[[No.用]:[vlookup 用]],2,FALSE)</f>
        <v>259</v>
      </c>
      <c r="B981">
        <f>IF(ROW()=2,1,IF(A980&lt;&gt;Block[[#This Row],[No]],1,B980+1))</f>
        <v>1</v>
      </c>
      <c r="C981" s="1" t="s">
        <v>149</v>
      </c>
      <c r="D981" t="s">
        <v>122</v>
      </c>
      <c r="E981" s="1" t="s">
        <v>90</v>
      </c>
      <c r="F981" t="s">
        <v>78</v>
      </c>
      <c r="G981" t="s">
        <v>128</v>
      </c>
      <c r="H981" t="s">
        <v>71</v>
      </c>
      <c r="I981">
        <v>1</v>
      </c>
      <c r="J981" t="s">
        <v>247</v>
      </c>
      <c r="K981" s="1" t="s">
        <v>174</v>
      </c>
      <c r="L981" s="1" t="s">
        <v>162</v>
      </c>
      <c r="M981">
        <v>28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制服木兎光太郎ICONIC</v>
      </c>
    </row>
    <row r="982" spans="1:20" x14ac:dyDescent="0.35">
      <c r="A982">
        <f>VLOOKUP(Block[[#This Row],[No用]],SetNo[[No.用]:[vlookup 用]],2,FALSE)</f>
        <v>259</v>
      </c>
      <c r="B982">
        <f>IF(ROW()=2,1,IF(A981&lt;&gt;Block[[#This Row],[No]],1,B981+1))</f>
        <v>2</v>
      </c>
      <c r="C982" s="1" t="s">
        <v>149</v>
      </c>
      <c r="D982" t="s">
        <v>122</v>
      </c>
      <c r="E982" s="1" t="s">
        <v>90</v>
      </c>
      <c r="F982" t="s">
        <v>78</v>
      </c>
      <c r="G982" t="s">
        <v>128</v>
      </c>
      <c r="H982" t="s">
        <v>71</v>
      </c>
      <c r="I982">
        <v>1</v>
      </c>
      <c r="J982" t="s">
        <v>247</v>
      </c>
      <c r="K982" s="1" t="s">
        <v>175</v>
      </c>
      <c r="L982" s="1" t="s">
        <v>162</v>
      </c>
      <c r="M982">
        <v>28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制服木兎光太郎ICONIC</v>
      </c>
    </row>
    <row r="983" spans="1:20" x14ac:dyDescent="0.35">
      <c r="A983">
        <f>VLOOKUP(Block[[#This Row],[No用]],SetNo[[No.用]:[vlookup 用]],2,FALSE)</f>
        <v>259</v>
      </c>
      <c r="B983">
        <f>IF(ROW()=2,1,IF(A982&lt;&gt;Block[[#This Row],[No]],1,B982+1))</f>
        <v>3</v>
      </c>
      <c r="C983" s="1" t="s">
        <v>149</v>
      </c>
      <c r="D983" t="s">
        <v>122</v>
      </c>
      <c r="E983" s="1" t="s">
        <v>90</v>
      </c>
      <c r="F983" t="s">
        <v>78</v>
      </c>
      <c r="G983" t="s">
        <v>128</v>
      </c>
      <c r="H983" t="s">
        <v>71</v>
      </c>
      <c r="I983">
        <v>1</v>
      </c>
      <c r="J983" t="s">
        <v>247</v>
      </c>
      <c r="K983" s="1" t="s">
        <v>248</v>
      </c>
      <c r="L983" s="1" t="s">
        <v>162</v>
      </c>
      <c r="M983">
        <v>28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制服木兎光太郎ICONIC</v>
      </c>
    </row>
    <row r="984" spans="1:20" x14ac:dyDescent="0.35">
      <c r="A984">
        <f>VLOOKUP(Block[[#This Row],[No用]],SetNo[[No.用]:[vlookup 用]],2,FALSE)</f>
        <v>260</v>
      </c>
      <c r="B984">
        <f>IF(ROW()=2,1,IF(A983&lt;&gt;Block[[#This Row],[No]],1,B983+1))</f>
        <v>1</v>
      </c>
      <c r="C984" s="1" t="s">
        <v>950</v>
      </c>
      <c r="D984" s="1" t="s">
        <v>122</v>
      </c>
      <c r="E984" s="1" t="s">
        <v>77</v>
      </c>
      <c r="F984" s="1" t="s">
        <v>78</v>
      </c>
      <c r="G984" s="1" t="s">
        <v>128</v>
      </c>
      <c r="H984" s="1" t="s">
        <v>71</v>
      </c>
      <c r="I984">
        <v>1</v>
      </c>
      <c r="J984" t="s">
        <v>247</v>
      </c>
      <c r="K984" s="1" t="s">
        <v>174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キャンプ木兎光太郎ICONIC</v>
      </c>
    </row>
    <row r="985" spans="1:20" x14ac:dyDescent="0.35">
      <c r="A985">
        <f>VLOOKUP(Block[[#This Row],[No用]],SetNo[[No.用]:[vlookup 用]],2,FALSE)</f>
        <v>260</v>
      </c>
      <c r="B985">
        <f>IF(ROW()=2,1,IF(A984&lt;&gt;Block[[#This Row],[No]],1,B984+1))</f>
        <v>2</v>
      </c>
      <c r="C985" s="1" t="s">
        <v>950</v>
      </c>
      <c r="D985" s="1" t="s">
        <v>122</v>
      </c>
      <c r="E985" s="1" t="s">
        <v>77</v>
      </c>
      <c r="F985" s="1" t="s">
        <v>78</v>
      </c>
      <c r="G985" s="1" t="s">
        <v>128</v>
      </c>
      <c r="H985" s="1" t="s">
        <v>71</v>
      </c>
      <c r="I985">
        <v>1</v>
      </c>
      <c r="J985" t="s">
        <v>247</v>
      </c>
      <c r="K985" s="1" t="s">
        <v>175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キャンプ木兎光太郎ICONIC</v>
      </c>
    </row>
    <row r="986" spans="1:20" x14ac:dyDescent="0.35">
      <c r="A986">
        <f>VLOOKUP(Block[[#This Row],[No用]],SetNo[[No.用]:[vlookup 用]],2,FALSE)</f>
        <v>260</v>
      </c>
      <c r="B986">
        <f>IF(ROW()=2,1,IF(A985&lt;&gt;Block[[#This Row],[No]],1,B985+1))</f>
        <v>3</v>
      </c>
      <c r="C986" s="1" t="s">
        <v>950</v>
      </c>
      <c r="D986" s="1" t="s">
        <v>122</v>
      </c>
      <c r="E986" s="1" t="s">
        <v>77</v>
      </c>
      <c r="F986" s="1" t="s">
        <v>78</v>
      </c>
      <c r="G986" s="1" t="s">
        <v>128</v>
      </c>
      <c r="H986" s="1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キャンプ木兎光太郎ICONIC</v>
      </c>
    </row>
    <row r="987" spans="1:20" x14ac:dyDescent="0.35">
      <c r="A987">
        <f>VLOOKUP(Block[[#This Row],[No用]],SetNo[[No.用]:[vlookup 用]],2,FALSE)</f>
        <v>261</v>
      </c>
      <c r="B987">
        <f>IF(ROW()=2,1,IF(A986&lt;&gt;Block[[#This Row],[No]],1,B986+1))</f>
        <v>1</v>
      </c>
      <c r="C987" s="1" t="s">
        <v>1300</v>
      </c>
      <c r="D987" s="1" t="s">
        <v>122</v>
      </c>
      <c r="E987" s="1" t="s">
        <v>73</v>
      </c>
      <c r="F987" s="1" t="s">
        <v>78</v>
      </c>
      <c r="G987" s="1" t="s">
        <v>128</v>
      </c>
      <c r="H987" s="1" t="s">
        <v>71</v>
      </c>
      <c r="I987">
        <v>1</v>
      </c>
      <c r="J987" t="s">
        <v>247</v>
      </c>
      <c r="K987" s="1" t="s">
        <v>174</v>
      </c>
      <c r="L987" s="1" t="s">
        <v>173</v>
      </c>
      <c r="M987">
        <v>35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2周年木兎光太郎ICONIC</v>
      </c>
    </row>
    <row r="988" spans="1:20" x14ac:dyDescent="0.35">
      <c r="A988">
        <f>VLOOKUP(Block[[#This Row],[No用]],SetNo[[No.用]:[vlookup 用]],2,FALSE)</f>
        <v>261</v>
      </c>
      <c r="B988">
        <f>IF(ROW()=2,1,IF(A987&lt;&gt;Block[[#This Row],[No]],1,B987+1))</f>
        <v>2</v>
      </c>
      <c r="C988" s="1" t="s">
        <v>1300</v>
      </c>
      <c r="D988" s="1" t="s">
        <v>122</v>
      </c>
      <c r="E988" s="1" t="s">
        <v>73</v>
      </c>
      <c r="F988" s="1" t="s">
        <v>78</v>
      </c>
      <c r="G988" s="1" t="s">
        <v>128</v>
      </c>
      <c r="H988" s="1" t="s">
        <v>71</v>
      </c>
      <c r="I988">
        <v>1</v>
      </c>
      <c r="J988" t="s">
        <v>247</v>
      </c>
      <c r="K988" s="1" t="s">
        <v>175</v>
      </c>
      <c r="L988" s="1" t="s">
        <v>173</v>
      </c>
      <c r="M988">
        <v>35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2周年木兎光太郎ICONIC</v>
      </c>
    </row>
    <row r="989" spans="1:20" x14ac:dyDescent="0.35">
      <c r="A989">
        <f>VLOOKUP(Block[[#This Row],[No用]],SetNo[[No.用]:[vlookup 用]],2,FALSE)</f>
        <v>261</v>
      </c>
      <c r="B989">
        <f>IF(ROW()=2,1,IF(A988&lt;&gt;Block[[#This Row],[No]],1,B988+1))</f>
        <v>3</v>
      </c>
      <c r="C989" s="1" t="s">
        <v>1300</v>
      </c>
      <c r="D989" s="1" t="s">
        <v>122</v>
      </c>
      <c r="E989" s="1" t="s">
        <v>73</v>
      </c>
      <c r="F989" s="1" t="s">
        <v>78</v>
      </c>
      <c r="G989" s="1" t="s">
        <v>128</v>
      </c>
      <c r="H989" s="1" t="s">
        <v>71</v>
      </c>
      <c r="I989">
        <v>1</v>
      </c>
      <c r="J989" t="s">
        <v>247</v>
      </c>
      <c r="K989" s="1" t="s">
        <v>248</v>
      </c>
      <c r="L989" s="1" t="s">
        <v>178</v>
      </c>
      <c r="M989">
        <v>32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2周年木兎光太郎ICONIC</v>
      </c>
    </row>
    <row r="990" spans="1:20" x14ac:dyDescent="0.35">
      <c r="A990">
        <f>VLOOKUP(Block[[#This Row],[No用]],SetNo[[No.用]:[vlookup 用]],2,FALSE)</f>
        <v>261</v>
      </c>
      <c r="B990">
        <f>IF(ROW()=2,1,IF(A989&lt;&gt;Block[[#This Row],[No]],1,B989+1))</f>
        <v>4</v>
      </c>
      <c r="C990" s="1" t="s">
        <v>1300</v>
      </c>
      <c r="D990" s="1" t="s">
        <v>122</v>
      </c>
      <c r="E990" s="1" t="s">
        <v>73</v>
      </c>
      <c r="F990" s="1" t="s">
        <v>78</v>
      </c>
      <c r="G990" s="1" t="s">
        <v>128</v>
      </c>
      <c r="H990" s="1" t="s">
        <v>71</v>
      </c>
      <c r="I990">
        <v>1</v>
      </c>
      <c r="J990" t="s">
        <v>247</v>
      </c>
      <c r="K990" s="1" t="s">
        <v>183</v>
      </c>
      <c r="L990" s="1" t="s">
        <v>224</v>
      </c>
      <c r="M990">
        <v>52</v>
      </c>
      <c r="N990">
        <v>0</v>
      </c>
      <c r="O990">
        <v>62</v>
      </c>
      <c r="P990">
        <v>0</v>
      </c>
      <c r="T990" t="str">
        <f>Block[[#This Row],[服装]]&amp;Block[[#This Row],[名前]]&amp;Block[[#This Row],[レアリティ]]</f>
        <v>2周年木兎光太郎ICONIC</v>
      </c>
    </row>
    <row r="991" spans="1:20" x14ac:dyDescent="0.35">
      <c r="A991">
        <f>VLOOKUP(Block[[#This Row],[No用]],SetNo[[No.用]:[vlookup 用]],2,FALSE)</f>
        <v>262</v>
      </c>
      <c r="B991">
        <f>IF(ROW()=2,1,IF(A990&lt;&gt;Block[[#This Row],[No]],1,B990+1))</f>
        <v>1</v>
      </c>
      <c r="C991" t="s">
        <v>108</v>
      </c>
      <c r="D991" t="s">
        <v>123</v>
      </c>
      <c r="E99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ユニフォーム木葉秋紀ICONIC</v>
      </c>
    </row>
    <row r="992" spans="1:20" x14ac:dyDescent="0.35">
      <c r="A992">
        <f>VLOOKUP(Block[[#This Row],[No用]],SetNo[[No.用]:[vlookup 用]],2,FALSE)</f>
        <v>262</v>
      </c>
      <c r="B992">
        <f>IF(ROW()=2,1,IF(A991&lt;&gt;Block[[#This Row],[No]],1,B991+1))</f>
        <v>2</v>
      </c>
      <c r="C992" t="s">
        <v>108</v>
      </c>
      <c r="D992" t="s">
        <v>123</v>
      </c>
      <c r="E992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ユニフォーム木葉秋紀ICONIC</v>
      </c>
    </row>
    <row r="993" spans="1:20" x14ac:dyDescent="0.35">
      <c r="A993">
        <f>VLOOKUP(Block[[#This Row],[No用]],SetNo[[No.用]:[vlookup 用]],2,FALSE)</f>
        <v>262</v>
      </c>
      <c r="B993">
        <f>IF(ROW()=2,1,IF(A992&lt;&gt;Block[[#This Row],[No]],1,B992+1))</f>
        <v>3</v>
      </c>
      <c r="C993" t="s">
        <v>108</v>
      </c>
      <c r="D993" t="s">
        <v>123</v>
      </c>
      <c r="E993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247</v>
      </c>
      <c r="K993" s="1" t="s">
        <v>177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ユニフォーム木葉秋紀ICONIC</v>
      </c>
    </row>
    <row r="994" spans="1:20" x14ac:dyDescent="0.35">
      <c r="A994">
        <f>VLOOKUP(Block[[#This Row],[No用]],SetNo[[No.用]:[vlookup 用]],2,FALSE)</f>
        <v>262</v>
      </c>
      <c r="B994">
        <f>IF(ROW()=2,1,IF(A993&lt;&gt;Block[[#This Row],[No]],1,B993+1))</f>
        <v>4</v>
      </c>
      <c r="C994" t="s">
        <v>108</v>
      </c>
      <c r="D994" t="s">
        <v>123</v>
      </c>
      <c r="E994" t="s">
        <v>90</v>
      </c>
      <c r="F994" t="s">
        <v>78</v>
      </c>
      <c r="G994" t="s">
        <v>128</v>
      </c>
      <c r="H994" t="s">
        <v>71</v>
      </c>
      <c r="I994">
        <v>1</v>
      </c>
      <c r="J994" t="s">
        <v>247</v>
      </c>
      <c r="K994" s="1" t="s">
        <v>248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ユニフォーム木葉秋紀ICONIC</v>
      </c>
    </row>
    <row r="995" spans="1:20" x14ac:dyDescent="0.35">
      <c r="A995">
        <f>VLOOKUP(Block[[#This Row],[No用]],SetNo[[No.用]:[vlookup 用]],2,FALSE)</f>
        <v>263</v>
      </c>
      <c r="B995">
        <f>IF(ROW()=2,1,IF(A994&lt;&gt;Block[[#This Row],[No]],1,B994+1))</f>
        <v>1</v>
      </c>
      <c r="C995" s="1" t="s">
        <v>380</v>
      </c>
      <c r="D995" t="s">
        <v>123</v>
      </c>
      <c r="E995" s="1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15</v>
      </c>
      <c r="K995" s="1" t="s">
        <v>174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探偵木葉秋紀ICONIC</v>
      </c>
    </row>
    <row r="996" spans="1:20" x14ac:dyDescent="0.35">
      <c r="A996">
        <f>VLOOKUP(Block[[#This Row],[No用]],SetNo[[No.用]:[vlookup 用]],2,FALSE)</f>
        <v>263</v>
      </c>
      <c r="B996">
        <f>IF(ROW()=2,1,IF(A995&lt;&gt;Block[[#This Row],[No]],1,B995+1))</f>
        <v>2</v>
      </c>
      <c r="C996" s="1" t="s">
        <v>380</v>
      </c>
      <c r="D996" t="s">
        <v>123</v>
      </c>
      <c r="E996" s="1" t="s">
        <v>77</v>
      </c>
      <c r="F996" t="s">
        <v>78</v>
      </c>
      <c r="G996" t="s">
        <v>128</v>
      </c>
      <c r="H996" t="s">
        <v>71</v>
      </c>
      <c r="I996">
        <v>1</v>
      </c>
      <c r="J996" t="s">
        <v>15</v>
      </c>
      <c r="K996" s="1" t="s">
        <v>175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探偵木葉秋紀ICONIC</v>
      </c>
    </row>
    <row r="997" spans="1:20" x14ac:dyDescent="0.35">
      <c r="A997">
        <f>VLOOKUP(Block[[#This Row],[No用]],SetNo[[No.用]:[vlookup 用]],2,FALSE)</f>
        <v>263</v>
      </c>
      <c r="B997">
        <f>IF(ROW()=2,1,IF(A996&lt;&gt;Block[[#This Row],[No]],1,B996+1))</f>
        <v>3</v>
      </c>
      <c r="C997" s="1" t="s">
        <v>380</v>
      </c>
      <c r="D997" t="s">
        <v>123</v>
      </c>
      <c r="E997" s="1" t="s">
        <v>77</v>
      </c>
      <c r="F997" t="s">
        <v>78</v>
      </c>
      <c r="G997" t="s">
        <v>128</v>
      </c>
      <c r="H997" t="s">
        <v>71</v>
      </c>
      <c r="I997">
        <v>1</v>
      </c>
      <c r="J997" t="s">
        <v>15</v>
      </c>
      <c r="K997" s="1" t="s">
        <v>177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探偵木葉秋紀ICONIC</v>
      </c>
    </row>
    <row r="998" spans="1:20" x14ac:dyDescent="0.35">
      <c r="A998">
        <f>VLOOKUP(Block[[#This Row],[No用]],SetNo[[No.用]:[vlookup 用]],2,FALSE)</f>
        <v>263</v>
      </c>
      <c r="B998">
        <f>IF(ROW()=2,1,IF(A997&lt;&gt;Block[[#This Row],[No]],1,B997+1))</f>
        <v>4</v>
      </c>
      <c r="C998" s="1" t="s">
        <v>380</v>
      </c>
      <c r="D998" t="s">
        <v>123</v>
      </c>
      <c r="E998" s="1" t="s">
        <v>77</v>
      </c>
      <c r="F998" t="s">
        <v>78</v>
      </c>
      <c r="G998" t="s">
        <v>128</v>
      </c>
      <c r="H998" t="s">
        <v>71</v>
      </c>
      <c r="I998">
        <v>1</v>
      </c>
      <c r="J998" t="s">
        <v>15</v>
      </c>
      <c r="K998" s="1" t="s">
        <v>248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探偵木葉秋紀ICONIC</v>
      </c>
    </row>
    <row r="999" spans="1:20" x14ac:dyDescent="0.35">
      <c r="A999">
        <f>VLOOKUP(Block[[#This Row],[No用]],SetNo[[No.用]:[vlookup 用]],2,FALSE)</f>
        <v>264</v>
      </c>
      <c r="B999">
        <f>IF(ROW()=2,1,IF(A998&lt;&gt;Block[[#This Row],[No]],1,B998+1))</f>
        <v>1</v>
      </c>
      <c r="C999" s="1" t="s">
        <v>938</v>
      </c>
      <c r="D999" s="1" t="s">
        <v>123</v>
      </c>
      <c r="E999" s="1" t="s">
        <v>73</v>
      </c>
      <c r="F999" s="1" t="s">
        <v>78</v>
      </c>
      <c r="G999" s="1" t="s">
        <v>128</v>
      </c>
      <c r="H999" t="s">
        <v>71</v>
      </c>
      <c r="I999">
        <v>1</v>
      </c>
      <c r="J999" t="s">
        <v>15</v>
      </c>
      <c r="K999" s="1" t="s">
        <v>174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梅雨木葉秋紀ICONIC</v>
      </c>
    </row>
    <row r="1000" spans="1:20" x14ac:dyDescent="0.35">
      <c r="A1000">
        <f>VLOOKUP(Block[[#This Row],[No用]],SetNo[[No.用]:[vlookup 用]],2,FALSE)</f>
        <v>264</v>
      </c>
      <c r="B1000">
        <f>IF(ROW()=2,1,IF(A999&lt;&gt;Block[[#This Row],[No]],1,B999+1))</f>
        <v>2</v>
      </c>
      <c r="C1000" s="1" t="s">
        <v>938</v>
      </c>
      <c r="D1000" s="1" t="s">
        <v>123</v>
      </c>
      <c r="E1000" s="1" t="s">
        <v>73</v>
      </c>
      <c r="F1000" s="1" t="s">
        <v>78</v>
      </c>
      <c r="G1000" s="1" t="s">
        <v>128</v>
      </c>
      <c r="H1000" t="s">
        <v>71</v>
      </c>
      <c r="I1000">
        <v>1</v>
      </c>
      <c r="J1000" t="s">
        <v>15</v>
      </c>
      <c r="K1000" s="1" t="s">
        <v>175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梅雨木葉秋紀ICONIC</v>
      </c>
    </row>
    <row r="1001" spans="1:20" x14ac:dyDescent="0.35">
      <c r="A1001">
        <f>VLOOKUP(Block[[#This Row],[No用]],SetNo[[No.用]:[vlookup 用]],2,FALSE)</f>
        <v>264</v>
      </c>
      <c r="B1001">
        <f>IF(ROW()=2,1,IF(A1000&lt;&gt;Block[[#This Row],[No]],1,B1000+1))</f>
        <v>3</v>
      </c>
      <c r="C1001" s="1" t="s">
        <v>938</v>
      </c>
      <c r="D1001" s="1" t="s">
        <v>123</v>
      </c>
      <c r="E1001" s="1" t="s">
        <v>73</v>
      </c>
      <c r="F1001" s="1" t="s">
        <v>78</v>
      </c>
      <c r="G1001" s="1" t="s">
        <v>128</v>
      </c>
      <c r="H1001" t="s">
        <v>71</v>
      </c>
      <c r="I1001">
        <v>1</v>
      </c>
      <c r="J1001" t="s">
        <v>15</v>
      </c>
      <c r="K1001" s="1" t="s">
        <v>177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梅雨木葉秋紀ICONIC</v>
      </c>
    </row>
    <row r="1002" spans="1:20" x14ac:dyDescent="0.35">
      <c r="A1002">
        <f>VLOOKUP(Block[[#This Row],[No用]],SetNo[[No.用]:[vlookup 用]],2,FALSE)</f>
        <v>264</v>
      </c>
      <c r="B1002">
        <f>IF(ROW()=2,1,IF(A1001&lt;&gt;Block[[#This Row],[No]],1,B1001+1))</f>
        <v>4</v>
      </c>
      <c r="C1002" s="1" t="s">
        <v>938</v>
      </c>
      <c r="D1002" s="1" t="s">
        <v>123</v>
      </c>
      <c r="E1002" s="1" t="s">
        <v>73</v>
      </c>
      <c r="F1002" s="1" t="s">
        <v>78</v>
      </c>
      <c r="G1002" s="1" t="s">
        <v>128</v>
      </c>
      <c r="H1002" t="s">
        <v>71</v>
      </c>
      <c r="I1002">
        <v>1</v>
      </c>
      <c r="J1002" t="s">
        <v>15</v>
      </c>
      <c r="K1002" s="1" t="s">
        <v>248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梅雨木葉秋紀ICONIC</v>
      </c>
    </row>
    <row r="1003" spans="1:20" x14ac:dyDescent="0.35">
      <c r="A1003">
        <f>VLOOKUP(Block[[#This Row],[No用]],SetNo[[No.用]:[vlookup 用]],2,FALSE)</f>
        <v>265</v>
      </c>
      <c r="B1003">
        <f>IF(ROW()=2,1,IF(A1002&lt;&gt;Block[[#This Row],[No]],1,B1002+1))</f>
        <v>1</v>
      </c>
      <c r="C1003" s="1" t="s">
        <v>1227</v>
      </c>
      <c r="D1003" s="1" t="s">
        <v>123</v>
      </c>
      <c r="E1003" s="1" t="s">
        <v>90</v>
      </c>
      <c r="F1003" s="1" t="s">
        <v>78</v>
      </c>
      <c r="G1003" s="1" t="s">
        <v>128</v>
      </c>
      <c r="H1003" s="1" t="s">
        <v>71</v>
      </c>
      <c r="I1003">
        <v>1</v>
      </c>
      <c r="J1003" t="s">
        <v>15</v>
      </c>
      <c r="K1003" s="1" t="s">
        <v>174</v>
      </c>
      <c r="L1003" s="1" t="s">
        <v>173</v>
      </c>
      <c r="M1003">
        <v>33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路地裏2木葉秋紀ICONIC</v>
      </c>
    </row>
    <row r="1004" spans="1:20" x14ac:dyDescent="0.35">
      <c r="A1004">
        <f>VLOOKUP(Block[[#This Row],[No用]],SetNo[[No.用]:[vlookup 用]],2,FALSE)</f>
        <v>265</v>
      </c>
      <c r="B1004">
        <f>IF(ROW()=2,1,IF(A1003&lt;&gt;Block[[#This Row],[No]],1,B1003+1))</f>
        <v>2</v>
      </c>
      <c r="C1004" s="1" t="s">
        <v>1227</v>
      </c>
      <c r="D1004" s="1" t="s">
        <v>123</v>
      </c>
      <c r="E1004" s="1" t="s">
        <v>90</v>
      </c>
      <c r="F1004" s="1" t="s">
        <v>78</v>
      </c>
      <c r="G1004" s="1" t="s">
        <v>128</v>
      </c>
      <c r="H1004" s="1" t="s">
        <v>71</v>
      </c>
      <c r="I1004">
        <v>1</v>
      </c>
      <c r="J1004" t="s">
        <v>15</v>
      </c>
      <c r="K1004" s="1" t="s">
        <v>175</v>
      </c>
      <c r="L1004" s="1" t="s">
        <v>173</v>
      </c>
      <c r="M1004">
        <v>33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路地裏2木葉秋紀ICONIC</v>
      </c>
    </row>
    <row r="1005" spans="1:20" x14ac:dyDescent="0.35">
      <c r="A1005">
        <f>VLOOKUP(Block[[#This Row],[No用]],SetNo[[No.用]:[vlookup 用]],2,FALSE)</f>
        <v>265</v>
      </c>
      <c r="B1005">
        <f>IF(ROW()=2,1,IF(A1004&lt;&gt;Block[[#This Row],[No]],1,B1004+1))</f>
        <v>3</v>
      </c>
      <c r="C1005" s="1" t="s">
        <v>1227</v>
      </c>
      <c r="D1005" s="1" t="s">
        <v>123</v>
      </c>
      <c r="E1005" s="1" t="s">
        <v>90</v>
      </c>
      <c r="F1005" s="1" t="s">
        <v>78</v>
      </c>
      <c r="G1005" s="1" t="s">
        <v>128</v>
      </c>
      <c r="H1005" s="1" t="s">
        <v>71</v>
      </c>
      <c r="I1005">
        <v>1</v>
      </c>
      <c r="J1005" t="s">
        <v>15</v>
      </c>
      <c r="K1005" s="1" t="s">
        <v>177</v>
      </c>
      <c r="L1005" s="1" t="s">
        <v>178</v>
      </c>
      <c r="M1005">
        <v>30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路地裏2木葉秋紀ICONIC</v>
      </c>
    </row>
    <row r="1006" spans="1:20" x14ac:dyDescent="0.35">
      <c r="A1006">
        <f>VLOOKUP(Block[[#This Row],[No用]],SetNo[[No.用]:[vlookup 用]],2,FALSE)</f>
        <v>265</v>
      </c>
      <c r="B1006">
        <f>IF(ROW()=2,1,IF(A1005&lt;&gt;Block[[#This Row],[No]],1,B1005+1))</f>
        <v>4</v>
      </c>
      <c r="C1006" s="1" t="s">
        <v>1227</v>
      </c>
      <c r="D1006" s="1" t="s">
        <v>123</v>
      </c>
      <c r="E1006" s="1" t="s">
        <v>90</v>
      </c>
      <c r="F1006" s="1" t="s">
        <v>78</v>
      </c>
      <c r="G1006" s="1" t="s">
        <v>128</v>
      </c>
      <c r="H1006" s="1" t="s">
        <v>71</v>
      </c>
      <c r="I1006">
        <v>1</v>
      </c>
      <c r="J1006" t="s">
        <v>15</v>
      </c>
      <c r="K1006" s="1" t="s">
        <v>248</v>
      </c>
      <c r="L1006" s="1" t="s">
        <v>178</v>
      </c>
      <c r="M1006">
        <v>30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路地裏2木葉秋紀ICONIC</v>
      </c>
    </row>
    <row r="1007" spans="1:20" x14ac:dyDescent="0.35">
      <c r="A1007">
        <f>VLOOKUP(Block[[#This Row],[No用]],SetNo[[No.用]:[vlookup 用]],2,FALSE)</f>
        <v>265</v>
      </c>
      <c r="B1007">
        <f>IF(ROW()=2,1,IF(A1006&lt;&gt;Block[[#This Row],[No]],1,B1006+1))</f>
        <v>5</v>
      </c>
      <c r="C1007" s="1" t="s">
        <v>1227</v>
      </c>
      <c r="D1007" s="1" t="s">
        <v>123</v>
      </c>
      <c r="E1007" s="1" t="s">
        <v>90</v>
      </c>
      <c r="F1007" s="1" t="s">
        <v>78</v>
      </c>
      <c r="G1007" s="1" t="s">
        <v>128</v>
      </c>
      <c r="H1007" s="1" t="s">
        <v>71</v>
      </c>
      <c r="I1007">
        <v>1</v>
      </c>
      <c r="J1007" t="s">
        <v>15</v>
      </c>
      <c r="K1007" s="1" t="s">
        <v>183</v>
      </c>
      <c r="L1007" s="1" t="s">
        <v>224</v>
      </c>
      <c r="M1007">
        <v>49</v>
      </c>
      <c r="N1007">
        <v>0</v>
      </c>
      <c r="O1007">
        <v>59</v>
      </c>
      <c r="P1007">
        <v>0</v>
      </c>
      <c r="T1007" t="str">
        <f>Block[[#This Row],[服装]]&amp;Block[[#This Row],[名前]]&amp;Block[[#This Row],[レアリティ]]</f>
        <v>路地裏2木葉秋紀ICONIC</v>
      </c>
    </row>
    <row r="1008" spans="1:20" x14ac:dyDescent="0.35">
      <c r="A1008">
        <f>VLOOKUP(Block[[#This Row],[No用]],SetNo[[No.用]:[vlookup 用]],2,FALSE)</f>
        <v>266</v>
      </c>
      <c r="B1008">
        <f>IF(ROW()=2,1,IF(A1007&lt;&gt;Block[[#This Row],[No]],1,B1007+1))</f>
        <v>1</v>
      </c>
      <c r="C1008" t="s">
        <v>108</v>
      </c>
      <c r="D1008" t="s">
        <v>124</v>
      </c>
      <c r="E1008" t="s">
        <v>90</v>
      </c>
      <c r="F1008" t="s">
        <v>78</v>
      </c>
      <c r="G1008" t="s">
        <v>128</v>
      </c>
      <c r="H1008" t="s">
        <v>71</v>
      </c>
      <c r="I1008">
        <v>1</v>
      </c>
      <c r="J1008" t="s">
        <v>247</v>
      </c>
      <c r="K1008" s="1" t="s">
        <v>174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ユニフォーム猿杙大和ICONIC</v>
      </c>
    </row>
    <row r="1009" spans="1:20" x14ac:dyDescent="0.35">
      <c r="A1009">
        <f>VLOOKUP(Block[[#This Row],[No用]],SetNo[[No.用]:[vlookup 用]],2,FALSE)</f>
        <v>266</v>
      </c>
      <c r="B1009">
        <f>IF(ROW()=2,1,IF(A1008&lt;&gt;Block[[#This Row],[No]],1,B1008+1))</f>
        <v>2</v>
      </c>
      <c r="C1009" t="s">
        <v>108</v>
      </c>
      <c r="D1009" t="s">
        <v>124</v>
      </c>
      <c r="E1009" t="s">
        <v>90</v>
      </c>
      <c r="F1009" t="s">
        <v>78</v>
      </c>
      <c r="G1009" t="s">
        <v>128</v>
      </c>
      <c r="H1009" t="s">
        <v>71</v>
      </c>
      <c r="I1009">
        <v>1</v>
      </c>
      <c r="J1009" t="s">
        <v>247</v>
      </c>
      <c r="K1009" s="1" t="s">
        <v>175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ユニフォーム猿杙大和ICONIC</v>
      </c>
    </row>
    <row r="1010" spans="1:20" x14ac:dyDescent="0.35">
      <c r="A1010">
        <f>VLOOKUP(Block[[#This Row],[No用]],SetNo[[No.用]:[vlookup 用]],2,FALSE)</f>
        <v>266</v>
      </c>
      <c r="B1010">
        <f>IF(ROW()=2,1,IF(A1009&lt;&gt;Block[[#This Row],[No]],1,B1009+1))</f>
        <v>3</v>
      </c>
      <c r="C1010" t="s">
        <v>108</v>
      </c>
      <c r="D1010" t="s">
        <v>124</v>
      </c>
      <c r="E1010" t="s">
        <v>90</v>
      </c>
      <c r="F1010" t="s">
        <v>78</v>
      </c>
      <c r="G1010" t="s">
        <v>128</v>
      </c>
      <c r="H1010" t="s">
        <v>71</v>
      </c>
      <c r="I1010">
        <v>1</v>
      </c>
      <c r="J1010" t="s">
        <v>247</v>
      </c>
      <c r="K1010" s="1" t="s">
        <v>248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ユニフォーム猿杙大和ICONIC</v>
      </c>
    </row>
    <row r="1011" spans="1:20" x14ac:dyDescent="0.35">
      <c r="A1011">
        <f>VLOOKUP(Block[[#This Row],[No用]],SetNo[[No.用]:[vlookup 用]],2,FALSE)</f>
        <v>267</v>
      </c>
      <c r="B1011">
        <f>IF(ROW()=2,1,IF(A1010&lt;&gt;Block[[#This Row],[No]],1,B1010+1))</f>
        <v>1</v>
      </c>
      <c r="C1011" t="s">
        <v>108</v>
      </c>
      <c r="D1011" t="s">
        <v>125</v>
      </c>
      <c r="E1011" t="s">
        <v>90</v>
      </c>
      <c r="F1011" t="s">
        <v>80</v>
      </c>
      <c r="G1011" t="s">
        <v>128</v>
      </c>
      <c r="H1011" t="s">
        <v>71</v>
      </c>
      <c r="I1011">
        <v>1</v>
      </c>
      <c r="J1011" t="s">
        <v>247</v>
      </c>
      <c r="K1011" s="1"/>
      <c r="L1011" s="1"/>
      <c r="M1011">
        <v>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ユニフォーム小見春樹ICONIC</v>
      </c>
    </row>
    <row r="1012" spans="1:20" x14ac:dyDescent="0.35">
      <c r="A1012">
        <f>VLOOKUP(Block[[#This Row],[No用]],SetNo[[No.用]:[vlookup 用]],2,FALSE)</f>
        <v>268</v>
      </c>
      <c r="B1012">
        <f>IF(ROW()=2,1,IF(A1011&lt;&gt;Block[[#This Row],[No]],1,B1011+1))</f>
        <v>1</v>
      </c>
      <c r="C1012" s="1" t="s">
        <v>1228</v>
      </c>
      <c r="D1012" s="1" t="s">
        <v>125</v>
      </c>
      <c r="E1012" s="1" t="s">
        <v>77</v>
      </c>
      <c r="F1012" s="1" t="s">
        <v>80</v>
      </c>
      <c r="G1012" s="1" t="s">
        <v>128</v>
      </c>
      <c r="H1012" s="1" t="s">
        <v>71</v>
      </c>
      <c r="I1012">
        <v>1</v>
      </c>
      <c r="J1012" t="s">
        <v>247</v>
      </c>
      <c r="K1012" s="1"/>
      <c r="L1012" s="1"/>
      <c r="M1012">
        <v>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路地裏2小見春樹ICONIC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1</v>
      </c>
      <c r="C1013" t="s">
        <v>108</v>
      </c>
      <c r="D1013" t="s">
        <v>126</v>
      </c>
      <c r="E1013" t="s">
        <v>90</v>
      </c>
      <c r="F1013" t="s">
        <v>82</v>
      </c>
      <c r="G1013" t="s">
        <v>128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173</v>
      </c>
      <c r="M1013">
        <v>35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ユニフォーム尾長渉ICONIC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2</v>
      </c>
      <c r="C1014" t="s">
        <v>108</v>
      </c>
      <c r="D1014" t="s">
        <v>126</v>
      </c>
      <c r="E1014" t="s">
        <v>90</v>
      </c>
      <c r="F1014" t="s">
        <v>82</v>
      </c>
      <c r="G1014" t="s">
        <v>128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173</v>
      </c>
      <c r="M1014">
        <v>35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ユニフォーム尾長渉ICONIC</v>
      </c>
    </row>
    <row r="1015" spans="1:20" x14ac:dyDescent="0.35">
      <c r="A1015">
        <f>VLOOKUP(Block[[#This Row],[No用]],SetNo[[No.用]:[vlookup 用]],2,FALSE)</f>
        <v>269</v>
      </c>
      <c r="B1015">
        <f>IF(ROW()=2,1,IF(A1014&lt;&gt;Block[[#This Row],[No]],1,B1014+1))</f>
        <v>3</v>
      </c>
      <c r="C1015" t="s">
        <v>108</v>
      </c>
      <c r="D1015" t="s">
        <v>126</v>
      </c>
      <c r="E1015" t="s">
        <v>90</v>
      </c>
      <c r="F1015" t="s">
        <v>82</v>
      </c>
      <c r="G1015" t="s">
        <v>128</v>
      </c>
      <c r="H1015" t="s">
        <v>71</v>
      </c>
      <c r="I1015">
        <v>1</v>
      </c>
      <c r="J1015" t="s">
        <v>247</v>
      </c>
      <c r="K1015" s="1" t="s">
        <v>176</v>
      </c>
      <c r="L1015" s="1" t="s">
        <v>173</v>
      </c>
      <c r="M1015">
        <v>38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ユニフォーム尾長渉ICONIC</v>
      </c>
    </row>
    <row r="1016" spans="1:20" x14ac:dyDescent="0.35">
      <c r="A1016">
        <f>VLOOKUP(Block[[#This Row],[No用]],SetNo[[No.用]:[vlookup 用]],2,FALSE)</f>
        <v>269</v>
      </c>
      <c r="B1016">
        <f>IF(ROW()=2,1,IF(A1015&lt;&gt;Block[[#This Row],[No]],1,B1015+1))</f>
        <v>4</v>
      </c>
      <c r="C1016" t="s">
        <v>108</v>
      </c>
      <c r="D1016" t="s">
        <v>126</v>
      </c>
      <c r="E1016" t="s">
        <v>90</v>
      </c>
      <c r="F1016" t="s">
        <v>82</v>
      </c>
      <c r="G1016" t="s">
        <v>128</v>
      </c>
      <c r="H1016" t="s">
        <v>71</v>
      </c>
      <c r="I1016">
        <v>1</v>
      </c>
      <c r="J1016" t="s">
        <v>247</v>
      </c>
      <c r="K1016" s="1" t="s">
        <v>233</v>
      </c>
      <c r="L1016" s="1" t="s">
        <v>162</v>
      </c>
      <c r="M1016">
        <v>32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ユニフォーム尾長渉ICONIC</v>
      </c>
    </row>
    <row r="1017" spans="1:20" x14ac:dyDescent="0.35">
      <c r="A1017">
        <f>VLOOKUP(Block[[#This Row],[No用]],SetNo[[No.用]:[vlookup 用]],2,FALSE)</f>
        <v>269</v>
      </c>
      <c r="B1017">
        <f>IF(ROW()=2,1,IF(A1016&lt;&gt;Block[[#This Row],[No]],1,B1016+1))</f>
        <v>5</v>
      </c>
      <c r="C1017" t="s">
        <v>108</v>
      </c>
      <c r="D1017" t="s">
        <v>126</v>
      </c>
      <c r="E1017" t="s">
        <v>90</v>
      </c>
      <c r="F1017" t="s">
        <v>82</v>
      </c>
      <c r="G1017" t="s">
        <v>128</v>
      </c>
      <c r="H1017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ユニフォーム尾長渉ICONIC</v>
      </c>
    </row>
    <row r="1018" spans="1:20" x14ac:dyDescent="0.35">
      <c r="A1018">
        <f>VLOOKUP(Block[[#This Row],[No用]],SetNo[[No.用]:[vlookup 用]],2,FALSE)</f>
        <v>269</v>
      </c>
      <c r="B1018">
        <f>IF(ROW()=2,1,IF(A1017&lt;&gt;Block[[#This Row],[No]],1,B1017+1))</f>
        <v>6</v>
      </c>
      <c r="C1018" t="s">
        <v>108</v>
      </c>
      <c r="D1018" t="s">
        <v>126</v>
      </c>
      <c r="E1018" t="s">
        <v>90</v>
      </c>
      <c r="F1018" t="s">
        <v>82</v>
      </c>
      <c r="G1018" t="s">
        <v>128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ユニフォーム尾長渉ICONIC</v>
      </c>
    </row>
    <row r="1019" spans="1:20" x14ac:dyDescent="0.35">
      <c r="A1019">
        <f>VLOOKUP(Block[[#This Row],[No用]],SetNo[[No.用]:[vlookup 用]],2,FALSE)</f>
        <v>269</v>
      </c>
      <c r="B1019">
        <f>IF(ROW()=2,1,IF(A1018&lt;&gt;Block[[#This Row],[No]],1,B1018+1))</f>
        <v>7</v>
      </c>
      <c r="C1019" t="s">
        <v>108</v>
      </c>
      <c r="D1019" t="s">
        <v>126</v>
      </c>
      <c r="E1019" t="s">
        <v>90</v>
      </c>
      <c r="F1019" t="s">
        <v>82</v>
      </c>
      <c r="G1019" t="s">
        <v>128</v>
      </c>
      <c r="H1019" t="s">
        <v>71</v>
      </c>
      <c r="I1019">
        <v>1</v>
      </c>
      <c r="J1019" t="s">
        <v>247</v>
      </c>
      <c r="K1019" s="1" t="s">
        <v>183</v>
      </c>
      <c r="L1019" s="1" t="s">
        <v>224</v>
      </c>
      <c r="M1019">
        <v>43</v>
      </c>
      <c r="N1019">
        <v>0</v>
      </c>
      <c r="O1019">
        <v>53</v>
      </c>
      <c r="P1019">
        <v>0</v>
      </c>
      <c r="T1019" t="str">
        <f>Block[[#This Row],[服装]]&amp;Block[[#This Row],[名前]]&amp;Block[[#This Row],[レアリティ]]</f>
        <v>ユニフォーム尾長渉ICONIC</v>
      </c>
    </row>
    <row r="1020" spans="1:20" x14ac:dyDescent="0.35">
      <c r="A1020">
        <f>VLOOKUP(Block[[#This Row],[No用]],SetNo[[No.用]:[vlookup 用]],2,FALSE)</f>
        <v>270</v>
      </c>
      <c r="B1020">
        <f>IF(ROW()=2,1,IF(A1019&lt;&gt;Block[[#This Row],[No]],1,B1019+1))</f>
        <v>1</v>
      </c>
      <c r="C1020" t="s">
        <v>108</v>
      </c>
      <c r="D1020" t="s">
        <v>127</v>
      </c>
      <c r="E1020" t="s">
        <v>90</v>
      </c>
      <c r="F1020" t="s">
        <v>82</v>
      </c>
      <c r="G1020" t="s">
        <v>128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173</v>
      </c>
      <c r="M1020">
        <v>38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ユニフォーム鷲尾辰生ICONIC</v>
      </c>
    </row>
    <row r="1021" spans="1:20" x14ac:dyDescent="0.35">
      <c r="A1021">
        <f>VLOOKUP(Block[[#This Row],[No用]],SetNo[[No.用]:[vlookup 用]],2,FALSE)</f>
        <v>270</v>
      </c>
      <c r="B1021">
        <f>IF(ROW()=2,1,IF(A1020&lt;&gt;Block[[#This Row],[No]],1,B1020+1))</f>
        <v>2</v>
      </c>
      <c r="C1021" t="s">
        <v>108</v>
      </c>
      <c r="D1021" t="s">
        <v>127</v>
      </c>
      <c r="E1021" t="s">
        <v>90</v>
      </c>
      <c r="F1021" t="s">
        <v>82</v>
      </c>
      <c r="G1021" t="s">
        <v>128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173</v>
      </c>
      <c r="M1021">
        <v>38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ユニフォーム鷲尾辰生ICONIC</v>
      </c>
    </row>
    <row r="1022" spans="1:20" x14ac:dyDescent="0.35">
      <c r="A1022">
        <f>VLOOKUP(Block[[#This Row],[No用]],SetNo[[No.用]:[vlookup 用]],2,FALSE)</f>
        <v>270</v>
      </c>
      <c r="B1022">
        <f>IF(ROW()=2,1,IF(A1021&lt;&gt;Block[[#This Row],[No]],1,B1021+1))</f>
        <v>3</v>
      </c>
      <c r="C1022" t="s">
        <v>108</v>
      </c>
      <c r="D1022" t="s">
        <v>127</v>
      </c>
      <c r="E1022" t="s">
        <v>90</v>
      </c>
      <c r="F1022" t="s">
        <v>82</v>
      </c>
      <c r="G1022" t="s">
        <v>128</v>
      </c>
      <c r="H1022" t="s">
        <v>71</v>
      </c>
      <c r="I1022">
        <v>1</v>
      </c>
      <c r="J1022" t="s">
        <v>247</v>
      </c>
      <c r="K1022" s="1" t="s">
        <v>176</v>
      </c>
      <c r="L1022" s="1" t="s">
        <v>173</v>
      </c>
      <c r="M1022">
        <v>40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ユニフォーム鷲尾辰生ICONIC</v>
      </c>
    </row>
    <row r="1023" spans="1:20" x14ac:dyDescent="0.35">
      <c r="A1023">
        <f>VLOOKUP(Block[[#This Row],[No用]],SetNo[[No.用]:[vlookup 用]],2,FALSE)</f>
        <v>270</v>
      </c>
      <c r="B1023">
        <f>IF(ROW()=2,1,IF(A1022&lt;&gt;Block[[#This Row],[No]],1,B1022+1))</f>
        <v>4</v>
      </c>
      <c r="C1023" t="s">
        <v>108</v>
      </c>
      <c r="D1023" t="s">
        <v>127</v>
      </c>
      <c r="E1023" t="s">
        <v>90</v>
      </c>
      <c r="F1023" t="s">
        <v>82</v>
      </c>
      <c r="G1023" t="s">
        <v>128</v>
      </c>
      <c r="H1023" t="s">
        <v>71</v>
      </c>
      <c r="I1023">
        <v>1</v>
      </c>
      <c r="J1023" t="s">
        <v>247</v>
      </c>
      <c r="K1023" s="1" t="s">
        <v>179</v>
      </c>
      <c r="L1023" s="1" t="s">
        <v>162</v>
      </c>
      <c r="M1023">
        <v>35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ユニフォーム鷲尾辰生ICONIC</v>
      </c>
    </row>
    <row r="1024" spans="1:20" x14ac:dyDescent="0.35">
      <c r="A1024">
        <f>VLOOKUP(Block[[#This Row],[No用]],SetNo[[No.用]:[vlookup 用]],2,FALSE)</f>
        <v>270</v>
      </c>
      <c r="B1024">
        <f>IF(ROW()=2,1,IF(A1023&lt;&gt;Block[[#This Row],[No]],1,B1023+1))</f>
        <v>5</v>
      </c>
      <c r="C1024" t="s">
        <v>108</v>
      </c>
      <c r="D1024" t="s">
        <v>127</v>
      </c>
      <c r="E1024" t="s">
        <v>90</v>
      </c>
      <c r="F1024" t="s">
        <v>82</v>
      </c>
      <c r="G1024" t="s">
        <v>128</v>
      </c>
      <c r="H1024" t="s">
        <v>71</v>
      </c>
      <c r="I1024">
        <v>1</v>
      </c>
      <c r="J1024" t="s">
        <v>247</v>
      </c>
      <c r="K1024" s="1" t="s">
        <v>192</v>
      </c>
      <c r="L1024" s="1" t="s">
        <v>162</v>
      </c>
      <c r="M1024">
        <v>35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ユニフォーム鷲尾辰生ICONIC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6</v>
      </c>
      <c r="C1025" t="s">
        <v>108</v>
      </c>
      <c r="D1025" t="s">
        <v>127</v>
      </c>
      <c r="E1025" t="s">
        <v>90</v>
      </c>
      <c r="F1025" t="s">
        <v>82</v>
      </c>
      <c r="G1025" t="s">
        <v>128</v>
      </c>
      <c r="H1025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35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ユニフォーム鷲尾辰生ICONIC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7</v>
      </c>
      <c r="C1026" t="s">
        <v>108</v>
      </c>
      <c r="D1026" t="s">
        <v>127</v>
      </c>
      <c r="E1026" t="s">
        <v>90</v>
      </c>
      <c r="F1026" t="s">
        <v>82</v>
      </c>
      <c r="G1026" t="s">
        <v>128</v>
      </c>
      <c r="H1026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33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ユニフォーム鷲尾辰生ICONIC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8</v>
      </c>
      <c r="C1027" t="s">
        <v>108</v>
      </c>
      <c r="D1027" t="s">
        <v>127</v>
      </c>
      <c r="E1027" t="s">
        <v>90</v>
      </c>
      <c r="F1027" t="s">
        <v>82</v>
      </c>
      <c r="G1027" t="s">
        <v>128</v>
      </c>
      <c r="H1027" t="s">
        <v>71</v>
      </c>
      <c r="I1027">
        <v>1</v>
      </c>
      <c r="J1027" t="s">
        <v>247</v>
      </c>
      <c r="K1027" s="1" t="s">
        <v>183</v>
      </c>
      <c r="L1027" s="1" t="s">
        <v>224</v>
      </c>
      <c r="M1027">
        <v>47</v>
      </c>
      <c r="N1027">
        <v>0</v>
      </c>
      <c r="O1027">
        <v>57</v>
      </c>
      <c r="P1027">
        <v>0</v>
      </c>
      <c r="T1027" t="str">
        <f>Block[[#This Row],[服装]]&amp;Block[[#This Row],[名前]]&amp;Block[[#This Row],[レアリティ]]</f>
        <v>ユニフォーム鷲尾辰生ICONIC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t="s">
        <v>108</v>
      </c>
      <c r="D1028" t="s">
        <v>129</v>
      </c>
      <c r="E1028" t="s">
        <v>73</v>
      </c>
      <c r="F1028" t="s">
        <v>74</v>
      </c>
      <c r="G1028" t="s">
        <v>128</v>
      </c>
      <c r="H1028" t="s">
        <v>71</v>
      </c>
      <c r="I1028">
        <v>1</v>
      </c>
      <c r="J1028" t="s">
        <v>247</v>
      </c>
      <c r="K1028" s="1" t="s">
        <v>174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ユニフォーム赤葦京治ICONIC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t="s">
        <v>108</v>
      </c>
      <c r="D1029" t="s">
        <v>129</v>
      </c>
      <c r="E1029" t="s">
        <v>73</v>
      </c>
      <c r="F1029" t="s">
        <v>74</v>
      </c>
      <c r="G1029" t="s">
        <v>128</v>
      </c>
      <c r="H1029" t="s">
        <v>71</v>
      </c>
      <c r="I1029">
        <v>1</v>
      </c>
      <c r="J1029" t="s">
        <v>15</v>
      </c>
      <c r="K1029" s="1" t="s">
        <v>175</v>
      </c>
      <c r="L1029" s="1" t="s">
        <v>162</v>
      </c>
      <c r="M1029">
        <v>28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ユニフォーム赤葦京治ICONIC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t="s">
        <v>108</v>
      </c>
      <c r="D1030" t="s">
        <v>129</v>
      </c>
      <c r="E1030" t="s">
        <v>73</v>
      </c>
      <c r="F1030" t="s">
        <v>74</v>
      </c>
      <c r="G1030" t="s">
        <v>128</v>
      </c>
      <c r="H1030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26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ユニフォーム赤葦京治ICONIC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1</v>
      </c>
      <c r="C1031" t="s">
        <v>150</v>
      </c>
      <c r="D1031" t="s">
        <v>129</v>
      </c>
      <c r="E1031" t="s">
        <v>90</v>
      </c>
      <c r="F1031" t="s">
        <v>74</v>
      </c>
      <c r="G1031" t="s">
        <v>128</v>
      </c>
      <c r="H1031" t="s">
        <v>71</v>
      </c>
      <c r="I1031">
        <v>1</v>
      </c>
      <c r="J1031" t="s">
        <v>15</v>
      </c>
      <c r="K1031" s="1" t="s">
        <v>174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夏祭り赤葦京治ICONIC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2</v>
      </c>
      <c r="C1032" t="s">
        <v>150</v>
      </c>
      <c r="D1032" t="s">
        <v>129</v>
      </c>
      <c r="E1032" t="s">
        <v>90</v>
      </c>
      <c r="F1032" t="s">
        <v>74</v>
      </c>
      <c r="G1032" t="s">
        <v>128</v>
      </c>
      <c r="H1032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夏祭り赤葦京治ICONIC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3</v>
      </c>
      <c r="C1033" t="s">
        <v>150</v>
      </c>
      <c r="D1033" t="s">
        <v>129</v>
      </c>
      <c r="E1033" t="s">
        <v>90</v>
      </c>
      <c r="F1033" t="s">
        <v>74</v>
      </c>
      <c r="G1033" t="s">
        <v>128</v>
      </c>
      <c r="H1033" t="s">
        <v>71</v>
      </c>
      <c r="I1033">
        <v>1</v>
      </c>
      <c r="J1033" t="s">
        <v>15</v>
      </c>
      <c r="K1033" s="1" t="s">
        <v>248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夏祭り赤葦京治ICONIC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1</v>
      </c>
      <c r="C1034" s="1" t="s">
        <v>149</v>
      </c>
      <c r="D1034" s="1" t="s">
        <v>129</v>
      </c>
      <c r="E1034" s="1" t="s">
        <v>77</v>
      </c>
      <c r="F1034" s="1" t="s">
        <v>74</v>
      </c>
      <c r="G1034" s="1" t="s">
        <v>128</v>
      </c>
      <c r="H1034" s="1" t="s">
        <v>71</v>
      </c>
      <c r="I1034">
        <v>1</v>
      </c>
      <c r="J1034" t="s">
        <v>15</v>
      </c>
      <c r="K1034" s="1" t="s">
        <v>174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制服赤葦京治ICONIC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2</v>
      </c>
      <c r="C1035" s="1" t="s">
        <v>149</v>
      </c>
      <c r="D1035" s="1" t="s">
        <v>129</v>
      </c>
      <c r="E1035" s="1" t="s">
        <v>77</v>
      </c>
      <c r="F1035" s="1" t="s">
        <v>74</v>
      </c>
      <c r="G1035" s="1" t="s">
        <v>128</v>
      </c>
      <c r="H1035" s="1" t="s">
        <v>71</v>
      </c>
      <c r="I1035">
        <v>1</v>
      </c>
      <c r="J1035" t="s">
        <v>247</v>
      </c>
      <c r="K1035" s="1" t="s">
        <v>175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制服赤葦京治ICONIC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3</v>
      </c>
      <c r="C1036" s="1" t="s">
        <v>149</v>
      </c>
      <c r="D1036" s="1" t="s">
        <v>129</v>
      </c>
      <c r="E1036" s="1" t="s">
        <v>77</v>
      </c>
      <c r="F1036" s="1" t="s">
        <v>74</v>
      </c>
      <c r="G1036" s="1" t="s">
        <v>128</v>
      </c>
      <c r="H1036" s="1" t="s">
        <v>71</v>
      </c>
      <c r="I1036">
        <v>1</v>
      </c>
      <c r="J1036" t="s">
        <v>15</v>
      </c>
      <c r="K1036" s="1" t="s">
        <v>248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制服赤葦京治ICONIC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1</v>
      </c>
      <c r="C1037" s="1" t="s">
        <v>926</v>
      </c>
      <c r="D1037" s="1" t="s">
        <v>129</v>
      </c>
      <c r="E1037" s="1" t="s">
        <v>73</v>
      </c>
      <c r="F1037" s="1" t="s">
        <v>74</v>
      </c>
      <c r="G1037" s="1" t="s">
        <v>128</v>
      </c>
      <c r="H1037" s="1" t="s">
        <v>71</v>
      </c>
      <c r="I1037">
        <v>1</v>
      </c>
      <c r="J1037" t="s">
        <v>15</v>
      </c>
      <c r="K1037" s="1" t="s">
        <v>174</v>
      </c>
      <c r="L1037" s="1" t="s">
        <v>178</v>
      </c>
      <c r="M1037">
        <v>31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バーガー赤葦京治ICONIC</v>
      </c>
    </row>
    <row r="1038" spans="1:20" x14ac:dyDescent="0.35">
      <c r="A1038">
        <f>VLOOKUP(Block[[#This Row],[No用]],SetNo[[No.用]:[vlookup 用]],2,FALSE)</f>
        <v>274</v>
      </c>
      <c r="B1038">
        <f>IF(ROW()=2,1,IF(A1037&lt;&gt;Block[[#This Row],[No]],1,B1037+1))</f>
        <v>2</v>
      </c>
      <c r="C1038" s="1" t="s">
        <v>926</v>
      </c>
      <c r="D1038" s="1" t="s">
        <v>129</v>
      </c>
      <c r="E1038" s="1" t="s">
        <v>73</v>
      </c>
      <c r="F1038" s="1" t="s">
        <v>74</v>
      </c>
      <c r="G1038" s="1" t="s">
        <v>128</v>
      </c>
      <c r="H1038" s="1" t="s">
        <v>71</v>
      </c>
      <c r="I1038">
        <v>1</v>
      </c>
      <c r="J1038" t="s">
        <v>247</v>
      </c>
      <c r="K1038" s="1" t="s">
        <v>175</v>
      </c>
      <c r="L1038" s="1" t="s">
        <v>178</v>
      </c>
      <c r="M1038">
        <v>31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バーガー赤葦京治ICONIC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3</v>
      </c>
      <c r="C1039" s="1" t="s">
        <v>926</v>
      </c>
      <c r="D1039" s="1" t="s">
        <v>129</v>
      </c>
      <c r="E1039" s="1" t="s">
        <v>73</v>
      </c>
      <c r="F1039" s="1" t="s">
        <v>74</v>
      </c>
      <c r="G1039" s="1" t="s">
        <v>128</v>
      </c>
      <c r="H1039" s="1" t="s">
        <v>71</v>
      </c>
      <c r="I1039">
        <v>1</v>
      </c>
      <c r="J1039" t="s">
        <v>15</v>
      </c>
      <c r="K1039" s="1" t="s">
        <v>248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バーガー赤葦京治ICONIC</v>
      </c>
    </row>
    <row r="1040" spans="1:20" x14ac:dyDescent="0.35">
      <c r="A1040">
        <f>VLOOKUP(Block[[#This Row],[No用]],SetNo[[No.用]:[vlookup 用]],2,FALSE)</f>
        <v>274</v>
      </c>
      <c r="B1040">
        <f>IF(ROW()=2,1,IF(A1039&lt;&gt;Block[[#This Row],[No]],1,B1039+1))</f>
        <v>4</v>
      </c>
      <c r="C1040" s="1" t="s">
        <v>926</v>
      </c>
      <c r="D1040" s="1" t="s">
        <v>129</v>
      </c>
      <c r="E1040" s="1" t="s">
        <v>73</v>
      </c>
      <c r="F1040" s="1" t="s">
        <v>74</v>
      </c>
      <c r="G1040" s="1" t="s">
        <v>128</v>
      </c>
      <c r="H1040" s="1" t="s">
        <v>71</v>
      </c>
      <c r="I1040">
        <v>1</v>
      </c>
      <c r="J1040" t="s">
        <v>15</v>
      </c>
      <c r="K1040" s="1" t="s">
        <v>183</v>
      </c>
      <c r="L1040" s="1" t="s">
        <v>224</v>
      </c>
      <c r="M1040">
        <v>50</v>
      </c>
      <c r="N1040">
        <v>0</v>
      </c>
      <c r="O1040">
        <v>60</v>
      </c>
      <c r="P1040">
        <v>0</v>
      </c>
      <c r="T1040" t="str">
        <f>Block[[#This Row],[服装]]&amp;Block[[#This Row],[名前]]&amp;Block[[#This Row],[レアリティ]]</f>
        <v>バーガー赤葦京治ICONIC</v>
      </c>
    </row>
    <row r="1041" spans="1:20" x14ac:dyDescent="0.35">
      <c r="A1041">
        <f>VLOOKUP(Block[[#This Row],[No用]],SetNo[[No.用]:[vlookup 用]],2,FALSE)</f>
        <v>275</v>
      </c>
      <c r="B1041">
        <f>IF(ROW()=2,1,IF(A1040&lt;&gt;Block[[#This Row],[No]],1,B1040+1))</f>
        <v>1</v>
      </c>
      <c r="C1041" s="1" t="s">
        <v>1073</v>
      </c>
      <c r="D1041" s="1" t="s">
        <v>129</v>
      </c>
      <c r="E1041" s="1" t="s">
        <v>90</v>
      </c>
      <c r="F1041" s="1" t="s">
        <v>74</v>
      </c>
      <c r="G1041" s="1" t="s">
        <v>128</v>
      </c>
      <c r="H1041" s="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仮装赤葦京治ICONIC</v>
      </c>
    </row>
    <row r="1042" spans="1:20" x14ac:dyDescent="0.35">
      <c r="A1042">
        <f>VLOOKUP(Block[[#This Row],[No用]],SetNo[[No.用]:[vlookup 用]],2,FALSE)</f>
        <v>275</v>
      </c>
      <c r="B1042">
        <f>IF(ROW()=2,1,IF(A1041&lt;&gt;Block[[#This Row],[No]],1,B1041+1))</f>
        <v>2</v>
      </c>
      <c r="C1042" s="1" t="s">
        <v>1073</v>
      </c>
      <c r="D1042" s="1" t="s">
        <v>129</v>
      </c>
      <c r="E1042" s="1" t="s">
        <v>90</v>
      </c>
      <c r="F1042" s="1" t="s">
        <v>74</v>
      </c>
      <c r="G1042" s="1" t="s">
        <v>128</v>
      </c>
      <c r="H1042" s="1" t="s">
        <v>71</v>
      </c>
      <c r="I1042">
        <v>1</v>
      </c>
      <c r="J1042" t="s">
        <v>15</v>
      </c>
      <c r="K1042" s="1" t="s">
        <v>175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仮装赤葦京治ICONIC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3</v>
      </c>
      <c r="C1043" s="1" t="s">
        <v>1073</v>
      </c>
      <c r="D1043" s="1" t="s">
        <v>129</v>
      </c>
      <c r="E1043" s="1" t="s">
        <v>90</v>
      </c>
      <c r="F1043" s="1" t="s">
        <v>74</v>
      </c>
      <c r="G1043" s="1" t="s">
        <v>128</v>
      </c>
      <c r="H1043" s="1" t="s">
        <v>71</v>
      </c>
      <c r="I1043">
        <v>1</v>
      </c>
      <c r="J1043" t="s">
        <v>15</v>
      </c>
      <c r="K1043" s="1" t="s">
        <v>248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仮装赤葦京治ICONIC</v>
      </c>
    </row>
    <row r="1044" spans="1:20" x14ac:dyDescent="0.35">
      <c r="A1044">
        <f>VLOOKUP(Block[[#This Row],[No用]],SetNo[[No.用]:[vlookup 用]],2,FALSE)</f>
        <v>276</v>
      </c>
      <c r="B1044">
        <f>IF(ROW()=2,1,IF(A1043&lt;&gt;Block[[#This Row],[No]],1,B1043+1))</f>
        <v>1</v>
      </c>
      <c r="C1044" s="1" t="s">
        <v>108</v>
      </c>
      <c r="D1044" s="1" t="s">
        <v>888</v>
      </c>
      <c r="E1044" s="1" t="s">
        <v>90</v>
      </c>
      <c r="F1044" s="1" t="s">
        <v>78</v>
      </c>
      <c r="G1044" s="1" t="s">
        <v>877</v>
      </c>
      <c r="H1044" s="1" t="s">
        <v>680</v>
      </c>
      <c r="I1044">
        <v>1</v>
      </c>
      <c r="J1044" t="s">
        <v>15</v>
      </c>
      <c r="K1044" s="1" t="s">
        <v>174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ユニフォーム姫川葵ICONIC</v>
      </c>
    </row>
    <row r="1045" spans="1:20" x14ac:dyDescent="0.35">
      <c r="A1045">
        <f>VLOOKUP(Block[[#This Row],[No用]],SetNo[[No.用]:[vlookup 用]],2,FALSE)</f>
        <v>276</v>
      </c>
      <c r="B1045">
        <f>IF(ROW()=2,1,IF(A1044&lt;&gt;Block[[#This Row],[No]],1,B1044+1))</f>
        <v>2</v>
      </c>
      <c r="C1045" s="1" t="s">
        <v>108</v>
      </c>
      <c r="D1045" s="1" t="s">
        <v>888</v>
      </c>
      <c r="E1045" s="1" t="s">
        <v>90</v>
      </c>
      <c r="F1045" s="1" t="s">
        <v>78</v>
      </c>
      <c r="G1045" s="1" t="s">
        <v>877</v>
      </c>
      <c r="H1045" s="1" t="s">
        <v>680</v>
      </c>
      <c r="I1045">
        <v>1</v>
      </c>
      <c r="J1045" t="s">
        <v>247</v>
      </c>
      <c r="K1045" s="1" t="s">
        <v>175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ユニフォーム姫川葵ICONIC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3</v>
      </c>
      <c r="C1046" s="1" t="s">
        <v>108</v>
      </c>
      <c r="D1046" s="1" t="s">
        <v>888</v>
      </c>
      <c r="E1046" s="1" t="s">
        <v>90</v>
      </c>
      <c r="F1046" s="1" t="s">
        <v>78</v>
      </c>
      <c r="G1046" s="1" t="s">
        <v>877</v>
      </c>
      <c r="H1046" s="1" t="s">
        <v>680</v>
      </c>
      <c r="I1046">
        <v>1</v>
      </c>
      <c r="J1046" t="s">
        <v>15</v>
      </c>
      <c r="K1046" s="1" t="s">
        <v>177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ユニフォーム姫川葵ICONIC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4</v>
      </c>
      <c r="C1047" s="1" t="s">
        <v>108</v>
      </c>
      <c r="D1047" s="1" t="s">
        <v>888</v>
      </c>
      <c r="E1047" s="1" t="s">
        <v>90</v>
      </c>
      <c r="F1047" s="1" t="s">
        <v>78</v>
      </c>
      <c r="G1047" s="1" t="s">
        <v>877</v>
      </c>
      <c r="H1047" s="1" t="s">
        <v>680</v>
      </c>
      <c r="I1047">
        <v>1</v>
      </c>
      <c r="J1047" t="s">
        <v>15</v>
      </c>
      <c r="K1047" s="1" t="s">
        <v>248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ユニフォーム姫川葵ICONIC</v>
      </c>
    </row>
    <row r="1048" spans="1:20" x14ac:dyDescent="0.35">
      <c r="A1048">
        <f>VLOOKUP(Block[[#This Row],[No用]],SetNo[[No.用]:[vlookup 用]],2,FALSE)</f>
        <v>277</v>
      </c>
      <c r="B1048">
        <f>IF(ROW()=2,1,IF(A1047&lt;&gt;Block[[#This Row],[No]],1,B1047+1))</f>
        <v>1</v>
      </c>
      <c r="C1048" s="1" t="s">
        <v>987</v>
      </c>
      <c r="D1048" s="1" t="s">
        <v>888</v>
      </c>
      <c r="E1048" s="11" t="s">
        <v>77</v>
      </c>
      <c r="F1048" s="1" t="s">
        <v>78</v>
      </c>
      <c r="G1048" s="1" t="s">
        <v>877</v>
      </c>
      <c r="H1048" s="1" t="s">
        <v>680</v>
      </c>
      <c r="I1048">
        <v>1</v>
      </c>
      <c r="J1048" t="s">
        <v>15</v>
      </c>
      <c r="K1048" s="1" t="s">
        <v>174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花火姫川葵ICONIC</v>
      </c>
    </row>
    <row r="1049" spans="1:20" x14ac:dyDescent="0.35">
      <c r="A1049">
        <f>VLOOKUP(Block[[#This Row],[No用]],SetNo[[No.用]:[vlookup 用]],2,FALSE)</f>
        <v>277</v>
      </c>
      <c r="B1049">
        <f>IF(ROW()=2,1,IF(A1048&lt;&gt;Block[[#This Row],[No]],1,B1048+1))</f>
        <v>2</v>
      </c>
      <c r="C1049" s="1" t="s">
        <v>987</v>
      </c>
      <c r="D1049" s="1" t="s">
        <v>888</v>
      </c>
      <c r="E1049" s="11" t="s">
        <v>77</v>
      </c>
      <c r="F1049" s="1" t="s">
        <v>78</v>
      </c>
      <c r="G1049" s="1" t="s">
        <v>877</v>
      </c>
      <c r="H1049" s="1" t="s">
        <v>680</v>
      </c>
      <c r="I1049">
        <v>1</v>
      </c>
      <c r="J1049" t="s">
        <v>247</v>
      </c>
      <c r="K1049" s="1" t="s">
        <v>175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花火姫川葵ICONIC</v>
      </c>
    </row>
    <row r="1050" spans="1:20" x14ac:dyDescent="0.35">
      <c r="A1050">
        <f>VLOOKUP(Block[[#This Row],[No用]],SetNo[[No.用]:[vlookup 用]],2,FALSE)</f>
        <v>277</v>
      </c>
      <c r="B1050">
        <f>IF(ROW()=2,1,IF(A1049&lt;&gt;Block[[#This Row],[No]],1,B1049+1))</f>
        <v>3</v>
      </c>
      <c r="C1050" s="1" t="s">
        <v>987</v>
      </c>
      <c r="D1050" s="1" t="s">
        <v>888</v>
      </c>
      <c r="E1050" s="11" t="s">
        <v>77</v>
      </c>
      <c r="F1050" s="1" t="s">
        <v>78</v>
      </c>
      <c r="G1050" s="1" t="s">
        <v>877</v>
      </c>
      <c r="H1050" s="1" t="s">
        <v>680</v>
      </c>
      <c r="I1050">
        <v>1</v>
      </c>
      <c r="J1050" t="s">
        <v>15</v>
      </c>
      <c r="K1050" s="1" t="s">
        <v>177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花火姫川葵ICONIC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4</v>
      </c>
      <c r="C1051" s="1" t="s">
        <v>987</v>
      </c>
      <c r="D1051" s="1" t="s">
        <v>888</v>
      </c>
      <c r="E1051" s="11" t="s">
        <v>77</v>
      </c>
      <c r="F1051" s="1" t="s">
        <v>78</v>
      </c>
      <c r="G1051" s="1" t="s">
        <v>877</v>
      </c>
      <c r="H1051" s="1" t="s">
        <v>680</v>
      </c>
      <c r="I1051">
        <v>1</v>
      </c>
      <c r="J1051" t="s">
        <v>15</v>
      </c>
      <c r="K1051" s="1" t="s">
        <v>248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花火姫川葵ICONIC</v>
      </c>
    </row>
    <row r="1052" spans="1:20" x14ac:dyDescent="0.35">
      <c r="A1052">
        <f>VLOOKUP(Block[[#This Row],[No用]],SetNo[[No.用]:[vlookup 用]],2,FALSE)</f>
        <v>278</v>
      </c>
      <c r="B1052">
        <f>IF(ROW()=2,1,IF(A1051&lt;&gt;Block[[#This Row],[No]],1,B1051+1))</f>
        <v>1</v>
      </c>
      <c r="C1052" s="1" t="s">
        <v>108</v>
      </c>
      <c r="D1052" s="1" t="s">
        <v>898</v>
      </c>
      <c r="E1052" s="1" t="s">
        <v>90</v>
      </c>
      <c r="F1052" s="1" t="s">
        <v>82</v>
      </c>
      <c r="G1052" s="1" t="s">
        <v>877</v>
      </c>
      <c r="H1052" s="1" t="s">
        <v>71</v>
      </c>
      <c r="I1052">
        <v>1</v>
      </c>
      <c r="J1052" t="s">
        <v>247</v>
      </c>
      <c r="K1052" s="1" t="s">
        <v>174</v>
      </c>
      <c r="L1052" s="1" t="s">
        <v>178</v>
      </c>
      <c r="M1052">
        <v>30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ユニフォーム当間義友ICONIC</v>
      </c>
    </row>
    <row r="1053" spans="1:20" x14ac:dyDescent="0.35">
      <c r="A1053">
        <f>VLOOKUP(Block[[#This Row],[No用]],SetNo[[No.用]:[vlookup 用]],2,FALSE)</f>
        <v>278</v>
      </c>
      <c r="B1053">
        <f>IF(ROW()=2,1,IF(A1052&lt;&gt;Block[[#This Row],[No]],1,B1052+1))</f>
        <v>2</v>
      </c>
      <c r="C1053" s="1" t="s">
        <v>108</v>
      </c>
      <c r="D1053" s="1" t="s">
        <v>898</v>
      </c>
      <c r="E1053" s="1" t="s">
        <v>90</v>
      </c>
      <c r="F1053" s="1" t="s">
        <v>82</v>
      </c>
      <c r="G1053" s="1" t="s">
        <v>877</v>
      </c>
      <c r="H1053" s="1" t="s">
        <v>71</v>
      </c>
      <c r="I1053">
        <v>1</v>
      </c>
      <c r="J1053" t="s">
        <v>15</v>
      </c>
      <c r="K1053" s="1" t="s">
        <v>175</v>
      </c>
      <c r="L1053" s="1" t="s">
        <v>173</v>
      </c>
      <c r="M1053">
        <v>32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ユニフォーム当間義友ICONIC</v>
      </c>
    </row>
    <row r="1054" spans="1:20" x14ac:dyDescent="0.35">
      <c r="A1054">
        <f>VLOOKUP(Block[[#This Row],[No用]],SetNo[[No.用]:[vlookup 用]],2,FALSE)</f>
        <v>278</v>
      </c>
      <c r="B1054">
        <f>IF(ROW()=2,1,IF(A1053&lt;&gt;Block[[#This Row],[No]],1,B1053+1))</f>
        <v>3</v>
      </c>
      <c r="C1054" s="1" t="s">
        <v>108</v>
      </c>
      <c r="D1054" s="1" t="s">
        <v>898</v>
      </c>
      <c r="E1054" s="1" t="s">
        <v>90</v>
      </c>
      <c r="F1054" s="1" t="s">
        <v>82</v>
      </c>
      <c r="G1054" s="1" t="s">
        <v>877</v>
      </c>
      <c r="H1054" s="1" t="s">
        <v>71</v>
      </c>
      <c r="I1054">
        <v>1</v>
      </c>
      <c r="J1054" t="s">
        <v>15</v>
      </c>
      <c r="K1054" s="1" t="s">
        <v>176</v>
      </c>
      <c r="L1054" s="1" t="s">
        <v>173</v>
      </c>
      <c r="M1054">
        <v>35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ユニフォーム当間義友ICONIC</v>
      </c>
    </row>
    <row r="1055" spans="1:20" x14ac:dyDescent="0.35">
      <c r="A1055">
        <f>VLOOKUP(Block[[#This Row],[No用]],SetNo[[No.用]:[vlookup 用]],2,FALSE)</f>
        <v>278</v>
      </c>
      <c r="B1055">
        <f>IF(ROW()=2,1,IF(A1054&lt;&gt;Block[[#This Row],[No]],1,B1054+1))</f>
        <v>4</v>
      </c>
      <c r="C1055" s="1" t="s">
        <v>108</v>
      </c>
      <c r="D1055" s="1" t="s">
        <v>898</v>
      </c>
      <c r="E1055" s="1" t="s">
        <v>90</v>
      </c>
      <c r="F1055" s="1" t="s">
        <v>82</v>
      </c>
      <c r="G1055" s="1" t="s">
        <v>877</v>
      </c>
      <c r="H1055" s="1" t="s">
        <v>71</v>
      </c>
      <c r="I1055">
        <v>1</v>
      </c>
      <c r="J1055" t="s">
        <v>247</v>
      </c>
      <c r="K1055" s="1" t="s">
        <v>233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ユニフォーム当間義友ICONIC</v>
      </c>
    </row>
    <row r="1056" spans="1:20" x14ac:dyDescent="0.35">
      <c r="A1056">
        <f>VLOOKUP(Block[[#This Row],[No用]],SetNo[[No.用]:[vlookup 用]],2,FALSE)</f>
        <v>278</v>
      </c>
      <c r="B1056">
        <f>IF(ROW()=2,1,IF(A1055&lt;&gt;Block[[#This Row],[No]],1,B1055+1))</f>
        <v>5</v>
      </c>
      <c r="C1056" s="1" t="s">
        <v>108</v>
      </c>
      <c r="D1056" s="1" t="s">
        <v>898</v>
      </c>
      <c r="E1056" s="1" t="s">
        <v>90</v>
      </c>
      <c r="F1056" s="1" t="s">
        <v>82</v>
      </c>
      <c r="G1056" s="1" t="s">
        <v>877</v>
      </c>
      <c r="H1056" s="1" t="s">
        <v>71</v>
      </c>
      <c r="I1056">
        <v>1</v>
      </c>
      <c r="J1056" t="s">
        <v>15</v>
      </c>
      <c r="K1056" s="1" t="s">
        <v>177</v>
      </c>
      <c r="L1056" s="1" t="s">
        <v>162</v>
      </c>
      <c r="M1056">
        <v>32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ユニフォーム当間義友ICONIC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6</v>
      </c>
      <c r="C1057" s="1" t="s">
        <v>108</v>
      </c>
      <c r="D1057" s="1" t="s">
        <v>898</v>
      </c>
      <c r="E1057" s="1" t="s">
        <v>90</v>
      </c>
      <c r="F1057" s="1" t="s">
        <v>82</v>
      </c>
      <c r="G1057" s="1" t="s">
        <v>877</v>
      </c>
      <c r="H1057" s="1" t="s">
        <v>71</v>
      </c>
      <c r="I1057">
        <v>1</v>
      </c>
      <c r="J1057" t="s">
        <v>15</v>
      </c>
      <c r="K1057" s="1" t="s">
        <v>248</v>
      </c>
      <c r="L1057" s="1" t="s">
        <v>178</v>
      </c>
      <c r="M1057">
        <v>33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ユニフォーム当間義友ICONIC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7</v>
      </c>
      <c r="C1058" s="1" t="s">
        <v>108</v>
      </c>
      <c r="D1058" s="1" t="s">
        <v>898</v>
      </c>
      <c r="E1058" s="1" t="s">
        <v>90</v>
      </c>
      <c r="F1058" s="1" t="s">
        <v>82</v>
      </c>
      <c r="G1058" s="1" t="s">
        <v>877</v>
      </c>
      <c r="H1058" s="1" t="s">
        <v>71</v>
      </c>
      <c r="I1058">
        <v>1</v>
      </c>
      <c r="J1058" t="s">
        <v>247</v>
      </c>
      <c r="K1058" s="1" t="s">
        <v>183</v>
      </c>
      <c r="L1058" s="1" t="s">
        <v>224</v>
      </c>
      <c r="M1058">
        <v>44</v>
      </c>
      <c r="N1058">
        <v>0</v>
      </c>
      <c r="O1058">
        <v>54</v>
      </c>
      <c r="P1058">
        <v>0</v>
      </c>
      <c r="T1058" t="str">
        <f>Block[[#This Row],[服装]]&amp;Block[[#This Row],[名前]]&amp;Block[[#This Row],[レアリティ]]</f>
        <v>ユニフォーム当間義友ICONIC</v>
      </c>
    </row>
    <row r="1059" spans="1:20" x14ac:dyDescent="0.35">
      <c r="A1059">
        <f>VLOOKUP(Block[[#This Row],[No用]],SetNo[[No.用]:[vlookup 用]],2,FALSE)</f>
        <v>279</v>
      </c>
      <c r="B1059">
        <f>IF(ROW()=2,1,IF(A1058&lt;&gt;Block[[#This Row],[No]],1,B1058+1))</f>
        <v>1</v>
      </c>
      <c r="C1059" s="1" t="s">
        <v>108</v>
      </c>
      <c r="D1059" s="1" t="s">
        <v>875</v>
      </c>
      <c r="E1059" s="1" t="s">
        <v>90</v>
      </c>
      <c r="F1059" s="1" t="s">
        <v>74</v>
      </c>
      <c r="G1059" s="1" t="s">
        <v>877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25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ユニフォーム越後栄ICONIC</v>
      </c>
    </row>
    <row r="1060" spans="1:20" x14ac:dyDescent="0.35">
      <c r="A1060">
        <f>VLOOKUP(Block[[#This Row],[No用]],SetNo[[No.用]:[vlookup 用]],2,FALSE)</f>
        <v>279</v>
      </c>
      <c r="B1060">
        <f>IF(ROW()=2,1,IF(A1059&lt;&gt;Block[[#This Row],[No]],1,B1059+1))</f>
        <v>2</v>
      </c>
      <c r="C1060" s="1" t="s">
        <v>108</v>
      </c>
      <c r="D1060" s="1" t="s">
        <v>875</v>
      </c>
      <c r="E1060" s="1" t="s">
        <v>90</v>
      </c>
      <c r="F1060" s="1" t="s">
        <v>74</v>
      </c>
      <c r="G1060" s="1" t="s">
        <v>877</v>
      </c>
      <c r="H1060" s="1" t="s">
        <v>71</v>
      </c>
      <c r="I1060">
        <v>1</v>
      </c>
      <c r="J1060" t="s">
        <v>15</v>
      </c>
      <c r="K1060" s="1" t="s">
        <v>175</v>
      </c>
      <c r="L1060" s="1" t="s">
        <v>162</v>
      </c>
      <c r="M1060">
        <v>25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ユニフォーム越後栄ICONIC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3</v>
      </c>
      <c r="C1061" s="1" t="s">
        <v>108</v>
      </c>
      <c r="D1061" s="1" t="s">
        <v>875</v>
      </c>
      <c r="E1061" s="1" t="s">
        <v>90</v>
      </c>
      <c r="F1061" s="1" t="s">
        <v>74</v>
      </c>
      <c r="G1061" s="1" t="s">
        <v>877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24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ユニフォーム越後栄ICONIC</v>
      </c>
    </row>
    <row r="1062" spans="1:20" x14ac:dyDescent="0.35">
      <c r="A1062">
        <f>VLOOKUP(Block[[#This Row],[No用]],SetNo[[No.用]:[vlookup 用]],2,FALSE)</f>
        <v>280</v>
      </c>
      <c r="B1062">
        <f>IF(ROW()=2,1,IF(A1061&lt;&gt;Block[[#This Row],[No]],1,B1061+1))</f>
        <v>1</v>
      </c>
      <c r="C1062" s="1" t="s">
        <v>108</v>
      </c>
      <c r="D1062" s="1" t="s">
        <v>903</v>
      </c>
      <c r="E1062" s="1" t="s">
        <v>90</v>
      </c>
      <c r="F1062" s="1" t="s">
        <v>80</v>
      </c>
      <c r="G1062" s="1" t="s">
        <v>877</v>
      </c>
      <c r="H1062" s="1" t="s">
        <v>71</v>
      </c>
      <c r="I1062">
        <v>1</v>
      </c>
      <c r="J1062" t="s">
        <v>15</v>
      </c>
      <c r="K1062" s="1"/>
      <c r="L1062" s="1"/>
      <c r="M1062">
        <v>0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ユニフォーム貝掛亮文ICONIC</v>
      </c>
    </row>
    <row r="1063" spans="1:20" x14ac:dyDescent="0.35">
      <c r="A1063">
        <f>VLOOKUP(Block[[#This Row],[No用]],SetNo[[No.用]:[vlookup 用]],2,FALSE)</f>
        <v>281</v>
      </c>
      <c r="B1063">
        <f>IF(ROW()=2,1,IF(A1062&lt;&gt;Block[[#This Row],[No]],1,B1062+1))</f>
        <v>1</v>
      </c>
      <c r="C1063" s="1" t="s">
        <v>108</v>
      </c>
      <c r="D1063" s="1" t="s">
        <v>911</v>
      </c>
      <c r="E1063" s="1" t="s">
        <v>73</v>
      </c>
      <c r="F1063" s="1" t="s">
        <v>78</v>
      </c>
      <c r="G1063" s="1" t="s">
        <v>877</v>
      </c>
      <c r="H1063" s="1" t="s">
        <v>71</v>
      </c>
      <c r="I1063">
        <v>1</v>
      </c>
      <c r="J1063" t="s">
        <v>247</v>
      </c>
      <c r="K1063" s="1" t="s">
        <v>174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ユニフォーム丸山一喜ICONIC</v>
      </c>
    </row>
    <row r="1064" spans="1:20" x14ac:dyDescent="0.35">
      <c r="A1064">
        <f>VLOOKUP(Block[[#This Row],[No用]],SetNo[[No.用]:[vlookup 用]],2,FALSE)</f>
        <v>281</v>
      </c>
      <c r="B1064">
        <f>IF(ROW()=2,1,IF(A1063&lt;&gt;Block[[#This Row],[No]],1,B1063+1))</f>
        <v>2</v>
      </c>
      <c r="C1064" s="1" t="s">
        <v>108</v>
      </c>
      <c r="D1064" s="1" t="s">
        <v>911</v>
      </c>
      <c r="E1064" s="1" t="s">
        <v>73</v>
      </c>
      <c r="F1064" s="1" t="s">
        <v>78</v>
      </c>
      <c r="G1064" s="1" t="s">
        <v>877</v>
      </c>
      <c r="H1064" s="1" t="s">
        <v>71</v>
      </c>
      <c r="I1064">
        <v>1</v>
      </c>
      <c r="J1064" t="s">
        <v>15</v>
      </c>
      <c r="K1064" s="1" t="s">
        <v>175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ユニフォーム丸山一喜ICONIC</v>
      </c>
    </row>
    <row r="1065" spans="1:20" x14ac:dyDescent="0.35">
      <c r="A1065">
        <f>VLOOKUP(Block[[#This Row],[No用]],SetNo[[No.用]:[vlookup 用]],2,FALSE)</f>
        <v>281</v>
      </c>
      <c r="B1065">
        <f>IF(ROW()=2,1,IF(A1064&lt;&gt;Block[[#This Row],[No]],1,B1064+1))</f>
        <v>3</v>
      </c>
      <c r="C1065" s="1" t="s">
        <v>108</v>
      </c>
      <c r="D1065" s="1" t="s">
        <v>911</v>
      </c>
      <c r="E1065" s="1" t="s">
        <v>73</v>
      </c>
      <c r="F1065" s="1" t="s">
        <v>78</v>
      </c>
      <c r="G1065" s="1" t="s">
        <v>877</v>
      </c>
      <c r="H1065" s="1" t="s">
        <v>71</v>
      </c>
      <c r="I1065">
        <v>1</v>
      </c>
      <c r="J1065" t="s">
        <v>247</v>
      </c>
      <c r="K1065" s="1" t="s">
        <v>248</v>
      </c>
      <c r="L1065" s="1" t="s">
        <v>162</v>
      </c>
      <c r="M1065">
        <v>29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ユニフォーム丸山一喜ICONIC</v>
      </c>
    </row>
    <row r="1066" spans="1:20" x14ac:dyDescent="0.35">
      <c r="A1066">
        <f>VLOOKUP(Block[[#This Row],[No用]],SetNo[[No.用]:[vlookup 用]],2,FALSE)</f>
        <v>282</v>
      </c>
      <c r="B1066">
        <f>IF(ROW()=2,1,IF(A1065&lt;&gt;Block[[#This Row],[No]],1,B1065+1))</f>
        <v>1</v>
      </c>
      <c r="C1066" s="1" t="s">
        <v>108</v>
      </c>
      <c r="D1066" s="1" t="s">
        <v>915</v>
      </c>
      <c r="E1066" s="1" t="s">
        <v>90</v>
      </c>
      <c r="F1066" s="1" t="s">
        <v>78</v>
      </c>
      <c r="G1066" s="1" t="s">
        <v>877</v>
      </c>
      <c r="H1066" s="1" t="s">
        <v>71</v>
      </c>
      <c r="I1066">
        <v>1</v>
      </c>
      <c r="J1066" t="s">
        <v>15</v>
      </c>
      <c r="K1066" s="1" t="s">
        <v>174</v>
      </c>
      <c r="L1066" s="1" t="s">
        <v>162</v>
      </c>
      <c r="M1066">
        <v>24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ユニフォーム舞子侑志ICONIC</v>
      </c>
    </row>
    <row r="1067" spans="1:20" x14ac:dyDescent="0.35">
      <c r="A1067">
        <f>VLOOKUP(Block[[#This Row],[No用]],SetNo[[No.用]:[vlookup 用]],2,FALSE)</f>
        <v>282</v>
      </c>
      <c r="B1067">
        <f>IF(ROW()=2,1,IF(A1066&lt;&gt;Block[[#This Row],[No]],1,B1066+1))</f>
        <v>2</v>
      </c>
      <c r="C1067" s="1" t="s">
        <v>108</v>
      </c>
      <c r="D1067" s="1" t="s">
        <v>915</v>
      </c>
      <c r="E1067" s="1" t="s">
        <v>90</v>
      </c>
      <c r="F1067" s="1" t="s">
        <v>78</v>
      </c>
      <c r="G1067" s="1" t="s">
        <v>877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27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ユニフォーム舞子侑志ICONIC</v>
      </c>
    </row>
    <row r="1068" spans="1:20" x14ac:dyDescent="0.35">
      <c r="A1068">
        <f>VLOOKUP(Block[[#This Row],[No用]],SetNo[[No.用]:[vlookup 用]],2,FALSE)</f>
        <v>282</v>
      </c>
      <c r="B1068">
        <f>IF(ROW()=2,1,IF(A1067&lt;&gt;Block[[#This Row],[No]],1,B1067+1))</f>
        <v>3</v>
      </c>
      <c r="C1068" s="1" t="s">
        <v>108</v>
      </c>
      <c r="D1068" s="1" t="s">
        <v>915</v>
      </c>
      <c r="E1068" s="1" t="s">
        <v>90</v>
      </c>
      <c r="F1068" s="1" t="s">
        <v>78</v>
      </c>
      <c r="G1068" s="1" t="s">
        <v>877</v>
      </c>
      <c r="H1068" s="1" t="s">
        <v>71</v>
      </c>
      <c r="I1068">
        <v>1</v>
      </c>
      <c r="J1068" t="s">
        <v>15</v>
      </c>
      <c r="K1068" s="1" t="s">
        <v>177</v>
      </c>
      <c r="L1068" s="1" t="s">
        <v>162</v>
      </c>
      <c r="M1068">
        <v>24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ユニフォーム舞子侑志ICONIC</v>
      </c>
    </row>
    <row r="1069" spans="1:20" x14ac:dyDescent="0.35">
      <c r="A1069">
        <f>VLOOKUP(Block[[#This Row],[No用]],SetNo[[No.用]:[vlookup 用]],2,FALSE)</f>
        <v>282</v>
      </c>
      <c r="B1069">
        <f>IF(ROW()=2,1,IF(A1068&lt;&gt;Block[[#This Row],[No]],1,B1068+1))</f>
        <v>4</v>
      </c>
      <c r="C1069" s="1" t="s">
        <v>108</v>
      </c>
      <c r="D1069" s="1" t="s">
        <v>915</v>
      </c>
      <c r="E1069" s="1" t="s">
        <v>90</v>
      </c>
      <c r="F1069" s="1" t="s">
        <v>78</v>
      </c>
      <c r="G1069" s="1" t="s">
        <v>877</v>
      </c>
      <c r="H1069" s="1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24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ユニフォーム舞子侑志ICONIC</v>
      </c>
    </row>
    <row r="1070" spans="1:20" x14ac:dyDescent="0.35">
      <c r="A1070">
        <f>VLOOKUP(Block[[#This Row],[No用]],SetNo[[No.用]:[vlookup 用]],2,FALSE)</f>
        <v>283</v>
      </c>
      <c r="B1070">
        <f>IF(ROW()=2,1,IF(A1069&lt;&gt;Block[[#This Row],[No]],1,B1069+1))</f>
        <v>1</v>
      </c>
      <c r="C1070" s="1" t="s">
        <v>108</v>
      </c>
      <c r="D1070" s="1" t="s">
        <v>883</v>
      </c>
      <c r="E1070" s="1" t="s">
        <v>90</v>
      </c>
      <c r="F1070" s="1" t="s">
        <v>78</v>
      </c>
      <c r="G1070" s="1" t="s">
        <v>877</v>
      </c>
      <c r="H1070" s="1" t="s">
        <v>71</v>
      </c>
      <c r="I1070">
        <v>1</v>
      </c>
      <c r="J1070" t="s">
        <v>247</v>
      </c>
      <c r="K1070" s="1" t="s">
        <v>174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ユニフォーム寺泊基希ICONIC</v>
      </c>
    </row>
    <row r="1071" spans="1:20" x14ac:dyDescent="0.35">
      <c r="A1071">
        <f>VLOOKUP(Block[[#This Row],[No用]],SetNo[[No.用]:[vlookup 用]],2,FALSE)</f>
        <v>283</v>
      </c>
      <c r="B1071">
        <f>IF(ROW()=2,1,IF(A1070&lt;&gt;Block[[#This Row],[No]],1,B1070+1))</f>
        <v>2</v>
      </c>
      <c r="C1071" s="1" t="s">
        <v>108</v>
      </c>
      <c r="D1071" s="1" t="s">
        <v>883</v>
      </c>
      <c r="E1071" s="1" t="s">
        <v>90</v>
      </c>
      <c r="F1071" s="1" t="s">
        <v>78</v>
      </c>
      <c r="G1071" s="1" t="s">
        <v>877</v>
      </c>
      <c r="H1071" s="1" t="s">
        <v>71</v>
      </c>
      <c r="I1071">
        <v>1</v>
      </c>
      <c r="J1071" t="s">
        <v>15</v>
      </c>
      <c r="K1071" s="1" t="s">
        <v>175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ユニフォーム寺泊基希ICONIC</v>
      </c>
    </row>
    <row r="1072" spans="1:20" x14ac:dyDescent="0.35">
      <c r="A1072">
        <f>VLOOKUP(Block[[#This Row],[No用]],SetNo[[No.用]:[vlookup 用]],2,FALSE)</f>
        <v>283</v>
      </c>
      <c r="B1072">
        <f>IF(ROW()=2,1,IF(A1071&lt;&gt;Block[[#This Row],[No]],1,B1071+1))</f>
        <v>3</v>
      </c>
      <c r="C1072" s="1" t="s">
        <v>108</v>
      </c>
      <c r="D1072" s="1" t="s">
        <v>883</v>
      </c>
      <c r="E1072" s="1" t="s">
        <v>90</v>
      </c>
      <c r="F1072" s="1" t="s">
        <v>78</v>
      </c>
      <c r="G1072" s="1" t="s">
        <v>877</v>
      </c>
      <c r="H1072" s="1" t="s">
        <v>71</v>
      </c>
      <c r="I1072">
        <v>1</v>
      </c>
      <c r="J1072" t="s">
        <v>247</v>
      </c>
      <c r="K1072" s="1" t="s">
        <v>177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ユニフォーム寺泊基希ICONIC</v>
      </c>
    </row>
    <row r="1073" spans="1:20" x14ac:dyDescent="0.35">
      <c r="A1073">
        <f>VLOOKUP(Block[[#This Row],[No用]],SetNo[[No.用]:[vlookup 用]],2,FALSE)</f>
        <v>283</v>
      </c>
      <c r="B1073">
        <f>IF(ROW()=2,1,IF(A1072&lt;&gt;Block[[#This Row],[No]],1,B1072+1))</f>
        <v>4</v>
      </c>
      <c r="C1073" s="1" t="s">
        <v>108</v>
      </c>
      <c r="D1073" s="1" t="s">
        <v>883</v>
      </c>
      <c r="E1073" s="1" t="s">
        <v>90</v>
      </c>
      <c r="F1073" s="1" t="s">
        <v>78</v>
      </c>
      <c r="G1073" s="1" t="s">
        <v>877</v>
      </c>
      <c r="H1073" s="1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ユニフォーム寺泊基希ICONIC</v>
      </c>
    </row>
    <row r="1074" spans="1:20" x14ac:dyDescent="0.35">
      <c r="A1074">
        <f>VLOOKUP(Block[[#This Row],[No用]],SetNo[[No.用]:[vlookup 用]],2,FALSE)</f>
        <v>284</v>
      </c>
      <c r="B1074">
        <f>IF(ROW()=2,1,IF(A1073&lt;&gt;Block[[#This Row],[No]],1,B1073+1))</f>
        <v>1</v>
      </c>
      <c r="C1074" t="s">
        <v>205</v>
      </c>
      <c r="D1074" t="s">
        <v>639</v>
      </c>
      <c r="E1074" t="s">
        <v>28</v>
      </c>
      <c r="F1074" t="s">
        <v>25</v>
      </c>
      <c r="G1074" t="s">
        <v>155</v>
      </c>
      <c r="H1074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ユニフォーム星海光来ICONIC</v>
      </c>
    </row>
    <row r="1075" spans="1:20" x14ac:dyDescent="0.35">
      <c r="A1075">
        <f>VLOOKUP(Block[[#This Row],[No用]],SetNo[[No.用]:[vlookup 用]],2,FALSE)</f>
        <v>284</v>
      </c>
      <c r="B1075">
        <f>IF(ROW()=2,1,IF(A1074&lt;&gt;Block[[#This Row],[No]],1,B1074+1))</f>
        <v>2</v>
      </c>
      <c r="C1075" t="s">
        <v>205</v>
      </c>
      <c r="D1075" t="s">
        <v>639</v>
      </c>
      <c r="E1075" t="s">
        <v>28</v>
      </c>
      <c r="F1075" t="s">
        <v>25</v>
      </c>
      <c r="G1075" t="s">
        <v>155</v>
      </c>
      <c r="H1075" t="s">
        <v>71</v>
      </c>
      <c r="I1075">
        <v>1</v>
      </c>
      <c r="J1075" t="s">
        <v>15</v>
      </c>
      <c r="K1075" s="1" t="s">
        <v>175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ユニフォーム星海光来ICONIC</v>
      </c>
    </row>
    <row r="1076" spans="1:20" x14ac:dyDescent="0.35">
      <c r="A1076">
        <f>VLOOKUP(Block[[#This Row],[No用]],SetNo[[No.用]:[vlookup 用]],2,FALSE)</f>
        <v>284</v>
      </c>
      <c r="B1076">
        <f>IF(ROW()=2,1,IF(A1075&lt;&gt;Block[[#This Row],[No]],1,B1075+1))</f>
        <v>3</v>
      </c>
      <c r="C1076" t="s">
        <v>205</v>
      </c>
      <c r="D1076" t="s">
        <v>639</v>
      </c>
      <c r="E1076" t="s">
        <v>28</v>
      </c>
      <c r="F1076" t="s">
        <v>25</v>
      </c>
      <c r="G1076" t="s">
        <v>155</v>
      </c>
      <c r="H1076" t="s">
        <v>71</v>
      </c>
      <c r="I1076">
        <v>1</v>
      </c>
      <c r="J1076" t="s">
        <v>247</v>
      </c>
      <c r="K1076" s="1" t="s">
        <v>248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ユニフォーム星海光来ICONIC</v>
      </c>
    </row>
    <row r="1077" spans="1:20" x14ac:dyDescent="0.35">
      <c r="A1077">
        <f>VLOOKUP(Block[[#This Row],[No用]],SetNo[[No.用]:[vlookup 用]],2,FALSE)</f>
        <v>285</v>
      </c>
      <c r="B1077">
        <f>IF(ROW()=2,1,IF(A1076&lt;&gt;Block[[#This Row],[No]],1,B1076+1))</f>
        <v>1</v>
      </c>
      <c r="C1077" s="1" t="s">
        <v>760</v>
      </c>
      <c r="D1077" t="s">
        <v>279</v>
      </c>
      <c r="E1077" s="1" t="s">
        <v>73</v>
      </c>
      <c r="F1077" t="s">
        <v>78</v>
      </c>
      <c r="G1077" t="s">
        <v>134</v>
      </c>
      <c r="H1077" t="s">
        <v>71</v>
      </c>
      <c r="I1077">
        <v>1</v>
      </c>
      <c r="J1077" t="s">
        <v>15</v>
      </c>
      <c r="K1077" s="1" t="s">
        <v>174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文化祭星海光来ICONIC</v>
      </c>
    </row>
    <row r="1078" spans="1:20" x14ac:dyDescent="0.35">
      <c r="A1078">
        <f>VLOOKUP(Block[[#This Row],[No用]],SetNo[[No.用]:[vlookup 用]],2,FALSE)</f>
        <v>285</v>
      </c>
      <c r="B1078">
        <f>IF(ROW()=2,1,IF(A1077&lt;&gt;Block[[#This Row],[No]],1,B1077+1))</f>
        <v>2</v>
      </c>
      <c r="C1078" s="1" t="s">
        <v>760</v>
      </c>
      <c r="D1078" t="s">
        <v>279</v>
      </c>
      <c r="E1078" s="1" t="s">
        <v>73</v>
      </c>
      <c r="F1078" t="s">
        <v>78</v>
      </c>
      <c r="G1078" t="s">
        <v>134</v>
      </c>
      <c r="H1078" t="s">
        <v>71</v>
      </c>
      <c r="I1078">
        <v>1</v>
      </c>
      <c r="J1078" t="s">
        <v>247</v>
      </c>
      <c r="K1078" s="1" t="s">
        <v>175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文化祭星海光来ICONIC</v>
      </c>
    </row>
    <row r="1079" spans="1:20" x14ac:dyDescent="0.35">
      <c r="A1079">
        <f>VLOOKUP(Block[[#This Row],[No用]],SetNo[[No.用]:[vlookup 用]],2,FALSE)</f>
        <v>285</v>
      </c>
      <c r="B1079">
        <f>IF(ROW()=2,1,IF(A1078&lt;&gt;Block[[#This Row],[No]],1,B1078+1))</f>
        <v>3</v>
      </c>
      <c r="C1079" s="1" t="s">
        <v>760</v>
      </c>
      <c r="D1079" t="s">
        <v>279</v>
      </c>
      <c r="E1079" s="1" t="s">
        <v>73</v>
      </c>
      <c r="F1079" t="s">
        <v>78</v>
      </c>
      <c r="G1079" t="s">
        <v>134</v>
      </c>
      <c r="H1079" t="s">
        <v>71</v>
      </c>
      <c r="I1079">
        <v>1</v>
      </c>
      <c r="J1079" t="s">
        <v>15</v>
      </c>
      <c r="K1079" s="1" t="s">
        <v>248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文化祭星海光来ICONIC</v>
      </c>
    </row>
    <row r="1080" spans="1:20" x14ac:dyDescent="0.35">
      <c r="A1080">
        <f>VLOOKUP(Block[[#This Row],[No用]],SetNo[[No.用]:[vlookup 用]],2,FALSE)</f>
        <v>286</v>
      </c>
      <c r="B1080">
        <f>IF(ROW()=2,1,IF(A1079&lt;&gt;Block[[#This Row],[No]],1,B1079+1))</f>
        <v>1</v>
      </c>
      <c r="C1080" s="1" t="s">
        <v>860</v>
      </c>
      <c r="D1080" s="1" t="s">
        <v>279</v>
      </c>
      <c r="E1080" s="1" t="s">
        <v>90</v>
      </c>
      <c r="F1080" s="1" t="s">
        <v>78</v>
      </c>
      <c r="G1080" s="1" t="s">
        <v>134</v>
      </c>
      <c r="H1080" t="s">
        <v>71</v>
      </c>
      <c r="I1080">
        <v>1</v>
      </c>
      <c r="J1080" t="s">
        <v>15</v>
      </c>
      <c r="K1080" s="1" t="s">
        <v>174</v>
      </c>
      <c r="L1080" s="1" t="s">
        <v>173</v>
      </c>
      <c r="M1080">
        <v>33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サバゲ星海光来ICONIC</v>
      </c>
    </row>
    <row r="1081" spans="1:20" x14ac:dyDescent="0.35">
      <c r="A1081">
        <f>VLOOKUP(Block[[#This Row],[No用]],SetNo[[No.用]:[vlookup 用]],2,FALSE)</f>
        <v>286</v>
      </c>
      <c r="B1081">
        <f>IF(ROW()=2,1,IF(A1080&lt;&gt;Block[[#This Row],[No]],1,B1080+1))</f>
        <v>2</v>
      </c>
      <c r="C1081" s="1" t="s">
        <v>860</v>
      </c>
      <c r="D1081" s="1" t="s">
        <v>279</v>
      </c>
      <c r="E1081" s="1" t="s">
        <v>90</v>
      </c>
      <c r="F1081" s="1" t="s">
        <v>78</v>
      </c>
      <c r="G1081" s="1" t="s">
        <v>134</v>
      </c>
      <c r="H1081" t="s">
        <v>71</v>
      </c>
      <c r="I1081">
        <v>1</v>
      </c>
      <c r="J1081" t="s">
        <v>247</v>
      </c>
      <c r="K1081" s="1" t="s">
        <v>175</v>
      </c>
      <c r="L1081" s="1" t="s">
        <v>173</v>
      </c>
      <c r="M1081">
        <v>33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サバゲ星海光来ICONIC</v>
      </c>
    </row>
    <row r="1082" spans="1:20" x14ac:dyDescent="0.35">
      <c r="A1082">
        <f>VLOOKUP(Block[[#This Row],[No用]],SetNo[[No.用]:[vlookup 用]],2,FALSE)</f>
        <v>286</v>
      </c>
      <c r="B1082">
        <f>IF(ROW()=2,1,IF(A1081&lt;&gt;Block[[#This Row],[No]],1,B1081+1))</f>
        <v>3</v>
      </c>
      <c r="C1082" s="1" t="s">
        <v>860</v>
      </c>
      <c r="D1082" s="1" t="s">
        <v>279</v>
      </c>
      <c r="E1082" s="1" t="s">
        <v>90</v>
      </c>
      <c r="F1082" s="1" t="s">
        <v>78</v>
      </c>
      <c r="G1082" s="1" t="s">
        <v>134</v>
      </c>
      <c r="H1082" t="s">
        <v>71</v>
      </c>
      <c r="I1082">
        <v>1</v>
      </c>
      <c r="J1082" t="s">
        <v>15</v>
      </c>
      <c r="K1082" s="1" t="s">
        <v>248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サバゲ星海光来ICONIC</v>
      </c>
    </row>
    <row r="1083" spans="1:20" x14ac:dyDescent="0.35">
      <c r="A1083">
        <f>VLOOKUP(Block[[#This Row],[No用]],SetNo[[No.用]:[vlookup 用]],2,FALSE)</f>
        <v>287</v>
      </c>
      <c r="B1083">
        <f>IF(ROW()=2,1,IF(A1082&lt;&gt;Block[[#This Row],[No]],1,B1082+1))</f>
        <v>1</v>
      </c>
      <c r="C1083" s="1" t="s">
        <v>987</v>
      </c>
      <c r="D1083" s="1" t="s">
        <v>279</v>
      </c>
      <c r="E1083" s="1" t="s">
        <v>77</v>
      </c>
      <c r="F1083" s="1" t="s">
        <v>78</v>
      </c>
      <c r="G1083" s="1" t="s">
        <v>134</v>
      </c>
      <c r="H1083" s="1" t="s">
        <v>71</v>
      </c>
      <c r="I1083">
        <v>1</v>
      </c>
      <c r="J1083" t="s">
        <v>15</v>
      </c>
      <c r="K1083" s="1" t="s">
        <v>174</v>
      </c>
      <c r="L1083" s="1" t="s">
        <v>178</v>
      </c>
      <c r="M1083">
        <v>30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花火星海光来ICONIC</v>
      </c>
    </row>
    <row r="1084" spans="1:20" x14ac:dyDescent="0.35">
      <c r="A1084">
        <f>VLOOKUP(Block[[#This Row],[No用]],SetNo[[No.用]:[vlookup 用]],2,FALSE)</f>
        <v>287</v>
      </c>
      <c r="B1084">
        <f>IF(ROW()=2,1,IF(A1083&lt;&gt;Block[[#This Row],[No]],1,B1083+1))</f>
        <v>2</v>
      </c>
      <c r="C1084" s="1" t="s">
        <v>987</v>
      </c>
      <c r="D1084" s="1" t="s">
        <v>279</v>
      </c>
      <c r="E1084" s="1" t="s">
        <v>77</v>
      </c>
      <c r="F1084" s="1" t="s">
        <v>78</v>
      </c>
      <c r="G1084" s="1" t="s">
        <v>134</v>
      </c>
      <c r="H1084" s="1" t="s">
        <v>71</v>
      </c>
      <c r="I1084">
        <v>1</v>
      </c>
      <c r="J1084" t="s">
        <v>15</v>
      </c>
      <c r="K1084" s="1" t="s">
        <v>175</v>
      </c>
      <c r="L1084" s="1" t="s">
        <v>173</v>
      </c>
      <c r="M1084">
        <v>33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花火星海光来ICONIC</v>
      </c>
    </row>
    <row r="1085" spans="1:20" x14ac:dyDescent="0.35">
      <c r="A1085">
        <f>VLOOKUP(Block[[#This Row],[No用]],SetNo[[No.用]:[vlookup 用]],2,FALSE)</f>
        <v>287</v>
      </c>
      <c r="B1085">
        <f>IF(ROW()=2,1,IF(A1084&lt;&gt;Block[[#This Row],[No]],1,B1084+1))</f>
        <v>3</v>
      </c>
      <c r="C1085" s="1" t="s">
        <v>987</v>
      </c>
      <c r="D1085" s="1" t="s">
        <v>279</v>
      </c>
      <c r="E1085" s="1" t="s">
        <v>77</v>
      </c>
      <c r="F1085" s="1" t="s">
        <v>78</v>
      </c>
      <c r="G1085" s="1" t="s">
        <v>134</v>
      </c>
      <c r="H1085" s="1" t="s">
        <v>71</v>
      </c>
      <c r="I1085">
        <v>1</v>
      </c>
      <c r="J1085" t="s">
        <v>247</v>
      </c>
      <c r="K1085" s="1" t="s">
        <v>248</v>
      </c>
      <c r="L1085" s="1" t="s">
        <v>178</v>
      </c>
      <c r="M1085">
        <v>30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花火星海光来ICONIC</v>
      </c>
    </row>
    <row r="1086" spans="1:20" x14ac:dyDescent="0.35">
      <c r="A1086">
        <f>VLOOKUP(Block[[#This Row],[No用]],SetNo[[No.用]:[vlookup 用]],2,FALSE)</f>
        <v>287</v>
      </c>
      <c r="B1086">
        <f>IF(ROW()=2,1,IF(A1085&lt;&gt;Block[[#This Row],[No]],1,B1085+1))</f>
        <v>4</v>
      </c>
      <c r="C1086" s="1" t="s">
        <v>987</v>
      </c>
      <c r="D1086" s="1" t="s">
        <v>279</v>
      </c>
      <c r="E1086" s="1" t="s">
        <v>77</v>
      </c>
      <c r="F1086" s="1" t="s">
        <v>78</v>
      </c>
      <c r="G1086" s="1" t="s">
        <v>134</v>
      </c>
      <c r="H1086" s="1" t="s">
        <v>71</v>
      </c>
      <c r="I1086">
        <v>1</v>
      </c>
      <c r="J1086" t="s">
        <v>15</v>
      </c>
      <c r="K1086" s="1" t="s">
        <v>183</v>
      </c>
      <c r="L1086" s="1" t="s">
        <v>224</v>
      </c>
      <c r="M1086">
        <v>52</v>
      </c>
      <c r="N1086">
        <v>0</v>
      </c>
      <c r="O1086">
        <v>62</v>
      </c>
      <c r="P1086">
        <v>0</v>
      </c>
      <c r="T1086" t="str">
        <f>Block[[#This Row],[服装]]&amp;Block[[#This Row],[名前]]&amp;Block[[#This Row],[レアリティ]]</f>
        <v>花火星海光来ICONIC</v>
      </c>
    </row>
    <row r="1087" spans="1:20" x14ac:dyDescent="0.35">
      <c r="A1087">
        <f>VLOOKUP(Block[[#This Row],[No用]],SetNo[[No.用]:[vlookup 用]],2,FALSE)</f>
        <v>288</v>
      </c>
      <c r="B1087">
        <f>IF(ROW()=2,1,IF(A1086&lt;&gt;Block[[#This Row],[No]],1,B1086+1))</f>
        <v>1</v>
      </c>
      <c r="C1087" s="1" t="s">
        <v>1208</v>
      </c>
      <c r="D1087" s="1" t="s">
        <v>279</v>
      </c>
      <c r="E1087" s="1" t="s">
        <v>73</v>
      </c>
      <c r="F1087" s="1" t="s">
        <v>78</v>
      </c>
      <c r="G1087" s="1" t="s">
        <v>134</v>
      </c>
      <c r="H1087" s="1" t="s">
        <v>71</v>
      </c>
      <c r="I1087">
        <v>1</v>
      </c>
      <c r="J1087" t="s">
        <v>15</v>
      </c>
      <c r="K1087" s="1" t="s">
        <v>174</v>
      </c>
      <c r="L1087" s="1" t="s">
        <v>178</v>
      </c>
      <c r="M1087">
        <v>30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新年2星海光来ICONIC</v>
      </c>
    </row>
    <row r="1088" spans="1:20" x14ac:dyDescent="0.35">
      <c r="A1088">
        <f>VLOOKUP(Block[[#This Row],[No用]],SetNo[[No.用]:[vlookup 用]],2,FALSE)</f>
        <v>288</v>
      </c>
      <c r="B1088">
        <f>IF(ROW()=2,1,IF(A1087&lt;&gt;Block[[#This Row],[No]],1,B1087+1))</f>
        <v>2</v>
      </c>
      <c r="C1088" s="1" t="s">
        <v>1208</v>
      </c>
      <c r="D1088" s="1" t="s">
        <v>279</v>
      </c>
      <c r="E1088" s="1" t="s">
        <v>73</v>
      </c>
      <c r="F1088" s="1" t="s">
        <v>78</v>
      </c>
      <c r="G1088" s="1" t="s">
        <v>134</v>
      </c>
      <c r="H1088" s="1" t="s">
        <v>71</v>
      </c>
      <c r="I1088">
        <v>1</v>
      </c>
      <c r="J1088" t="s">
        <v>247</v>
      </c>
      <c r="K1088" s="1" t="s">
        <v>175</v>
      </c>
      <c r="L1088" s="1" t="s">
        <v>178</v>
      </c>
      <c r="M1088">
        <v>30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新年2星海光来ICONIC</v>
      </c>
    </row>
    <row r="1089" spans="1:20" x14ac:dyDescent="0.35">
      <c r="A1089">
        <f>VLOOKUP(Block[[#This Row],[No用]],SetNo[[No.用]:[vlookup 用]],2,FALSE)</f>
        <v>288</v>
      </c>
      <c r="B1089">
        <f>IF(ROW()=2,1,IF(A1088&lt;&gt;Block[[#This Row],[No]],1,B1088+1))</f>
        <v>3</v>
      </c>
      <c r="C1089" s="1" t="s">
        <v>1208</v>
      </c>
      <c r="D1089" s="1" t="s">
        <v>279</v>
      </c>
      <c r="E1089" s="1" t="s">
        <v>73</v>
      </c>
      <c r="F1089" s="1" t="s">
        <v>78</v>
      </c>
      <c r="G1089" s="1" t="s">
        <v>134</v>
      </c>
      <c r="H1089" s="1" t="s">
        <v>71</v>
      </c>
      <c r="I1089">
        <v>1</v>
      </c>
      <c r="J1089" t="s">
        <v>15</v>
      </c>
      <c r="K1089" s="1" t="s">
        <v>248</v>
      </c>
      <c r="L1089" s="1" t="s">
        <v>178</v>
      </c>
      <c r="M1089">
        <v>30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新年2星海光来ICONIC</v>
      </c>
    </row>
    <row r="1090" spans="1:20" x14ac:dyDescent="0.35">
      <c r="A1090">
        <f>VLOOKUP(Block[[#This Row],[No用]],SetNo[[No.用]:[vlookup 用]],2,FALSE)</f>
        <v>289</v>
      </c>
      <c r="B1090">
        <f>IF(ROW()=2,1,IF(A1089&lt;&gt;Block[[#This Row],[No]],1,B1089+1))</f>
        <v>1</v>
      </c>
      <c r="C1090" t="s">
        <v>205</v>
      </c>
      <c r="D1090" t="s">
        <v>648</v>
      </c>
      <c r="E1090" t="s">
        <v>28</v>
      </c>
      <c r="F1090" t="s">
        <v>26</v>
      </c>
      <c r="G1090" t="s">
        <v>155</v>
      </c>
      <c r="H1090" t="s">
        <v>71</v>
      </c>
      <c r="I1090">
        <v>1</v>
      </c>
      <c r="J1090" t="s">
        <v>15</v>
      </c>
      <c r="K1090" s="1" t="s">
        <v>174</v>
      </c>
      <c r="L1090" s="1" t="s">
        <v>173</v>
      </c>
      <c r="M1090">
        <v>40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ユニフォーム昼神幸郎ICONIC</v>
      </c>
    </row>
    <row r="1091" spans="1:20" x14ac:dyDescent="0.35">
      <c r="A1091">
        <f>VLOOKUP(Block[[#This Row],[No用]],SetNo[[No.用]:[vlookup 用]],2,FALSE)</f>
        <v>289</v>
      </c>
      <c r="B1091">
        <f>IF(ROW()=2,1,IF(A1090&lt;&gt;Block[[#This Row],[No]],1,B1090+1))</f>
        <v>2</v>
      </c>
      <c r="C1091" t="s">
        <v>205</v>
      </c>
      <c r="D1091" t="s">
        <v>648</v>
      </c>
      <c r="E1091" t="s">
        <v>28</v>
      </c>
      <c r="F1091" t="s">
        <v>26</v>
      </c>
      <c r="G1091" t="s">
        <v>155</v>
      </c>
      <c r="H1091" t="s">
        <v>71</v>
      </c>
      <c r="I1091">
        <v>1</v>
      </c>
      <c r="J1091" t="s">
        <v>247</v>
      </c>
      <c r="K1091" s="1" t="s">
        <v>175</v>
      </c>
      <c r="L1091" s="1" t="s">
        <v>173</v>
      </c>
      <c r="M1091">
        <v>44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ユニフォーム昼神幸郎ICONIC</v>
      </c>
    </row>
    <row r="1092" spans="1:20" x14ac:dyDescent="0.35">
      <c r="A1092">
        <f>VLOOKUP(Block[[#This Row],[No用]],SetNo[[No.用]:[vlookup 用]],2,FALSE)</f>
        <v>289</v>
      </c>
      <c r="B1092">
        <f>IF(ROW()=2,1,IF(A1091&lt;&gt;Block[[#This Row],[No]],1,B1091+1))</f>
        <v>3</v>
      </c>
      <c r="C1092" t="s">
        <v>205</v>
      </c>
      <c r="D1092" t="s">
        <v>648</v>
      </c>
      <c r="E1092" t="s">
        <v>28</v>
      </c>
      <c r="F1092" t="s">
        <v>26</v>
      </c>
      <c r="G1092" t="s">
        <v>155</v>
      </c>
      <c r="H1092" t="s">
        <v>71</v>
      </c>
      <c r="I1092">
        <v>1</v>
      </c>
      <c r="J1092" t="s">
        <v>15</v>
      </c>
      <c r="K1092" s="1" t="s">
        <v>179</v>
      </c>
      <c r="L1092" s="1" t="s">
        <v>173</v>
      </c>
      <c r="M1092">
        <v>43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ユニフォーム昼神幸郎ICONIC</v>
      </c>
    </row>
    <row r="1093" spans="1:20" x14ac:dyDescent="0.35">
      <c r="A1093">
        <f>VLOOKUP(Block[[#This Row],[No用]],SetNo[[No.用]:[vlookup 用]],2,FALSE)</f>
        <v>289</v>
      </c>
      <c r="B1093">
        <f>IF(ROW()=2,1,IF(A1092&lt;&gt;Block[[#This Row],[No]],1,B1092+1))</f>
        <v>4</v>
      </c>
      <c r="C1093" t="s">
        <v>205</v>
      </c>
      <c r="D1093" t="s">
        <v>648</v>
      </c>
      <c r="E1093" t="s">
        <v>28</v>
      </c>
      <c r="F1093" t="s">
        <v>26</v>
      </c>
      <c r="G1093" t="s">
        <v>155</v>
      </c>
      <c r="H1093" t="s">
        <v>71</v>
      </c>
      <c r="I1093">
        <v>1</v>
      </c>
      <c r="J1093" t="s">
        <v>247</v>
      </c>
      <c r="K1093" s="1" t="s">
        <v>177</v>
      </c>
      <c r="L1093" s="1" t="s">
        <v>162</v>
      </c>
      <c r="M1093">
        <v>34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ユニフォーム昼神幸郎ICONIC</v>
      </c>
    </row>
    <row r="1094" spans="1:20" x14ac:dyDescent="0.35">
      <c r="A1094">
        <f>VLOOKUP(Block[[#This Row],[No用]],SetNo[[No.用]:[vlookup 用]],2,FALSE)</f>
        <v>289</v>
      </c>
      <c r="B1094">
        <f>IF(ROW()=2,1,IF(A1093&lt;&gt;Block[[#This Row],[No]],1,B1093+1))</f>
        <v>5</v>
      </c>
      <c r="C1094" t="s">
        <v>205</v>
      </c>
      <c r="D1094" t="s">
        <v>648</v>
      </c>
      <c r="E1094" t="s">
        <v>28</v>
      </c>
      <c r="F1094" t="s">
        <v>26</v>
      </c>
      <c r="G1094" t="s">
        <v>155</v>
      </c>
      <c r="H1094" t="s">
        <v>71</v>
      </c>
      <c r="I1094">
        <v>1</v>
      </c>
      <c r="J1094" t="s">
        <v>15</v>
      </c>
      <c r="K1094" s="1" t="s">
        <v>248</v>
      </c>
      <c r="L1094" s="1" t="s">
        <v>178</v>
      </c>
      <c r="M1094">
        <v>36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ユニフォーム昼神幸郎ICONIC</v>
      </c>
    </row>
    <row r="1095" spans="1:20" x14ac:dyDescent="0.35">
      <c r="A1095">
        <f>VLOOKUP(Block[[#This Row],[No用]],SetNo[[No.用]:[vlookup 用]],2,FALSE)</f>
        <v>289</v>
      </c>
      <c r="B1095">
        <f>IF(ROW()=2,1,IF(A1094&lt;&gt;Block[[#This Row],[No]],1,B1094+1))</f>
        <v>6</v>
      </c>
      <c r="C1095" t="s">
        <v>205</v>
      </c>
      <c r="D1095" t="s">
        <v>648</v>
      </c>
      <c r="E1095" t="s">
        <v>28</v>
      </c>
      <c r="F1095" t="s">
        <v>26</v>
      </c>
      <c r="G1095" t="s">
        <v>155</v>
      </c>
      <c r="H1095" t="s">
        <v>71</v>
      </c>
      <c r="I1095">
        <v>1</v>
      </c>
      <c r="J1095" t="s">
        <v>247</v>
      </c>
      <c r="K1095" s="1" t="s">
        <v>183</v>
      </c>
      <c r="L1095" s="1" t="s">
        <v>224</v>
      </c>
      <c r="M1095">
        <v>51</v>
      </c>
      <c r="N1095">
        <v>0</v>
      </c>
      <c r="O1095">
        <v>61</v>
      </c>
      <c r="P1095">
        <v>0</v>
      </c>
      <c r="T1095" t="str">
        <f>Block[[#This Row],[服装]]&amp;Block[[#This Row],[名前]]&amp;Block[[#This Row],[レアリティ]]</f>
        <v>ユニフォーム昼神幸郎ICONIC</v>
      </c>
    </row>
    <row r="1096" spans="1:20" x14ac:dyDescent="0.35">
      <c r="A1096">
        <f>VLOOKUP(Block[[#This Row],[No用]],SetNo[[No.用]:[vlookup 用]],2,FALSE)</f>
        <v>290</v>
      </c>
      <c r="B1096">
        <f>IF(ROW()=2,1,IF(A1095&lt;&gt;Block[[#This Row],[No]],1,B1095+1))</f>
        <v>1</v>
      </c>
      <c r="C1096" s="1" t="s">
        <v>773</v>
      </c>
      <c r="D1096" t="s">
        <v>133</v>
      </c>
      <c r="E1096" s="1" t="s">
        <v>73</v>
      </c>
      <c r="F1096" t="s">
        <v>82</v>
      </c>
      <c r="G1096" t="s">
        <v>134</v>
      </c>
      <c r="H1096" t="s">
        <v>71</v>
      </c>
      <c r="I1096">
        <v>1</v>
      </c>
      <c r="J1096" t="s">
        <v>15</v>
      </c>
      <c r="K1096" s="1" t="s">
        <v>174</v>
      </c>
      <c r="L1096" s="1" t="s">
        <v>173</v>
      </c>
      <c r="M1096">
        <v>40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Xmas昼神幸郎ICONIC</v>
      </c>
    </row>
    <row r="1097" spans="1:20" x14ac:dyDescent="0.35">
      <c r="A1097">
        <f>VLOOKUP(Block[[#This Row],[No用]],SetNo[[No.用]:[vlookup 用]],2,FALSE)</f>
        <v>290</v>
      </c>
      <c r="B1097">
        <f>IF(ROW()=2,1,IF(A1096&lt;&gt;Block[[#This Row],[No]],1,B1096+1))</f>
        <v>2</v>
      </c>
      <c r="C1097" s="1" t="s">
        <v>773</v>
      </c>
      <c r="D1097" t="s">
        <v>133</v>
      </c>
      <c r="E1097" s="1" t="s">
        <v>73</v>
      </c>
      <c r="F1097" t="s">
        <v>82</v>
      </c>
      <c r="G1097" t="s">
        <v>134</v>
      </c>
      <c r="H1097" t="s">
        <v>71</v>
      </c>
      <c r="I1097">
        <v>1</v>
      </c>
      <c r="J1097" t="s">
        <v>247</v>
      </c>
      <c r="K1097" s="1" t="s">
        <v>175</v>
      </c>
      <c r="L1097" s="1" t="s">
        <v>173</v>
      </c>
      <c r="M1097">
        <v>44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Xmas昼神幸郎ICONIC</v>
      </c>
    </row>
    <row r="1098" spans="1:20" x14ac:dyDescent="0.35">
      <c r="A1098">
        <f>VLOOKUP(Block[[#This Row],[No用]],SetNo[[No.用]:[vlookup 用]],2,FALSE)</f>
        <v>290</v>
      </c>
      <c r="B1098">
        <f>IF(ROW()=2,1,IF(A1097&lt;&gt;Block[[#This Row],[No]],1,B1097+1))</f>
        <v>3</v>
      </c>
      <c r="C1098" s="1" t="s">
        <v>773</v>
      </c>
      <c r="D1098" t="s">
        <v>133</v>
      </c>
      <c r="E1098" s="1" t="s">
        <v>73</v>
      </c>
      <c r="F1098" t="s">
        <v>82</v>
      </c>
      <c r="G1098" t="s">
        <v>134</v>
      </c>
      <c r="H1098" t="s">
        <v>71</v>
      </c>
      <c r="I1098">
        <v>1</v>
      </c>
      <c r="J1098" t="s">
        <v>15</v>
      </c>
      <c r="K1098" s="1" t="s">
        <v>179</v>
      </c>
      <c r="L1098" s="1" t="s">
        <v>173</v>
      </c>
      <c r="M1098">
        <v>43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Xmas昼神幸郎ICONIC</v>
      </c>
    </row>
    <row r="1099" spans="1:20" x14ac:dyDescent="0.35">
      <c r="A1099">
        <f>VLOOKUP(Block[[#This Row],[No用]],SetNo[[No.用]:[vlookup 用]],2,FALSE)</f>
        <v>290</v>
      </c>
      <c r="B1099">
        <f>IF(ROW()=2,1,IF(A1098&lt;&gt;Block[[#This Row],[No]],1,B1098+1))</f>
        <v>4</v>
      </c>
      <c r="C1099" s="1" t="s">
        <v>773</v>
      </c>
      <c r="D1099" t="s">
        <v>133</v>
      </c>
      <c r="E1099" s="1" t="s">
        <v>73</v>
      </c>
      <c r="F1099" t="s">
        <v>82</v>
      </c>
      <c r="G1099" t="s">
        <v>134</v>
      </c>
      <c r="H1099" t="s">
        <v>71</v>
      </c>
      <c r="I1099">
        <v>1</v>
      </c>
      <c r="J1099" t="s">
        <v>247</v>
      </c>
      <c r="K1099" s="1" t="s">
        <v>177</v>
      </c>
      <c r="L1099" s="1" t="s">
        <v>162</v>
      </c>
      <c r="M1099">
        <v>34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Xmas昼神幸郎ICONIC</v>
      </c>
    </row>
    <row r="1100" spans="1:20" x14ac:dyDescent="0.35">
      <c r="A1100">
        <f>VLOOKUP(Block[[#This Row],[No用]],SetNo[[No.用]:[vlookup 用]],2,FALSE)</f>
        <v>290</v>
      </c>
      <c r="B1100">
        <f>IF(ROW()=2,1,IF(A1099&lt;&gt;Block[[#This Row],[No]],1,B1099+1))</f>
        <v>5</v>
      </c>
      <c r="C1100" s="1" t="s">
        <v>773</v>
      </c>
      <c r="D1100" t="s">
        <v>133</v>
      </c>
      <c r="E1100" s="1" t="s">
        <v>73</v>
      </c>
      <c r="F1100" t="s">
        <v>82</v>
      </c>
      <c r="G1100" t="s">
        <v>134</v>
      </c>
      <c r="H1100" t="s">
        <v>71</v>
      </c>
      <c r="I1100">
        <v>1</v>
      </c>
      <c r="J1100" t="s">
        <v>15</v>
      </c>
      <c r="K1100" s="1" t="s">
        <v>248</v>
      </c>
      <c r="L1100" s="1" t="s">
        <v>178</v>
      </c>
      <c r="M1100">
        <v>36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Xmas昼神幸郎ICONIC</v>
      </c>
    </row>
    <row r="1101" spans="1:20" x14ac:dyDescent="0.35">
      <c r="A1101">
        <f>VLOOKUP(Block[[#This Row],[No用]],SetNo[[No.用]:[vlookup 用]],2,FALSE)</f>
        <v>290</v>
      </c>
      <c r="B1101">
        <f>IF(ROW()=2,1,IF(A1100&lt;&gt;Block[[#This Row],[No]],1,B1100+1))</f>
        <v>6</v>
      </c>
      <c r="C1101" s="1" t="s">
        <v>773</v>
      </c>
      <c r="D1101" t="s">
        <v>133</v>
      </c>
      <c r="E1101" s="1" t="s">
        <v>73</v>
      </c>
      <c r="F1101" t="s">
        <v>82</v>
      </c>
      <c r="G1101" t="s">
        <v>134</v>
      </c>
      <c r="H1101" t="s">
        <v>71</v>
      </c>
      <c r="I1101">
        <v>1</v>
      </c>
      <c r="J1101" t="s">
        <v>247</v>
      </c>
      <c r="K1101" s="1" t="s">
        <v>183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Block[[#This Row],[服装]]&amp;Block[[#This Row],[名前]]&amp;Block[[#This Row],[レアリティ]]</f>
        <v>Xmas昼神幸郎ICONIC</v>
      </c>
    </row>
    <row r="1102" spans="1:20" x14ac:dyDescent="0.35">
      <c r="A1102">
        <f>VLOOKUP(Block[[#This Row],[No用]],SetNo[[No.用]:[vlookup 用]],2,FALSE)</f>
        <v>291</v>
      </c>
      <c r="B1102">
        <f>IF(ROW()=2,1,IF(A1101&lt;&gt;Block[[#This Row],[No]],1,B1101+1))</f>
        <v>1</v>
      </c>
      <c r="C1102" t="s">
        <v>205</v>
      </c>
      <c r="D1102" t="s">
        <v>642</v>
      </c>
      <c r="E1102" t="s">
        <v>28</v>
      </c>
      <c r="F1102" t="s">
        <v>25</v>
      </c>
      <c r="G1102" t="s">
        <v>158</v>
      </c>
      <c r="H1102" t="s">
        <v>71</v>
      </c>
      <c r="I1102">
        <v>1</v>
      </c>
      <c r="J1102" t="s">
        <v>15</v>
      </c>
      <c r="K1102" s="1" t="s">
        <v>174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ユニフォーム佐久早聖臣ICONIC</v>
      </c>
    </row>
    <row r="1103" spans="1:20" x14ac:dyDescent="0.35">
      <c r="A1103">
        <f>VLOOKUP(Block[[#This Row],[No用]],SetNo[[No.用]:[vlookup 用]],2,FALSE)</f>
        <v>291</v>
      </c>
      <c r="B1103">
        <f>IF(ROW()=2,1,IF(A1102&lt;&gt;Block[[#This Row],[No]],1,B1102+1))</f>
        <v>2</v>
      </c>
      <c r="C1103" t="s">
        <v>205</v>
      </c>
      <c r="D1103" t="s">
        <v>642</v>
      </c>
      <c r="E1103" t="s">
        <v>28</v>
      </c>
      <c r="F1103" t="s">
        <v>25</v>
      </c>
      <c r="G1103" t="s">
        <v>158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ユニフォーム佐久早聖臣ICONIC</v>
      </c>
    </row>
    <row r="1104" spans="1:20" x14ac:dyDescent="0.35">
      <c r="A1104">
        <f>VLOOKUP(Block[[#This Row],[No用]],SetNo[[No.用]:[vlookup 用]],2,FALSE)</f>
        <v>291</v>
      </c>
      <c r="B1104">
        <f>IF(ROW()=2,1,IF(A1103&lt;&gt;Block[[#This Row],[No]],1,B1103+1))</f>
        <v>3</v>
      </c>
      <c r="C1104" t="s">
        <v>205</v>
      </c>
      <c r="D1104" t="s">
        <v>642</v>
      </c>
      <c r="E1104" t="s">
        <v>28</v>
      </c>
      <c r="F1104" t="s">
        <v>25</v>
      </c>
      <c r="G1104" t="s">
        <v>158</v>
      </c>
      <c r="H1104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ユニフォーム佐久早聖臣ICONIC</v>
      </c>
    </row>
    <row r="1105" spans="1:20" x14ac:dyDescent="0.35">
      <c r="A1105">
        <f>VLOOKUP(Block[[#This Row],[No用]],SetNo[[No.用]:[vlookup 用]],2,FALSE)</f>
        <v>292</v>
      </c>
      <c r="B1105">
        <f>IF(ROW()=2,1,IF(A1104&lt;&gt;Block[[#This Row],[No]],1,B1104+1))</f>
        <v>1</v>
      </c>
      <c r="C1105" s="1" t="s">
        <v>860</v>
      </c>
      <c r="D1105" s="1" t="s">
        <v>131</v>
      </c>
      <c r="E1105" s="1" t="s">
        <v>73</v>
      </c>
      <c r="F1105" s="1" t="s">
        <v>78</v>
      </c>
      <c r="G1105" s="1" t="s">
        <v>135</v>
      </c>
      <c r="H1105" s="1" t="s">
        <v>71</v>
      </c>
      <c r="I1105">
        <v>1</v>
      </c>
      <c r="J1105" t="s">
        <v>15</v>
      </c>
      <c r="K1105" s="1" t="s">
        <v>174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サバゲ佐久早聖臣ICONIC</v>
      </c>
    </row>
    <row r="1106" spans="1:20" x14ac:dyDescent="0.35">
      <c r="A1106">
        <f>VLOOKUP(Block[[#This Row],[No用]],SetNo[[No.用]:[vlookup 用]],2,FALSE)</f>
        <v>292</v>
      </c>
      <c r="B1106">
        <f>IF(ROW()=2,1,IF(A1105&lt;&gt;Block[[#This Row],[No]],1,B1105+1))</f>
        <v>2</v>
      </c>
      <c r="C1106" s="1" t="s">
        <v>860</v>
      </c>
      <c r="D1106" s="1" t="s">
        <v>131</v>
      </c>
      <c r="E1106" s="1" t="s">
        <v>73</v>
      </c>
      <c r="F1106" s="1" t="s">
        <v>78</v>
      </c>
      <c r="G1106" s="1" t="s">
        <v>135</v>
      </c>
      <c r="H1106" s="1" t="s">
        <v>71</v>
      </c>
      <c r="I1106">
        <v>1</v>
      </c>
      <c r="J1106" t="s">
        <v>247</v>
      </c>
      <c r="K1106" s="1" t="s">
        <v>175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サバゲ佐久早聖臣ICONIC</v>
      </c>
    </row>
    <row r="1107" spans="1:20" x14ac:dyDescent="0.35">
      <c r="A1107">
        <f>VLOOKUP(Block[[#This Row],[No用]],SetNo[[No.用]:[vlookup 用]],2,FALSE)</f>
        <v>292</v>
      </c>
      <c r="B1107">
        <f>IF(ROW()=2,1,IF(A1106&lt;&gt;Block[[#This Row],[No]],1,B1106+1))</f>
        <v>3</v>
      </c>
      <c r="C1107" s="1" t="s">
        <v>860</v>
      </c>
      <c r="D1107" s="1" t="s">
        <v>131</v>
      </c>
      <c r="E1107" s="1" t="s">
        <v>73</v>
      </c>
      <c r="F1107" s="1" t="s">
        <v>78</v>
      </c>
      <c r="G1107" s="1" t="s">
        <v>135</v>
      </c>
      <c r="H1107" s="1" t="s">
        <v>71</v>
      </c>
      <c r="I1107">
        <v>1</v>
      </c>
      <c r="J1107" t="s">
        <v>15</v>
      </c>
      <c r="K1107" s="1" t="s">
        <v>248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サバゲ佐久早聖臣ICONIC</v>
      </c>
    </row>
    <row r="1108" spans="1:20" x14ac:dyDescent="0.35">
      <c r="A1108">
        <f>VLOOKUP(Block[[#This Row],[No用]],SetNo[[No.用]:[vlookup 用]],2,FALSE)</f>
        <v>293</v>
      </c>
      <c r="B1108">
        <f>IF(ROW()=2,1,IF(A1107&lt;&gt;Block[[#This Row],[No]],1,B1107+1))</f>
        <v>1</v>
      </c>
      <c r="C1108" s="1" t="s">
        <v>1208</v>
      </c>
      <c r="D1108" s="1" t="s">
        <v>131</v>
      </c>
      <c r="E1108" s="1" t="s">
        <v>90</v>
      </c>
      <c r="F1108" s="1" t="s">
        <v>78</v>
      </c>
      <c r="G1108" s="1" t="s">
        <v>135</v>
      </c>
      <c r="H1108" s="1" t="s">
        <v>71</v>
      </c>
      <c r="I1108">
        <v>1</v>
      </c>
      <c r="J1108" t="s">
        <v>15</v>
      </c>
      <c r="K1108" s="1" t="s">
        <v>174</v>
      </c>
      <c r="L1108" s="1" t="s">
        <v>178</v>
      </c>
      <c r="M1108">
        <v>31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新年2佐久早聖臣ICONIC</v>
      </c>
    </row>
    <row r="1109" spans="1:20" x14ac:dyDescent="0.35">
      <c r="A1109">
        <f>VLOOKUP(Block[[#This Row],[No用]],SetNo[[No.用]:[vlookup 用]],2,FALSE)</f>
        <v>293</v>
      </c>
      <c r="B1109">
        <f>IF(ROW()=2,1,IF(A1108&lt;&gt;Block[[#This Row],[No]],1,B1108+1))</f>
        <v>2</v>
      </c>
      <c r="C1109" s="1" t="s">
        <v>1208</v>
      </c>
      <c r="D1109" s="1" t="s">
        <v>131</v>
      </c>
      <c r="E1109" s="1" t="s">
        <v>90</v>
      </c>
      <c r="F1109" s="1" t="s">
        <v>78</v>
      </c>
      <c r="G1109" s="1" t="s">
        <v>135</v>
      </c>
      <c r="H1109" s="1" t="s">
        <v>71</v>
      </c>
      <c r="I1109">
        <v>1</v>
      </c>
      <c r="J1109" t="s">
        <v>247</v>
      </c>
      <c r="K1109" s="1" t="s">
        <v>175</v>
      </c>
      <c r="L1109" s="1" t="s">
        <v>178</v>
      </c>
      <c r="M1109">
        <v>31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新年2佐久早聖臣ICONIC</v>
      </c>
    </row>
    <row r="1110" spans="1:20" x14ac:dyDescent="0.35">
      <c r="A1110">
        <f>VLOOKUP(Block[[#This Row],[No用]],SetNo[[No.用]:[vlookup 用]],2,FALSE)</f>
        <v>293</v>
      </c>
      <c r="B1110">
        <f>IF(ROW()=2,1,IF(A1109&lt;&gt;Block[[#This Row],[No]],1,B1109+1))</f>
        <v>3</v>
      </c>
      <c r="C1110" s="1" t="s">
        <v>1208</v>
      </c>
      <c r="D1110" s="1" t="s">
        <v>131</v>
      </c>
      <c r="E1110" s="1" t="s">
        <v>90</v>
      </c>
      <c r="F1110" s="1" t="s">
        <v>78</v>
      </c>
      <c r="G1110" s="1" t="s">
        <v>135</v>
      </c>
      <c r="H1110" s="1" t="s">
        <v>71</v>
      </c>
      <c r="I1110">
        <v>1</v>
      </c>
      <c r="J1110" t="s">
        <v>15</v>
      </c>
      <c r="K1110" s="1" t="s">
        <v>248</v>
      </c>
      <c r="L1110" s="1" t="s">
        <v>178</v>
      </c>
      <c r="M1110">
        <v>31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新年2佐久早聖臣ICONIC</v>
      </c>
    </row>
    <row r="1111" spans="1:20" x14ac:dyDescent="0.35">
      <c r="A1111">
        <f>VLOOKUP(Block[[#This Row],[No用]],SetNo[[No.用]:[vlookup 用]],2,FALSE)</f>
        <v>294</v>
      </c>
      <c r="B1111">
        <f>IF(ROW()=2,1,IF(A1110&lt;&gt;Block[[#This Row],[No]],1,B1110+1))</f>
        <v>1</v>
      </c>
      <c r="C1111" t="s">
        <v>205</v>
      </c>
      <c r="D1111" t="s">
        <v>645</v>
      </c>
      <c r="E1111" t="s">
        <v>28</v>
      </c>
      <c r="F1111" t="s">
        <v>21</v>
      </c>
      <c r="G1111" t="s">
        <v>158</v>
      </c>
      <c r="H1111" t="s">
        <v>71</v>
      </c>
      <c r="I1111">
        <v>1</v>
      </c>
      <c r="J1111" t="s">
        <v>15</v>
      </c>
      <c r="M1111">
        <v>0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ユニフォーム小森元也ICONIC</v>
      </c>
    </row>
    <row r="1112" spans="1:20" x14ac:dyDescent="0.35">
      <c r="A1112">
        <f>VLOOKUP(Block[[#This Row],[No用]],SetNo[[No.用]:[vlookup 用]],2,FALSE)</f>
        <v>295</v>
      </c>
      <c r="B1112">
        <f>IF(ROW()=2,1,IF(A1111&lt;&gt;Block[[#This Row],[No]],1,B1111+1))</f>
        <v>1</v>
      </c>
      <c r="C1112" s="1" t="s">
        <v>950</v>
      </c>
      <c r="D1112" s="1" t="s">
        <v>132</v>
      </c>
      <c r="E1112" s="1" t="s">
        <v>73</v>
      </c>
      <c r="F1112" s="1" t="s">
        <v>80</v>
      </c>
      <c r="G1112" s="1" t="s">
        <v>135</v>
      </c>
      <c r="H1112" s="1" t="s">
        <v>71</v>
      </c>
      <c r="I1112">
        <v>1</v>
      </c>
      <c r="J1112" t="s">
        <v>15</v>
      </c>
      <c r="M1112">
        <v>0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キャンプ小森元也ICONIC</v>
      </c>
    </row>
    <row r="1113" spans="1:20" x14ac:dyDescent="0.35">
      <c r="A1113">
        <f>VLOOKUP(Block[[#This Row],[No用]],SetNo[[No.用]:[vlookup 用]],2,FALSE)</f>
        <v>296</v>
      </c>
      <c r="B1113">
        <f>IF(ROW()=2,1,IF(A1112&lt;&gt;Block[[#This Row],[No]],1,B1112+1))</f>
        <v>1</v>
      </c>
      <c r="C1113" t="s">
        <v>108</v>
      </c>
      <c r="D1113" s="1" t="s">
        <v>677</v>
      </c>
      <c r="E1113" s="1" t="s">
        <v>90</v>
      </c>
      <c r="F1113" s="1" t="s">
        <v>78</v>
      </c>
      <c r="G1113" s="1" t="s">
        <v>679</v>
      </c>
      <c r="H1113" t="s">
        <v>71</v>
      </c>
      <c r="I1113">
        <v>1</v>
      </c>
      <c r="J1113" t="s">
        <v>15</v>
      </c>
      <c r="K1113" s="1" t="s">
        <v>174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ユニフォーム大将優ICONIC</v>
      </c>
    </row>
    <row r="1114" spans="1:20" x14ac:dyDescent="0.35">
      <c r="A1114">
        <f>VLOOKUP(Block[[#This Row],[No用]],SetNo[[No.用]:[vlookup 用]],2,FALSE)</f>
        <v>296</v>
      </c>
      <c r="B1114">
        <f>IF(ROW()=2,1,IF(A1113&lt;&gt;Block[[#This Row],[No]],1,B1113+1))</f>
        <v>2</v>
      </c>
      <c r="C1114" t="s">
        <v>108</v>
      </c>
      <c r="D1114" s="1" t="s">
        <v>677</v>
      </c>
      <c r="E1114" s="1" t="s">
        <v>90</v>
      </c>
      <c r="F1114" s="1" t="s">
        <v>78</v>
      </c>
      <c r="G1114" s="1" t="s">
        <v>679</v>
      </c>
      <c r="H1114" t="s">
        <v>71</v>
      </c>
      <c r="I1114">
        <v>1</v>
      </c>
      <c r="J1114" t="s">
        <v>15</v>
      </c>
      <c r="K1114" s="1" t="s">
        <v>175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ユニフォーム大将優ICONIC</v>
      </c>
    </row>
    <row r="1115" spans="1:20" x14ac:dyDescent="0.35">
      <c r="A1115">
        <f>VLOOKUP(Block[[#This Row],[No用]],SetNo[[No.用]:[vlookup 用]],2,FALSE)</f>
        <v>296</v>
      </c>
      <c r="B1115">
        <f>IF(ROW()=2,1,IF(A1114&lt;&gt;Block[[#This Row],[No]],1,B1114+1))</f>
        <v>3</v>
      </c>
      <c r="C1115" t="s">
        <v>108</v>
      </c>
      <c r="D1115" s="1" t="s">
        <v>677</v>
      </c>
      <c r="E1115" s="1" t="s">
        <v>90</v>
      </c>
      <c r="F1115" s="1" t="s">
        <v>78</v>
      </c>
      <c r="G1115" s="1" t="s">
        <v>679</v>
      </c>
      <c r="H1115" t="s">
        <v>71</v>
      </c>
      <c r="I1115">
        <v>1</v>
      </c>
      <c r="J1115" t="s">
        <v>15</v>
      </c>
      <c r="K1115" s="1" t="s">
        <v>248</v>
      </c>
      <c r="L1115" s="1" t="s">
        <v>162</v>
      </c>
      <c r="M1115">
        <v>25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ユニフォーム大将優ICONIC</v>
      </c>
    </row>
    <row r="1116" spans="1:20" x14ac:dyDescent="0.35">
      <c r="A1116">
        <f>VLOOKUP(Block[[#This Row],[No用]],SetNo[[No.用]:[vlookup 用]],2,FALSE)</f>
        <v>297</v>
      </c>
      <c r="B1116">
        <f>IF(ROW()=2,1,IF(A1115&lt;&gt;Block[[#This Row],[No]],1,B1115+1))</f>
        <v>1</v>
      </c>
      <c r="C1116" s="1" t="s">
        <v>784</v>
      </c>
      <c r="D1116" s="1" t="s">
        <v>677</v>
      </c>
      <c r="E1116" s="1" t="s">
        <v>77</v>
      </c>
      <c r="F1116" s="1" t="s">
        <v>78</v>
      </c>
      <c r="G1116" s="1" t="s">
        <v>679</v>
      </c>
      <c r="H1116" s="1" t="s">
        <v>680</v>
      </c>
      <c r="I1116">
        <v>1</v>
      </c>
      <c r="J1116" t="s">
        <v>15</v>
      </c>
      <c r="K1116" s="1" t="s">
        <v>174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新年大将優ICONIC</v>
      </c>
    </row>
    <row r="1117" spans="1:20" x14ac:dyDescent="0.35">
      <c r="A1117">
        <f>VLOOKUP(Block[[#This Row],[No用]],SetNo[[No.用]:[vlookup 用]],2,FALSE)</f>
        <v>297</v>
      </c>
      <c r="B1117">
        <f>IF(ROW()=2,1,IF(A1116&lt;&gt;Block[[#This Row],[No]],1,B1116+1))</f>
        <v>2</v>
      </c>
      <c r="C1117" s="1" t="s">
        <v>784</v>
      </c>
      <c r="D1117" s="1" t="s">
        <v>677</v>
      </c>
      <c r="E1117" s="1" t="s">
        <v>77</v>
      </c>
      <c r="F1117" s="1" t="s">
        <v>78</v>
      </c>
      <c r="G1117" s="1" t="s">
        <v>679</v>
      </c>
      <c r="H1117" s="1" t="s">
        <v>680</v>
      </c>
      <c r="I1117">
        <v>1</v>
      </c>
      <c r="J1117" t="s">
        <v>15</v>
      </c>
      <c r="K1117" s="1" t="s">
        <v>175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新年大将優ICONIC</v>
      </c>
    </row>
    <row r="1118" spans="1:20" x14ac:dyDescent="0.35">
      <c r="A1118">
        <f>VLOOKUP(Block[[#This Row],[No用]],SetNo[[No.用]:[vlookup 用]],2,FALSE)</f>
        <v>297</v>
      </c>
      <c r="B1118">
        <f>IF(ROW()=2,1,IF(A1117&lt;&gt;Block[[#This Row],[No]],1,B1117+1))</f>
        <v>3</v>
      </c>
      <c r="C1118" s="1" t="s">
        <v>784</v>
      </c>
      <c r="D1118" s="1" t="s">
        <v>677</v>
      </c>
      <c r="E1118" s="1" t="s">
        <v>77</v>
      </c>
      <c r="F1118" s="1" t="s">
        <v>78</v>
      </c>
      <c r="G1118" s="1" t="s">
        <v>679</v>
      </c>
      <c r="H1118" s="1" t="s">
        <v>680</v>
      </c>
      <c r="I1118">
        <v>1</v>
      </c>
      <c r="J1118" t="s">
        <v>15</v>
      </c>
      <c r="K1118" s="1" t="s">
        <v>248</v>
      </c>
      <c r="L1118" s="1" t="s">
        <v>162</v>
      </c>
      <c r="M1118">
        <v>25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新年大将優ICONIC</v>
      </c>
    </row>
    <row r="1119" spans="1:20" x14ac:dyDescent="0.35">
      <c r="A1119">
        <f>VLOOKUP(Block[[#This Row],[No用]],SetNo[[No.用]:[vlookup 用]],2,FALSE)</f>
        <v>298</v>
      </c>
      <c r="B1119">
        <f>IF(ROW()=2,1,IF(A1118&lt;&gt;Block[[#This Row],[No]],1,B1118+1))</f>
        <v>1</v>
      </c>
      <c r="C1119" s="1" t="s">
        <v>1056</v>
      </c>
      <c r="D1119" s="1" t="s">
        <v>677</v>
      </c>
      <c r="E1119" s="1" t="s">
        <v>73</v>
      </c>
      <c r="F1119" s="1" t="s">
        <v>78</v>
      </c>
      <c r="G1119" s="1" t="s">
        <v>679</v>
      </c>
      <c r="H1119" s="1" t="s">
        <v>680</v>
      </c>
      <c r="I1119">
        <v>1</v>
      </c>
      <c r="J1119" t="s">
        <v>15</v>
      </c>
      <c r="K1119" s="1" t="s">
        <v>174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カンフー大将優ICONIC</v>
      </c>
    </row>
    <row r="1120" spans="1:20" x14ac:dyDescent="0.35">
      <c r="A1120">
        <f>VLOOKUP(Block[[#This Row],[No用]],SetNo[[No.用]:[vlookup 用]],2,FALSE)</f>
        <v>298</v>
      </c>
      <c r="B1120">
        <f>IF(ROW()=2,1,IF(A1119&lt;&gt;Block[[#This Row],[No]],1,B1119+1))</f>
        <v>2</v>
      </c>
      <c r="C1120" s="1" t="s">
        <v>1056</v>
      </c>
      <c r="D1120" s="1" t="s">
        <v>677</v>
      </c>
      <c r="E1120" s="1" t="s">
        <v>73</v>
      </c>
      <c r="F1120" s="1" t="s">
        <v>78</v>
      </c>
      <c r="G1120" s="1" t="s">
        <v>679</v>
      </c>
      <c r="H1120" s="1" t="s">
        <v>680</v>
      </c>
      <c r="I1120">
        <v>1</v>
      </c>
      <c r="J1120" t="s">
        <v>15</v>
      </c>
      <c r="K1120" s="1" t="s">
        <v>175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カンフー大将優ICONIC</v>
      </c>
    </row>
    <row r="1121" spans="1:20" x14ac:dyDescent="0.35">
      <c r="A1121">
        <f>VLOOKUP(Block[[#This Row],[No用]],SetNo[[No.用]:[vlookup 用]],2,FALSE)</f>
        <v>298</v>
      </c>
      <c r="B1121">
        <f>IF(ROW()=2,1,IF(A1120&lt;&gt;Block[[#This Row],[No]],1,B1120+1))</f>
        <v>3</v>
      </c>
      <c r="C1121" s="1" t="s">
        <v>1056</v>
      </c>
      <c r="D1121" s="1" t="s">
        <v>677</v>
      </c>
      <c r="E1121" s="1" t="s">
        <v>73</v>
      </c>
      <c r="F1121" s="1" t="s">
        <v>78</v>
      </c>
      <c r="G1121" s="1" t="s">
        <v>679</v>
      </c>
      <c r="H1121" s="1" t="s">
        <v>680</v>
      </c>
      <c r="I1121">
        <v>1</v>
      </c>
      <c r="J1121" t="s">
        <v>15</v>
      </c>
      <c r="K1121" s="1" t="s">
        <v>248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カンフー大将優ICONIC</v>
      </c>
    </row>
    <row r="1122" spans="1:20" x14ac:dyDescent="0.35">
      <c r="A1122">
        <f>VLOOKUP(Block[[#This Row],[No用]],SetNo[[No.用]:[vlookup 用]],2,FALSE)</f>
        <v>299</v>
      </c>
      <c r="B1122" s="16">
        <f>IF(ROW()=2,1,IF(A1121&lt;&gt;Block[[#This Row],[No]],1,B1121+1))</f>
        <v>1</v>
      </c>
      <c r="C1122" s="1" t="s">
        <v>1358</v>
      </c>
      <c r="D1122" s="1" t="s">
        <v>677</v>
      </c>
      <c r="E1122" s="1" t="s">
        <v>90</v>
      </c>
      <c r="F1122" s="1" t="s">
        <v>78</v>
      </c>
      <c r="G1122" s="1" t="s">
        <v>679</v>
      </c>
      <c r="H1122" s="1" t="s">
        <v>680</v>
      </c>
      <c r="I1122">
        <v>1</v>
      </c>
      <c r="J1122" t="s">
        <v>15</v>
      </c>
      <c r="K1122" s="1" t="s">
        <v>174</v>
      </c>
      <c r="L1122" s="1" t="s">
        <v>178</v>
      </c>
      <c r="M1122">
        <v>30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妖大将優ICONIC</v>
      </c>
    </row>
    <row r="1123" spans="1:20" x14ac:dyDescent="0.35">
      <c r="A1123">
        <f>VLOOKUP(Block[[#This Row],[No用]],SetNo[[No.用]:[vlookup 用]],2,FALSE)</f>
        <v>299</v>
      </c>
      <c r="B1123" s="16">
        <f>IF(ROW()=2,1,IF(A1122&lt;&gt;Block[[#This Row],[No]],1,B1122+1))</f>
        <v>2</v>
      </c>
      <c r="C1123" s="1" t="s">
        <v>1358</v>
      </c>
      <c r="D1123" s="1" t="s">
        <v>677</v>
      </c>
      <c r="E1123" s="1" t="s">
        <v>90</v>
      </c>
      <c r="F1123" s="1" t="s">
        <v>78</v>
      </c>
      <c r="G1123" s="1" t="s">
        <v>679</v>
      </c>
      <c r="H1123" s="1" t="s">
        <v>680</v>
      </c>
      <c r="I1123">
        <v>1</v>
      </c>
      <c r="J1123" t="s">
        <v>15</v>
      </c>
      <c r="K1123" s="1" t="s">
        <v>175</v>
      </c>
      <c r="L1123" s="1" t="s">
        <v>178</v>
      </c>
      <c r="M1123">
        <v>30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妖大将優ICONIC</v>
      </c>
    </row>
    <row r="1124" spans="1:20" x14ac:dyDescent="0.35">
      <c r="A1124">
        <f>VLOOKUP(Block[[#This Row],[No用]],SetNo[[No.用]:[vlookup 用]],2,FALSE)</f>
        <v>299</v>
      </c>
      <c r="B1124" s="16">
        <f>IF(ROW()=2,1,IF(A1123&lt;&gt;Block[[#This Row],[No]],1,B1123+1))</f>
        <v>3</v>
      </c>
      <c r="C1124" s="1" t="s">
        <v>1358</v>
      </c>
      <c r="D1124" s="1" t="s">
        <v>677</v>
      </c>
      <c r="E1124" s="1" t="s">
        <v>90</v>
      </c>
      <c r="F1124" s="1" t="s">
        <v>78</v>
      </c>
      <c r="G1124" s="1" t="s">
        <v>679</v>
      </c>
      <c r="H1124" s="1" t="s">
        <v>680</v>
      </c>
      <c r="I1124">
        <v>1</v>
      </c>
      <c r="J1124" t="s">
        <v>15</v>
      </c>
      <c r="K1124" s="1" t="s">
        <v>248</v>
      </c>
      <c r="L1124" s="1" t="s">
        <v>162</v>
      </c>
      <c r="M1124">
        <v>25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妖大将優ICONIC</v>
      </c>
    </row>
    <row r="1125" spans="1:20" x14ac:dyDescent="0.35">
      <c r="A1125">
        <f>VLOOKUP(Block[[#This Row],[No用]],SetNo[[No.用]:[vlookup 用]],2,FALSE)</f>
        <v>299</v>
      </c>
      <c r="B1125" s="16">
        <f>IF(ROW()=2,1,IF(A1124&lt;&gt;Block[[#This Row],[No]],1,B1124+1))</f>
        <v>4</v>
      </c>
      <c r="C1125" s="1" t="s">
        <v>1358</v>
      </c>
      <c r="D1125" s="1" t="s">
        <v>677</v>
      </c>
      <c r="E1125" s="1" t="s">
        <v>90</v>
      </c>
      <c r="F1125" s="1" t="s">
        <v>78</v>
      </c>
      <c r="G1125" s="1" t="s">
        <v>679</v>
      </c>
      <c r="H1125" s="1" t="s">
        <v>680</v>
      </c>
      <c r="I1125">
        <v>1</v>
      </c>
      <c r="J1125" t="s">
        <v>15</v>
      </c>
      <c r="K1125" s="1" t="s">
        <v>183</v>
      </c>
      <c r="L1125" s="1" t="s">
        <v>224</v>
      </c>
      <c r="M1125">
        <v>49</v>
      </c>
      <c r="N1125">
        <v>0</v>
      </c>
      <c r="O1125">
        <v>59</v>
      </c>
      <c r="P1125">
        <v>0</v>
      </c>
      <c r="T1125" t="str">
        <f>Block[[#This Row],[服装]]&amp;Block[[#This Row],[名前]]&amp;Block[[#This Row],[レアリティ]]</f>
        <v>妖大将優ICONIC</v>
      </c>
    </row>
    <row r="1126" spans="1:20" x14ac:dyDescent="0.35">
      <c r="A1126">
        <f>VLOOKUP(Block[[#This Row],[No用]],SetNo[[No.用]:[vlookup 用]],2,FALSE)</f>
        <v>300</v>
      </c>
      <c r="B1126" s="16">
        <f>IF(ROW()=2,1,IF(A1125&lt;&gt;Block[[#This Row],[No]],1,B1125+1))</f>
        <v>1</v>
      </c>
      <c r="C1126" t="s">
        <v>108</v>
      </c>
      <c r="D1126" s="1" t="s">
        <v>682</v>
      </c>
      <c r="E1126" s="1" t="s">
        <v>90</v>
      </c>
      <c r="F1126" s="1" t="s">
        <v>78</v>
      </c>
      <c r="G1126" s="1" t="s">
        <v>679</v>
      </c>
      <c r="H1126" t="s">
        <v>71</v>
      </c>
      <c r="I1126">
        <v>1</v>
      </c>
      <c r="J1126" t="s">
        <v>15</v>
      </c>
      <c r="K1126" s="1" t="s">
        <v>174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ユニフォーム沼井和馬ICONIC</v>
      </c>
    </row>
    <row r="1127" spans="1:20" x14ac:dyDescent="0.35">
      <c r="A1127">
        <f>VLOOKUP(Block[[#This Row],[No用]],SetNo[[No.用]:[vlookup 用]],2,FALSE)</f>
        <v>300</v>
      </c>
      <c r="B1127" s="16">
        <f>IF(ROW()=2,1,IF(A1126&lt;&gt;Block[[#This Row],[No]],1,B1126+1))</f>
        <v>2</v>
      </c>
      <c r="C1127" t="s">
        <v>108</v>
      </c>
      <c r="D1127" s="1" t="s">
        <v>682</v>
      </c>
      <c r="E1127" s="1" t="s">
        <v>90</v>
      </c>
      <c r="F1127" s="1" t="s">
        <v>78</v>
      </c>
      <c r="G1127" s="1" t="s">
        <v>679</v>
      </c>
      <c r="H1127" t="s">
        <v>71</v>
      </c>
      <c r="I1127">
        <v>1</v>
      </c>
      <c r="J1127" t="s">
        <v>15</v>
      </c>
      <c r="K1127" s="1" t="s">
        <v>175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ユニフォーム沼井和馬ICONIC</v>
      </c>
    </row>
    <row r="1128" spans="1:20" x14ac:dyDescent="0.35">
      <c r="A1128">
        <f>VLOOKUP(Block[[#This Row],[No用]],SetNo[[No.用]:[vlookup 用]],2,FALSE)</f>
        <v>300</v>
      </c>
      <c r="B1128" s="16">
        <f>IF(ROW()=2,1,IF(A1127&lt;&gt;Block[[#This Row],[No]],1,B1127+1))</f>
        <v>3</v>
      </c>
      <c r="C1128" t="s">
        <v>108</v>
      </c>
      <c r="D1128" s="1" t="s">
        <v>682</v>
      </c>
      <c r="E1128" s="1" t="s">
        <v>90</v>
      </c>
      <c r="F1128" s="1" t="s">
        <v>78</v>
      </c>
      <c r="G1128" s="1" t="s">
        <v>679</v>
      </c>
      <c r="H1128" t="s">
        <v>71</v>
      </c>
      <c r="I1128">
        <v>1</v>
      </c>
      <c r="J1128" t="s">
        <v>15</v>
      </c>
      <c r="K1128" s="1" t="s">
        <v>177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ユニフォーム沼井和馬ICONIC</v>
      </c>
    </row>
    <row r="1129" spans="1:20" x14ac:dyDescent="0.35">
      <c r="A1129">
        <f>VLOOKUP(Block[[#This Row],[No用]],SetNo[[No.用]:[vlookup 用]],2,FALSE)</f>
        <v>300</v>
      </c>
      <c r="B1129" s="16">
        <f>IF(ROW()=2,1,IF(A1128&lt;&gt;Block[[#This Row],[No]],1,B1128+1))</f>
        <v>4</v>
      </c>
      <c r="C1129" t="s">
        <v>108</v>
      </c>
      <c r="D1129" s="1" t="s">
        <v>682</v>
      </c>
      <c r="E1129" s="1" t="s">
        <v>90</v>
      </c>
      <c r="F1129" s="1" t="s">
        <v>78</v>
      </c>
      <c r="G1129" s="1" t="s">
        <v>679</v>
      </c>
      <c r="H1129" t="s">
        <v>71</v>
      </c>
      <c r="I1129">
        <v>1</v>
      </c>
      <c r="J1129" t="s">
        <v>15</v>
      </c>
      <c r="K1129" s="1" t="s">
        <v>248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ユニフォーム沼井和馬ICONIC</v>
      </c>
    </row>
    <row r="1130" spans="1:20" x14ac:dyDescent="0.35">
      <c r="A1130">
        <f>VLOOKUP(Block[[#This Row],[No用]],SetNo[[No.用]:[vlookup 用]],2,FALSE)</f>
        <v>301</v>
      </c>
      <c r="B1130" s="16">
        <f>IF(ROW()=2,1,IF(A1129&lt;&gt;Block[[#This Row],[No]],1,B1129+1))</f>
        <v>1</v>
      </c>
      <c r="C1130" t="s">
        <v>108</v>
      </c>
      <c r="D1130" s="1" t="s">
        <v>729</v>
      </c>
      <c r="E1130" s="1" t="s">
        <v>90</v>
      </c>
      <c r="F1130" s="1" t="s">
        <v>78</v>
      </c>
      <c r="G1130" s="1" t="s">
        <v>679</v>
      </c>
      <c r="H1130" t="s">
        <v>71</v>
      </c>
      <c r="I1130">
        <v>1</v>
      </c>
      <c r="J1130" t="s">
        <v>15</v>
      </c>
      <c r="K1130" s="1" t="s">
        <v>174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ユニフォーム潜尚保ICONIC</v>
      </c>
    </row>
    <row r="1131" spans="1:20" x14ac:dyDescent="0.35">
      <c r="A1131">
        <f>VLOOKUP(Block[[#This Row],[No用]],SetNo[[No.用]:[vlookup 用]],2,FALSE)</f>
        <v>301</v>
      </c>
      <c r="B1131" s="16">
        <f>IF(ROW()=2,1,IF(A1130&lt;&gt;Block[[#This Row],[No]],1,B1130+1))</f>
        <v>2</v>
      </c>
      <c r="C1131" t="s">
        <v>108</v>
      </c>
      <c r="D1131" s="1" t="s">
        <v>729</v>
      </c>
      <c r="E1131" s="1" t="s">
        <v>90</v>
      </c>
      <c r="F1131" s="1" t="s">
        <v>78</v>
      </c>
      <c r="G1131" s="1" t="s">
        <v>679</v>
      </c>
      <c r="H1131" t="s">
        <v>71</v>
      </c>
      <c r="I1131">
        <v>1</v>
      </c>
      <c r="J1131" t="s">
        <v>15</v>
      </c>
      <c r="K1131" s="1" t="s">
        <v>175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ユニフォーム潜尚保ICONIC</v>
      </c>
    </row>
    <row r="1132" spans="1:20" x14ac:dyDescent="0.35">
      <c r="A1132">
        <f>VLOOKUP(Block[[#This Row],[No用]],SetNo[[No.用]:[vlookup 用]],2,FALSE)</f>
        <v>302</v>
      </c>
      <c r="B1132" s="16">
        <f>IF(ROW()=2,1,IF(A1131&lt;&gt;Block[[#This Row],[No]],1,B1131+1))</f>
        <v>1</v>
      </c>
      <c r="C1132" s="1" t="s">
        <v>926</v>
      </c>
      <c r="D1132" s="1" t="s">
        <v>729</v>
      </c>
      <c r="E1132" s="1" t="s">
        <v>77</v>
      </c>
      <c r="F1132" s="1" t="s">
        <v>78</v>
      </c>
      <c r="G1132" s="1" t="s">
        <v>679</v>
      </c>
      <c r="H1132" s="1" t="s">
        <v>680</v>
      </c>
      <c r="I1132">
        <v>1</v>
      </c>
      <c r="J1132" t="s">
        <v>15</v>
      </c>
      <c r="K1132" s="1" t="s">
        <v>174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バーガー潜尚保ICONIC</v>
      </c>
    </row>
    <row r="1133" spans="1:20" x14ac:dyDescent="0.35">
      <c r="A1133">
        <f>VLOOKUP(Block[[#This Row],[No用]],SetNo[[No.用]:[vlookup 用]],2,FALSE)</f>
        <v>302</v>
      </c>
      <c r="B1133" s="16">
        <f>IF(ROW()=2,1,IF(A1132&lt;&gt;Block[[#This Row],[No]],1,B1132+1))</f>
        <v>2</v>
      </c>
      <c r="C1133" s="1" t="s">
        <v>926</v>
      </c>
      <c r="D1133" s="1" t="s">
        <v>729</v>
      </c>
      <c r="E1133" s="1" t="s">
        <v>77</v>
      </c>
      <c r="F1133" s="1" t="s">
        <v>78</v>
      </c>
      <c r="G1133" s="1" t="s">
        <v>679</v>
      </c>
      <c r="H1133" s="1" t="s">
        <v>680</v>
      </c>
      <c r="I1133">
        <v>1</v>
      </c>
      <c r="J1133" t="s">
        <v>15</v>
      </c>
      <c r="K1133" s="1" t="s">
        <v>175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バーガー潜尚保ICONIC</v>
      </c>
    </row>
    <row r="1134" spans="1:20" x14ac:dyDescent="0.35">
      <c r="A1134">
        <f>VLOOKUP(Block[[#This Row],[No用]],SetNo[[No.用]:[vlookup 用]],2,FALSE)</f>
        <v>303</v>
      </c>
      <c r="B1134" s="16">
        <f>IF(ROW()=2,1,IF(A1133&lt;&gt;Block[[#This Row],[No]],1,B1133+1))</f>
        <v>1</v>
      </c>
      <c r="C1134" t="s">
        <v>108</v>
      </c>
      <c r="D1134" s="1" t="s">
        <v>731</v>
      </c>
      <c r="E1134" s="1" t="s">
        <v>90</v>
      </c>
      <c r="F1134" s="1" t="s">
        <v>78</v>
      </c>
      <c r="G1134" s="1" t="s">
        <v>679</v>
      </c>
      <c r="H1134" t="s">
        <v>71</v>
      </c>
      <c r="I1134">
        <v>1</v>
      </c>
      <c r="J1134" t="s">
        <v>15</v>
      </c>
      <c r="K1134" s="1" t="s">
        <v>174</v>
      </c>
      <c r="L1134" s="1" t="s">
        <v>173</v>
      </c>
      <c r="M1134">
        <v>33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ユニフォーム高千穂恵也ICONIC</v>
      </c>
    </row>
    <row r="1135" spans="1:20" x14ac:dyDescent="0.35">
      <c r="A1135">
        <f>VLOOKUP(Block[[#This Row],[No用]],SetNo[[No.用]:[vlookup 用]],2,FALSE)</f>
        <v>303</v>
      </c>
      <c r="B1135" s="16">
        <f>IF(ROW()=2,1,IF(A1134&lt;&gt;Block[[#This Row],[No]],1,B1134+1))</f>
        <v>2</v>
      </c>
      <c r="C1135" t="s">
        <v>108</v>
      </c>
      <c r="D1135" s="1" t="s">
        <v>731</v>
      </c>
      <c r="E1135" s="1" t="s">
        <v>90</v>
      </c>
      <c r="F1135" s="1" t="s">
        <v>78</v>
      </c>
      <c r="G1135" s="1" t="s">
        <v>679</v>
      </c>
      <c r="H1135" t="s">
        <v>71</v>
      </c>
      <c r="I1135">
        <v>1</v>
      </c>
      <c r="J1135" t="s">
        <v>15</v>
      </c>
      <c r="K1135" s="1" t="s">
        <v>175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ユニフォーム高千穂恵也ICONIC</v>
      </c>
    </row>
    <row r="1136" spans="1:20" x14ac:dyDescent="0.35">
      <c r="A1136">
        <f>VLOOKUP(Block[[#This Row],[No用]],SetNo[[No.用]:[vlookup 用]],2,FALSE)</f>
        <v>303</v>
      </c>
      <c r="B1136" s="16">
        <f>IF(ROW()=2,1,IF(A1135&lt;&gt;Block[[#This Row],[No]],1,B1135+1))</f>
        <v>3</v>
      </c>
      <c r="C1136" t="s">
        <v>108</v>
      </c>
      <c r="D1136" s="1" t="s">
        <v>731</v>
      </c>
      <c r="E1136" s="1" t="s">
        <v>90</v>
      </c>
      <c r="F1136" s="1" t="s">
        <v>78</v>
      </c>
      <c r="G1136" s="1" t="s">
        <v>679</v>
      </c>
      <c r="H1136" t="s">
        <v>71</v>
      </c>
      <c r="I1136">
        <v>1</v>
      </c>
      <c r="J1136" t="s">
        <v>15</v>
      </c>
      <c r="K1136" s="1" t="s">
        <v>177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ユニフォーム高千穂恵也ICONIC</v>
      </c>
    </row>
    <row r="1137" spans="1:20" x14ac:dyDescent="0.35">
      <c r="A1137">
        <f>VLOOKUP(Block[[#This Row],[No用]],SetNo[[No.用]:[vlookup 用]],2,FALSE)</f>
        <v>303</v>
      </c>
      <c r="B1137" s="16">
        <f>IF(ROW()=2,1,IF(A1136&lt;&gt;Block[[#This Row],[No]],1,B1136+1))</f>
        <v>4</v>
      </c>
      <c r="C1137" t="s">
        <v>108</v>
      </c>
      <c r="D1137" s="1" t="s">
        <v>731</v>
      </c>
      <c r="E1137" s="1" t="s">
        <v>90</v>
      </c>
      <c r="F1137" s="1" t="s">
        <v>78</v>
      </c>
      <c r="G1137" s="1" t="s">
        <v>679</v>
      </c>
      <c r="H1137" t="s">
        <v>71</v>
      </c>
      <c r="I1137">
        <v>1</v>
      </c>
      <c r="J1137" t="s">
        <v>15</v>
      </c>
      <c r="K1137" s="1" t="s">
        <v>248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ユニフォーム高千穂恵也ICONIC</v>
      </c>
    </row>
    <row r="1138" spans="1:20" x14ac:dyDescent="0.35">
      <c r="A1138">
        <f>VLOOKUP(Block[[#This Row],[No用]],SetNo[[No.用]:[vlookup 用]],2,FALSE)</f>
        <v>304</v>
      </c>
      <c r="B1138" s="16">
        <f>IF(ROW()=2,1,IF(A1137&lt;&gt;Block[[#This Row],[No]],1,B1137+1))</f>
        <v>1</v>
      </c>
      <c r="C1138" t="s">
        <v>108</v>
      </c>
      <c r="D1138" s="1" t="s">
        <v>733</v>
      </c>
      <c r="E1138" s="1" t="s">
        <v>90</v>
      </c>
      <c r="F1138" s="1" t="s">
        <v>82</v>
      </c>
      <c r="G1138" s="1" t="s">
        <v>679</v>
      </c>
      <c r="H1138" t="s">
        <v>71</v>
      </c>
      <c r="I1138">
        <v>1</v>
      </c>
      <c r="J1138" t="s">
        <v>15</v>
      </c>
      <c r="K1138" s="1" t="s">
        <v>174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ユニフォーム広尾倖児ICONIC</v>
      </c>
    </row>
    <row r="1139" spans="1:20" x14ac:dyDescent="0.35">
      <c r="A1139">
        <f>VLOOKUP(Block[[#This Row],[No用]],SetNo[[No.用]:[vlookup 用]],2,FALSE)</f>
        <v>304</v>
      </c>
      <c r="B1139" s="16">
        <f>IF(ROW()=2,1,IF(A1138&lt;&gt;Block[[#This Row],[No]],1,B1138+1))</f>
        <v>2</v>
      </c>
      <c r="C1139" t="s">
        <v>108</v>
      </c>
      <c r="D1139" s="1" t="s">
        <v>733</v>
      </c>
      <c r="E1139" s="1" t="s">
        <v>90</v>
      </c>
      <c r="F1139" s="1" t="s">
        <v>82</v>
      </c>
      <c r="G1139" s="1" t="s">
        <v>679</v>
      </c>
      <c r="H1139" t="s">
        <v>71</v>
      </c>
      <c r="I1139">
        <v>1</v>
      </c>
      <c r="J1139" t="s">
        <v>15</v>
      </c>
      <c r="K1139" s="1" t="s">
        <v>175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ユニフォーム広尾倖児ICONIC</v>
      </c>
    </row>
    <row r="1140" spans="1:20" x14ac:dyDescent="0.35">
      <c r="A1140">
        <f>VLOOKUP(Block[[#This Row],[No用]],SetNo[[No.用]:[vlookup 用]],2,FALSE)</f>
        <v>304</v>
      </c>
      <c r="B1140" s="16">
        <f>IF(ROW()=2,1,IF(A1139&lt;&gt;Block[[#This Row],[No]],1,B1139+1))</f>
        <v>3</v>
      </c>
      <c r="C1140" t="s">
        <v>108</v>
      </c>
      <c r="D1140" s="1" t="s">
        <v>733</v>
      </c>
      <c r="E1140" s="1" t="s">
        <v>90</v>
      </c>
      <c r="F1140" s="1" t="s">
        <v>82</v>
      </c>
      <c r="G1140" s="1" t="s">
        <v>679</v>
      </c>
      <c r="H1140" t="s">
        <v>71</v>
      </c>
      <c r="I1140">
        <v>1</v>
      </c>
      <c r="J1140" t="s">
        <v>15</v>
      </c>
      <c r="K1140" s="1" t="s">
        <v>177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ユニフォーム広尾倖児ICONIC</v>
      </c>
    </row>
    <row r="1141" spans="1:20" x14ac:dyDescent="0.35">
      <c r="A1141">
        <f>VLOOKUP(Block[[#This Row],[No用]],SetNo[[No.用]:[vlookup 用]],2,FALSE)</f>
        <v>304</v>
      </c>
      <c r="B1141" s="16">
        <f>IF(ROW()=2,1,IF(A1140&lt;&gt;Block[[#This Row],[No]],1,B1140+1))</f>
        <v>4</v>
      </c>
      <c r="C1141" t="s">
        <v>108</v>
      </c>
      <c r="D1141" s="1" t="s">
        <v>733</v>
      </c>
      <c r="E1141" s="1" t="s">
        <v>90</v>
      </c>
      <c r="F1141" s="1" t="s">
        <v>82</v>
      </c>
      <c r="G1141" s="1" t="s">
        <v>679</v>
      </c>
      <c r="H1141" t="s">
        <v>71</v>
      </c>
      <c r="I1141">
        <v>1</v>
      </c>
      <c r="J1141" t="s">
        <v>15</v>
      </c>
      <c r="K1141" s="1" t="s">
        <v>248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ユニフォーム広尾倖児ICONIC</v>
      </c>
    </row>
    <row r="1142" spans="1:20" x14ac:dyDescent="0.35">
      <c r="A1142">
        <f>VLOOKUP(Block[[#This Row],[No用]],SetNo[[No.用]:[vlookup 用]],2,FALSE)</f>
        <v>305</v>
      </c>
      <c r="B1142" s="16">
        <f>IF(ROW()=2,1,IF(A1141&lt;&gt;Block[[#This Row],[No]],1,B1141+1))</f>
        <v>1</v>
      </c>
      <c r="C1142" s="1" t="s">
        <v>1056</v>
      </c>
      <c r="D1142" s="1" t="s">
        <v>733</v>
      </c>
      <c r="E1142" s="1" t="s">
        <v>77</v>
      </c>
      <c r="F1142" s="1" t="s">
        <v>82</v>
      </c>
      <c r="G1142" s="1" t="s">
        <v>679</v>
      </c>
      <c r="H1142" s="1" t="s">
        <v>680</v>
      </c>
      <c r="I1142">
        <v>1</v>
      </c>
      <c r="J1142" t="s">
        <v>15</v>
      </c>
      <c r="K1142" s="1" t="s">
        <v>174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カンフー広尾倖児ICONIC</v>
      </c>
    </row>
    <row r="1143" spans="1:20" x14ac:dyDescent="0.35">
      <c r="A1143">
        <f>VLOOKUP(Block[[#This Row],[No用]],SetNo[[No.用]:[vlookup 用]],2,FALSE)</f>
        <v>305</v>
      </c>
      <c r="B1143" s="16">
        <f>IF(ROW()=2,1,IF(A1142&lt;&gt;Block[[#This Row],[No]],1,B1142+1))</f>
        <v>2</v>
      </c>
      <c r="C1143" s="1" t="s">
        <v>1056</v>
      </c>
      <c r="D1143" s="1" t="s">
        <v>733</v>
      </c>
      <c r="E1143" s="1" t="s">
        <v>77</v>
      </c>
      <c r="F1143" s="1" t="s">
        <v>82</v>
      </c>
      <c r="G1143" s="1" t="s">
        <v>679</v>
      </c>
      <c r="H1143" s="1" t="s">
        <v>680</v>
      </c>
      <c r="I1143">
        <v>1</v>
      </c>
      <c r="J1143" t="s">
        <v>15</v>
      </c>
      <c r="K1143" s="1" t="s">
        <v>175</v>
      </c>
      <c r="L1143" s="1" t="s">
        <v>178</v>
      </c>
      <c r="M1143">
        <v>31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カンフー広尾倖児ICONIC</v>
      </c>
    </row>
    <row r="1144" spans="1:20" x14ac:dyDescent="0.35">
      <c r="A1144">
        <f>VLOOKUP(Block[[#This Row],[No用]],SetNo[[No.用]:[vlookup 用]],2,FALSE)</f>
        <v>305</v>
      </c>
      <c r="B1144" s="16">
        <f>IF(ROW()=2,1,IF(A1143&lt;&gt;Block[[#This Row],[No]],1,B1143+1))</f>
        <v>3</v>
      </c>
      <c r="C1144" s="1" t="s">
        <v>1056</v>
      </c>
      <c r="D1144" s="1" t="s">
        <v>733</v>
      </c>
      <c r="E1144" s="1" t="s">
        <v>77</v>
      </c>
      <c r="F1144" s="1" t="s">
        <v>82</v>
      </c>
      <c r="G1144" s="1" t="s">
        <v>679</v>
      </c>
      <c r="H1144" s="1" t="s">
        <v>680</v>
      </c>
      <c r="I1144">
        <v>1</v>
      </c>
      <c r="J1144" t="s">
        <v>15</v>
      </c>
      <c r="K1144" s="1" t="s">
        <v>177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カンフー広尾倖児ICONIC</v>
      </c>
    </row>
    <row r="1145" spans="1:20" x14ac:dyDescent="0.35">
      <c r="A1145">
        <f>VLOOKUP(Block[[#This Row],[No用]],SetNo[[No.用]:[vlookup 用]],2,FALSE)</f>
        <v>305</v>
      </c>
      <c r="B1145" s="16">
        <f>IF(ROW()=2,1,IF(A1144&lt;&gt;Block[[#This Row],[No]],1,B1144+1))</f>
        <v>4</v>
      </c>
      <c r="C1145" s="1" t="s">
        <v>1056</v>
      </c>
      <c r="D1145" s="1" t="s">
        <v>733</v>
      </c>
      <c r="E1145" s="1" t="s">
        <v>77</v>
      </c>
      <c r="F1145" s="1" t="s">
        <v>82</v>
      </c>
      <c r="G1145" s="1" t="s">
        <v>679</v>
      </c>
      <c r="H1145" s="1" t="s">
        <v>680</v>
      </c>
      <c r="I1145">
        <v>1</v>
      </c>
      <c r="J1145" t="s">
        <v>15</v>
      </c>
      <c r="K1145" s="1" t="s">
        <v>248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カンフー広尾倖児ICONIC</v>
      </c>
    </row>
    <row r="1146" spans="1:20" x14ac:dyDescent="0.35">
      <c r="A1146">
        <f>VLOOKUP(Block[[#This Row],[No用]],SetNo[[No.用]:[vlookup 用]],2,FALSE)</f>
        <v>305</v>
      </c>
      <c r="B1146" s="16">
        <f>IF(ROW()=2,1,IF(A1145&lt;&gt;Block[[#This Row],[No]],1,B1145+1))</f>
        <v>5</v>
      </c>
      <c r="C1146" s="1" t="s">
        <v>1056</v>
      </c>
      <c r="D1146" s="1" t="s">
        <v>733</v>
      </c>
      <c r="E1146" s="1" t="s">
        <v>77</v>
      </c>
      <c r="F1146" s="1" t="s">
        <v>82</v>
      </c>
      <c r="G1146" s="1" t="s">
        <v>679</v>
      </c>
      <c r="H1146" s="1" t="s">
        <v>680</v>
      </c>
      <c r="I1146">
        <v>1</v>
      </c>
      <c r="J1146" t="s">
        <v>15</v>
      </c>
      <c r="K1146" s="1" t="s">
        <v>183</v>
      </c>
      <c r="L1146" s="1" t="s">
        <v>224</v>
      </c>
      <c r="M1146">
        <v>45</v>
      </c>
      <c r="N1146">
        <v>0</v>
      </c>
      <c r="O1146">
        <v>55</v>
      </c>
      <c r="P1146">
        <v>0</v>
      </c>
      <c r="R1146" s="1" t="s">
        <v>1057</v>
      </c>
      <c r="T1146" t="str">
        <f>Block[[#This Row],[服装]]&amp;Block[[#This Row],[名前]]&amp;Block[[#This Row],[レアリティ]]</f>
        <v>カンフー広尾倖児ICONIC</v>
      </c>
    </row>
    <row r="1147" spans="1:20" x14ac:dyDescent="0.35">
      <c r="A1147">
        <f>VLOOKUP(Block[[#This Row],[No用]],SetNo[[No.用]:[vlookup 用]],2,FALSE)</f>
        <v>306</v>
      </c>
      <c r="B1147" s="16">
        <f>IF(ROW()=2,1,IF(A1146&lt;&gt;Block[[#This Row],[No]],1,B1146+1))</f>
        <v>1</v>
      </c>
      <c r="C1147" t="s">
        <v>108</v>
      </c>
      <c r="D1147" s="1" t="s">
        <v>735</v>
      </c>
      <c r="E1147" s="1" t="s">
        <v>90</v>
      </c>
      <c r="F1147" s="1" t="s">
        <v>74</v>
      </c>
      <c r="G1147" s="1" t="s">
        <v>679</v>
      </c>
      <c r="H1147" t="s">
        <v>71</v>
      </c>
      <c r="I1147">
        <v>1</v>
      </c>
      <c r="J1147" t="s">
        <v>15</v>
      </c>
      <c r="K1147" s="1" t="s">
        <v>174</v>
      </c>
      <c r="L1147" s="1" t="s">
        <v>162</v>
      </c>
      <c r="M1147">
        <v>28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ユニフォーム先島伊澄ICONIC</v>
      </c>
    </row>
    <row r="1148" spans="1:20" x14ac:dyDescent="0.35">
      <c r="A1148">
        <f>VLOOKUP(Block[[#This Row],[No用]],SetNo[[No.用]:[vlookup 用]],2,FALSE)</f>
        <v>306</v>
      </c>
      <c r="B1148" s="16">
        <f>IF(ROW()=2,1,IF(A1147&lt;&gt;Block[[#This Row],[No]],1,B1147+1))</f>
        <v>2</v>
      </c>
      <c r="C1148" t="s">
        <v>108</v>
      </c>
      <c r="D1148" s="1" t="s">
        <v>735</v>
      </c>
      <c r="E1148" s="1" t="s">
        <v>90</v>
      </c>
      <c r="F1148" s="1" t="s">
        <v>74</v>
      </c>
      <c r="G1148" s="1" t="s">
        <v>679</v>
      </c>
      <c r="H1148" t="s">
        <v>71</v>
      </c>
      <c r="I1148">
        <v>1</v>
      </c>
      <c r="J1148" t="s">
        <v>15</v>
      </c>
      <c r="K1148" s="1" t="s">
        <v>175</v>
      </c>
      <c r="L1148" s="1" t="s">
        <v>162</v>
      </c>
      <c r="M1148">
        <v>28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ユニフォーム先島伊澄ICONIC</v>
      </c>
    </row>
    <row r="1149" spans="1:20" x14ac:dyDescent="0.35">
      <c r="A1149">
        <f>VLOOKUP(Block[[#This Row],[No用]],SetNo[[No.用]:[vlookup 用]],2,FALSE)</f>
        <v>306</v>
      </c>
      <c r="B1149" s="16">
        <f>IF(ROW()=2,1,IF(A1148&lt;&gt;Block[[#This Row],[No]],1,B1148+1))</f>
        <v>3</v>
      </c>
      <c r="C1149" t="s">
        <v>108</v>
      </c>
      <c r="D1149" s="1" t="s">
        <v>735</v>
      </c>
      <c r="E1149" s="1" t="s">
        <v>90</v>
      </c>
      <c r="F1149" s="1" t="s">
        <v>74</v>
      </c>
      <c r="G1149" s="1" t="s">
        <v>679</v>
      </c>
      <c r="H1149" t="s">
        <v>71</v>
      </c>
      <c r="I1149">
        <v>1</v>
      </c>
      <c r="J1149" t="s">
        <v>15</v>
      </c>
      <c r="K1149" s="1" t="s">
        <v>248</v>
      </c>
      <c r="L1149" s="1" t="s">
        <v>162</v>
      </c>
      <c r="M1149">
        <v>28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ユニフォーム先島伊澄ICONIC</v>
      </c>
    </row>
    <row r="1150" spans="1:20" x14ac:dyDescent="0.35">
      <c r="A1150">
        <f>VLOOKUP(Block[[#This Row],[No用]],SetNo[[No.用]:[vlookup 用]],2,FALSE)</f>
        <v>307</v>
      </c>
      <c r="B1150" s="16">
        <f>IF(ROW()=2,1,IF(A1149&lt;&gt;Block[[#This Row],[No]],1,B1149+1))</f>
        <v>1</v>
      </c>
      <c r="C1150" t="s">
        <v>108</v>
      </c>
      <c r="D1150" s="1" t="s">
        <v>737</v>
      </c>
      <c r="E1150" s="1" t="s">
        <v>90</v>
      </c>
      <c r="F1150" s="1" t="s">
        <v>82</v>
      </c>
      <c r="G1150" s="1" t="s">
        <v>679</v>
      </c>
      <c r="H1150" t="s">
        <v>71</v>
      </c>
      <c r="I1150">
        <v>1</v>
      </c>
      <c r="J1150" t="s">
        <v>15</v>
      </c>
      <c r="K1150" s="1" t="s">
        <v>174</v>
      </c>
      <c r="L1150" s="1" t="s">
        <v>178</v>
      </c>
      <c r="M1150">
        <v>34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ユニフォーム背黒晃彦ICONIC</v>
      </c>
    </row>
    <row r="1151" spans="1:20" x14ac:dyDescent="0.35">
      <c r="A1151">
        <f>VLOOKUP(Block[[#This Row],[No用]],SetNo[[No.用]:[vlookup 用]],2,FALSE)</f>
        <v>307</v>
      </c>
      <c r="B1151" s="16">
        <f>IF(ROW()=2,1,IF(A1150&lt;&gt;Block[[#This Row],[No]],1,B1150+1))</f>
        <v>2</v>
      </c>
      <c r="C1151" t="s">
        <v>108</v>
      </c>
      <c r="D1151" s="1" t="s">
        <v>737</v>
      </c>
      <c r="E1151" s="1" t="s">
        <v>90</v>
      </c>
      <c r="F1151" s="1" t="s">
        <v>82</v>
      </c>
      <c r="G1151" s="1" t="s">
        <v>679</v>
      </c>
      <c r="H1151" t="s">
        <v>71</v>
      </c>
      <c r="I1151">
        <v>1</v>
      </c>
      <c r="J1151" t="s">
        <v>15</v>
      </c>
      <c r="K1151" s="1" t="s">
        <v>175</v>
      </c>
      <c r="L1151" s="1" t="s">
        <v>173</v>
      </c>
      <c r="M1151">
        <v>34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ユニフォーム背黒晃彦ICONIC</v>
      </c>
    </row>
    <row r="1152" spans="1:20" x14ac:dyDescent="0.35">
      <c r="A1152">
        <f>VLOOKUP(Block[[#This Row],[No用]],SetNo[[No.用]:[vlookup 用]],2,FALSE)</f>
        <v>307</v>
      </c>
      <c r="B1152" s="16">
        <f>IF(ROW()=2,1,IF(A1151&lt;&gt;Block[[#This Row],[No]],1,B1151+1))</f>
        <v>3</v>
      </c>
      <c r="C1152" t="s">
        <v>108</v>
      </c>
      <c r="D1152" s="1" t="s">
        <v>737</v>
      </c>
      <c r="E1152" s="1" t="s">
        <v>90</v>
      </c>
      <c r="F1152" s="1" t="s">
        <v>82</v>
      </c>
      <c r="G1152" s="1" t="s">
        <v>679</v>
      </c>
      <c r="H1152" t="s">
        <v>71</v>
      </c>
      <c r="I1152">
        <v>1</v>
      </c>
      <c r="J1152" t="s">
        <v>15</v>
      </c>
      <c r="K1152" s="1" t="s">
        <v>179</v>
      </c>
      <c r="L1152" s="1" t="s">
        <v>173</v>
      </c>
      <c r="M1152">
        <v>37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ユニフォーム背黒晃彦ICONIC</v>
      </c>
    </row>
    <row r="1153" spans="1:20" x14ac:dyDescent="0.35">
      <c r="A1153">
        <f>VLOOKUP(Block[[#This Row],[No用]],SetNo[[No.用]:[vlookup 用]],2,FALSE)</f>
        <v>307</v>
      </c>
      <c r="B1153" s="16">
        <f>IF(ROW()=2,1,IF(A1152&lt;&gt;Block[[#This Row],[No]],1,B1152+1))</f>
        <v>4</v>
      </c>
      <c r="C1153" t="s">
        <v>108</v>
      </c>
      <c r="D1153" s="1" t="s">
        <v>737</v>
      </c>
      <c r="E1153" s="1" t="s">
        <v>90</v>
      </c>
      <c r="F1153" s="1" t="s">
        <v>82</v>
      </c>
      <c r="G1153" s="1" t="s">
        <v>679</v>
      </c>
      <c r="H1153" t="s">
        <v>71</v>
      </c>
      <c r="I1153">
        <v>1</v>
      </c>
      <c r="J1153" t="s">
        <v>15</v>
      </c>
      <c r="K1153" s="1" t="s">
        <v>177</v>
      </c>
      <c r="L1153" s="1" t="s">
        <v>162</v>
      </c>
      <c r="M1153">
        <v>31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ユニフォーム背黒晃彦ICONIC</v>
      </c>
    </row>
    <row r="1154" spans="1:20" x14ac:dyDescent="0.35">
      <c r="A1154">
        <f>VLOOKUP(Block[[#This Row],[No用]],SetNo[[No.用]:[vlookup 用]],2,FALSE)</f>
        <v>307</v>
      </c>
      <c r="B1154" s="16">
        <f>IF(ROW()=2,1,IF(A1153&lt;&gt;Block[[#This Row],[No]],1,B1153+1))</f>
        <v>5</v>
      </c>
      <c r="C1154" t="s">
        <v>108</v>
      </c>
      <c r="D1154" s="1" t="s">
        <v>737</v>
      </c>
      <c r="E1154" s="1" t="s">
        <v>90</v>
      </c>
      <c r="F1154" s="1" t="s">
        <v>82</v>
      </c>
      <c r="G1154" s="1" t="s">
        <v>679</v>
      </c>
      <c r="H1154" t="s">
        <v>71</v>
      </c>
      <c r="I1154">
        <v>1</v>
      </c>
      <c r="J1154" t="s">
        <v>15</v>
      </c>
      <c r="K1154" s="1" t="s">
        <v>248</v>
      </c>
      <c r="L1154" s="1" t="s">
        <v>162</v>
      </c>
      <c r="M1154">
        <v>31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ユニフォーム背黒晃彦ICONIC</v>
      </c>
    </row>
    <row r="1155" spans="1:20" x14ac:dyDescent="0.35">
      <c r="A1155">
        <f>VLOOKUP(Block[[#This Row],[No用]],SetNo[[No.用]:[vlookup 用]],2,FALSE)</f>
        <v>307</v>
      </c>
      <c r="B1155" s="16">
        <f>IF(ROW()=2,1,IF(A1154&lt;&gt;Block[[#This Row],[No]],1,B1154+1))</f>
        <v>6</v>
      </c>
      <c r="C1155" t="s">
        <v>108</v>
      </c>
      <c r="D1155" s="1" t="s">
        <v>737</v>
      </c>
      <c r="E1155" s="1" t="s">
        <v>90</v>
      </c>
      <c r="F1155" s="1" t="s">
        <v>82</v>
      </c>
      <c r="G1155" s="1" t="s">
        <v>679</v>
      </c>
      <c r="H1155" t="s">
        <v>71</v>
      </c>
      <c r="I1155">
        <v>1</v>
      </c>
      <c r="J1155" t="s">
        <v>15</v>
      </c>
      <c r="K1155" s="1" t="s">
        <v>183</v>
      </c>
      <c r="L1155" s="1" t="s">
        <v>224</v>
      </c>
      <c r="M1155">
        <v>44</v>
      </c>
      <c r="N1155">
        <v>0</v>
      </c>
      <c r="O1155">
        <v>54</v>
      </c>
      <c r="P1155">
        <v>0</v>
      </c>
      <c r="T1155" t="str">
        <f>Block[[#This Row],[服装]]&amp;Block[[#This Row],[名前]]&amp;Block[[#This Row],[レアリティ]]</f>
        <v>ユニフォーム背黒晃彦ICONIC</v>
      </c>
    </row>
    <row r="1156" spans="1:20" x14ac:dyDescent="0.35">
      <c r="A1156">
        <f>VLOOKUP(Block[[#This Row],[No用]],SetNo[[No.用]:[vlookup 用]],2,FALSE)</f>
        <v>308</v>
      </c>
      <c r="B1156" s="16">
        <f>IF(ROW()=2,1,IF(A1155&lt;&gt;Block[[#This Row],[No]],1,B1155+1))</f>
        <v>1</v>
      </c>
      <c r="C1156" t="s">
        <v>108</v>
      </c>
      <c r="D1156" s="1" t="s">
        <v>739</v>
      </c>
      <c r="E1156" s="1" t="s">
        <v>90</v>
      </c>
      <c r="F1156" s="1" t="s">
        <v>80</v>
      </c>
      <c r="G1156" s="1" t="s">
        <v>679</v>
      </c>
      <c r="H1156" t="s">
        <v>71</v>
      </c>
      <c r="I1156">
        <v>1</v>
      </c>
      <c r="J1156" t="s">
        <v>15</v>
      </c>
      <c r="M1156">
        <v>0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67"/>
  <sheetViews>
    <sheetView topLeftCell="A514" workbookViewId="0">
      <selection activeCell="A551" sqref="A550:XFD551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5.77734375" bestFit="1" customWidth="1"/>
    <col min="11" max="11" width="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26.5546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727</v>
      </c>
      <c r="C1" s="1" t="s">
        <v>1324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1262</v>
      </c>
      <c r="V1" s="12" t="s">
        <v>1233</v>
      </c>
      <c r="W1" s="12" t="s">
        <v>1234</v>
      </c>
      <c r="X1" s="12" t="s">
        <v>1235</v>
      </c>
      <c r="Y1" s="12" t="s">
        <v>1236</v>
      </c>
      <c r="Z1" s="12" t="s">
        <v>1237</v>
      </c>
      <c r="AA1" s="12" t="s">
        <v>1238</v>
      </c>
      <c r="AB1" s="13" t="s">
        <v>1257</v>
      </c>
      <c r="AC1" s="12" t="s">
        <v>1239</v>
      </c>
      <c r="AD1" s="13" t="s">
        <v>1326</v>
      </c>
      <c r="AE1" s="13" t="s">
        <v>1240</v>
      </c>
      <c r="AF1" s="13" t="s">
        <v>1241</v>
      </c>
      <c r="AG1" s="13" t="s">
        <v>1242</v>
      </c>
      <c r="AH1" s="13" t="s">
        <v>1243</v>
      </c>
      <c r="AI1" s="13" t="s">
        <v>1256</v>
      </c>
      <c r="AJ1" s="13" t="s">
        <v>1244</v>
      </c>
      <c r="AK1" s="13" t="s">
        <v>1245</v>
      </c>
      <c r="AL1" t="s">
        <v>235</v>
      </c>
      <c r="AM1" s="1" t="s">
        <v>1323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824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991</v>
      </c>
      <c r="E6" s="1" t="s">
        <v>955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992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1142</v>
      </c>
      <c r="E7" s="1" t="s">
        <v>955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1341</v>
      </c>
      <c r="E8" s="1" t="s">
        <v>955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1350</v>
      </c>
      <c r="AA8">
        <v>1</v>
      </c>
      <c r="AL8" t="str">
        <f>Special[[#This Row],[服装]]&amp;Special[[#This Row],[名前]]&amp;Special[[#This Row],[レアリティ]]</f>
        <v>遊園地日向翔陽ICONIC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ユニフォーム影山飛雄ICONIC</v>
      </c>
      <c r="AM9">
        <f>IF((A7&amp;L7&amp;M7)&lt;&gt;(Special[[#This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制服影山飛雄ICONIC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夏祭り影山飛雄ICONIC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1278</v>
      </c>
      <c r="AA13">
        <v>0</v>
      </c>
      <c r="AL13" t="str">
        <f>Special[[#This Row],[服装]]&amp;Special[[#This Row],[名前]]&amp;Special[[#This Row],[レアリティ]]</f>
        <v>Xmas影山飛雄ICONIC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824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824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800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829</v>
      </c>
      <c r="S15" s="1" t="s">
        <v>282</v>
      </c>
      <c r="T15">
        <v>2</v>
      </c>
      <c r="AA15">
        <v>2</v>
      </c>
      <c r="AB15" s="1" t="s">
        <v>829</v>
      </c>
      <c r="AL15" t="str">
        <f>Special[[#This Row],[服装]]&amp;Special[[#This Row],[名前]]&amp;Special[[#This Row],[レアリティ]]</f>
        <v>1周年影山飛雄ICONIC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991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991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955</v>
      </c>
      <c r="S17" s="1" t="s">
        <v>995</v>
      </c>
      <c r="AB17" s="1" t="s">
        <v>955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3</v>
      </c>
      <c r="C18">
        <f>IF(ROW()=2,1,IF(Special[[#This Row],[枝番用]]=1,1,C17+1))</f>
        <v>1</v>
      </c>
      <c r="D18" s="1" t="s">
        <v>991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963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955</v>
      </c>
      <c r="S18" s="1" t="s">
        <v>996</v>
      </c>
      <c r="T18">
        <v>2</v>
      </c>
      <c r="AA18">
        <v>2</v>
      </c>
      <c r="AB18" s="1" t="s">
        <v>955</v>
      </c>
      <c r="AL18" t="str">
        <f>Special[[#This Row],[服装]]&amp;Special[[#This Row],[名前]]&amp;Special[[#This Row],[レアリティ]]</f>
        <v>王冠影山飛雄ICONIC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1142</v>
      </c>
      <c r="E19" s="1" t="s">
        <v>138</v>
      </c>
      <c r="F19" s="1" t="s">
        <v>90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278</v>
      </c>
      <c r="M19" s="1" t="s">
        <v>173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ジャージ影山飛雄ICONIC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15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1300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191</v>
      </c>
      <c r="M20" s="1" t="s">
        <v>162</v>
      </c>
      <c r="N20">
        <v>29</v>
      </c>
      <c r="O20">
        <v>0</v>
      </c>
      <c r="P20">
        <v>0</v>
      </c>
      <c r="Q20">
        <v>0</v>
      </c>
      <c r="R20" s="1"/>
      <c r="S20" s="1"/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2</v>
      </c>
      <c r="C21">
        <f>IF(ROW()=2,1,IF(Special[[#This Row],[枝番用]]=1,1,C20+1))</f>
        <v>1</v>
      </c>
      <c r="D21" s="1" t="s">
        <v>1300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180</v>
      </c>
      <c r="M21" s="1" t="s">
        <v>224</v>
      </c>
      <c r="N21">
        <v>48</v>
      </c>
      <c r="O21">
        <v>0</v>
      </c>
      <c r="P21">
        <v>58</v>
      </c>
      <c r="Q21">
        <v>0</v>
      </c>
      <c r="R21" s="1" t="s">
        <v>1254</v>
      </c>
      <c r="S21" s="1" t="s">
        <v>1254</v>
      </c>
      <c r="V21">
        <v>4.2</v>
      </c>
      <c r="W21">
        <v>25.76</v>
      </c>
      <c r="X21">
        <v>5.8</v>
      </c>
      <c r="Y21">
        <v>35.200000000000003</v>
      </c>
      <c r="Z21" s="1" t="s">
        <v>1313</v>
      </c>
      <c r="AA21">
        <v>1</v>
      </c>
      <c r="AB21" s="1" t="s">
        <v>139</v>
      </c>
      <c r="AC21" s="1" t="s">
        <v>1270</v>
      </c>
      <c r="AL21" t="str">
        <f>Special[[#This Row],[服装]]&amp;Special[[#This Row],[名前]]&amp;Special[[#This Row],[レアリティ]]</f>
        <v>2周年影山飛雄ICONIC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16</v>
      </c>
      <c r="B22">
        <f>IF(ROW()=2,1,IF(A21&lt;&gt;Special[[#This Row],[No]],1,IF(Special[[#This Row],[枝番用]]=0,B21,B21+1)))</f>
        <v>1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t="s">
        <v>191</v>
      </c>
      <c r="M22" t="s">
        <v>162</v>
      </c>
      <c r="N22">
        <v>29</v>
      </c>
      <c r="O22">
        <v>0</v>
      </c>
      <c r="P22">
        <v>0</v>
      </c>
      <c r="Q22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2</v>
      </c>
      <c r="C23">
        <f>IF(ROW()=2,1,IF(Special[[#This Row],[枝番用]]=1,1,C22+1))</f>
        <v>1</v>
      </c>
      <c r="D23" t="s">
        <v>205</v>
      </c>
      <c r="E23" t="s">
        <v>209</v>
      </c>
      <c r="F23" t="s">
        <v>28</v>
      </c>
      <c r="G23" t="s">
        <v>26</v>
      </c>
      <c r="H23" t="s">
        <v>153</v>
      </c>
      <c r="I23" t="s">
        <v>71</v>
      </c>
      <c r="J23">
        <v>1</v>
      </c>
      <c r="K23" t="s">
        <v>261</v>
      </c>
      <c r="L23" s="1" t="s">
        <v>790</v>
      </c>
      <c r="M23" t="s">
        <v>224</v>
      </c>
      <c r="N23">
        <v>39</v>
      </c>
      <c r="O23">
        <v>0</v>
      </c>
      <c r="P23">
        <v>49</v>
      </c>
      <c r="Q23">
        <v>0</v>
      </c>
      <c r="V23">
        <v>3.35</v>
      </c>
      <c r="W23">
        <v>33.729999999999997</v>
      </c>
      <c r="X23">
        <v>5</v>
      </c>
      <c r="Y23">
        <v>50.08</v>
      </c>
      <c r="Z23" s="1" t="s">
        <v>1293</v>
      </c>
      <c r="AA23">
        <v>1</v>
      </c>
      <c r="AE23" s="14">
        <v>0</v>
      </c>
      <c r="AF23" s="14">
        <v>0</v>
      </c>
      <c r="AG23" s="14">
        <v>0</v>
      </c>
      <c r="AH23" s="14">
        <v>0</v>
      </c>
      <c r="AI23" s="14"/>
      <c r="AJ23" s="14">
        <v>0</v>
      </c>
      <c r="AL23" t="str">
        <f>Special[[#This Row],[服装]]&amp;Special[[#This Row],[名前]]&amp;Special[[#This Row],[レアリティ]]</f>
        <v>ユニフォーム月島蛍ICONIC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18</v>
      </c>
      <c r="B24">
        <f>IF(ROW()=2,1,IF(A23&lt;&gt;Special[[#This Row],[No]],1,IF(Special[[#This Row],[枝番用]]=0,B23,B23+1)))</f>
        <v>1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t="s">
        <v>191</v>
      </c>
      <c r="M24" t="s">
        <v>162</v>
      </c>
      <c r="N24">
        <v>29</v>
      </c>
      <c r="O24">
        <v>0</v>
      </c>
      <c r="P24">
        <v>0</v>
      </c>
      <c r="Q2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18</v>
      </c>
      <c r="B25">
        <f>IF(ROW()=2,1,IF(A24&lt;&gt;Special[[#This Row],[No]],1,IF(Special[[#This Row],[枝番用]]=0,B24,B24+1)))</f>
        <v>2</v>
      </c>
      <c r="C25">
        <f>IF(ROW()=2,1,IF(Special[[#This Row],[枝番用]]=1,1,C24+1))</f>
        <v>1</v>
      </c>
      <c r="D25" s="1" t="s">
        <v>692</v>
      </c>
      <c r="E25" t="s">
        <v>139</v>
      </c>
      <c r="F25" s="1" t="s">
        <v>90</v>
      </c>
      <c r="G25" t="s">
        <v>82</v>
      </c>
      <c r="H25" t="s">
        <v>136</v>
      </c>
      <c r="I25" t="s">
        <v>71</v>
      </c>
      <c r="J25">
        <v>1</v>
      </c>
      <c r="K25" t="s">
        <v>261</v>
      </c>
      <c r="L25" s="1" t="s">
        <v>790</v>
      </c>
      <c r="M25" t="s">
        <v>224</v>
      </c>
      <c r="N25">
        <v>37</v>
      </c>
      <c r="O25">
        <v>0</v>
      </c>
      <c r="P25">
        <v>47</v>
      </c>
      <c r="Q25">
        <v>0</v>
      </c>
      <c r="S25" s="1"/>
      <c r="T25" s="1"/>
      <c r="U25" s="1"/>
      <c r="V25">
        <v>3.35</v>
      </c>
      <c r="W25">
        <v>33.729999999999997</v>
      </c>
      <c r="X25">
        <v>5</v>
      </c>
      <c r="Y25">
        <v>50.08</v>
      </c>
      <c r="Z25" s="1" t="s">
        <v>1293</v>
      </c>
      <c r="AA25">
        <v>1</v>
      </c>
      <c r="AE25" s="14">
        <v>0</v>
      </c>
      <c r="AF25" s="14">
        <v>0</v>
      </c>
      <c r="AG25" s="14">
        <v>0</v>
      </c>
      <c r="AH25" s="14">
        <v>0</v>
      </c>
      <c r="AI25" s="14"/>
      <c r="AJ25" s="14">
        <v>0</v>
      </c>
      <c r="AL25" t="str">
        <f>Special[[#This Row],[服装]]&amp;Special[[#This Row],[名前]]&amp;Special[[#This Row],[レアリティ]]</f>
        <v>職業体験月島蛍ICONIC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t="s">
        <v>210</v>
      </c>
      <c r="E26" t="s">
        <v>209</v>
      </c>
      <c r="F26" t="s">
        <v>23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水着月島蛍ICONIC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824</v>
      </c>
      <c r="E27" s="1" t="s">
        <v>139</v>
      </c>
      <c r="F27" s="1" t="s">
        <v>90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1周年月島蛍ICONIC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20</v>
      </c>
      <c r="B28">
        <f>IF(ROW()=2,1,IF(A27&lt;&gt;Special[[#This Row],[No]],1,IF(Special[[#This Row],[枝番用]]=0,B27,B27+1)))</f>
        <v>1</v>
      </c>
      <c r="C28">
        <f>IF(ROW()=2,1,IF(Special[[#This Row],[枝番用]]=1,1,C27+1))</f>
        <v>1</v>
      </c>
      <c r="D28" s="1" t="s">
        <v>987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191</v>
      </c>
      <c r="M28" s="1" t="s">
        <v>162</v>
      </c>
      <c r="N28">
        <v>29</v>
      </c>
      <c r="O28">
        <v>0</v>
      </c>
      <c r="P28">
        <v>0</v>
      </c>
      <c r="Q28">
        <v>0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20</v>
      </c>
      <c r="B29">
        <f>IF(ROW()=2,1,IF(A28&lt;&gt;Special[[#This Row],[No]],1,IF(Special[[#This Row],[枝番用]]=0,B28,B28+1)))</f>
        <v>2</v>
      </c>
      <c r="C29">
        <f>IF(ROW()=2,1,IF(Special[[#This Row],[枝番用]]=1,1,C28+1))</f>
        <v>1</v>
      </c>
      <c r="D29" s="1" t="s">
        <v>987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180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282</v>
      </c>
      <c r="T29">
        <v>2</v>
      </c>
      <c r="V29">
        <v>3.35</v>
      </c>
      <c r="W29">
        <v>33.729999999999997</v>
      </c>
      <c r="X29">
        <v>5</v>
      </c>
      <c r="Y29">
        <v>50.08</v>
      </c>
      <c r="Z29" s="1" t="s">
        <v>1315</v>
      </c>
      <c r="AA29">
        <v>2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3</v>
      </c>
      <c r="C30">
        <f>IF(ROW()=2,1,IF(Special[[#This Row],[枝番用]]=1,1,C29+1))</f>
        <v>1</v>
      </c>
      <c r="D30" s="1" t="s">
        <v>987</v>
      </c>
      <c r="E30" s="1" t="s">
        <v>139</v>
      </c>
      <c r="F30" s="1" t="s">
        <v>73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775</v>
      </c>
      <c r="M30" s="1" t="s">
        <v>224</v>
      </c>
      <c r="N30">
        <v>34</v>
      </c>
      <c r="O30">
        <v>0</v>
      </c>
      <c r="P30">
        <v>44</v>
      </c>
      <c r="Q30">
        <v>0</v>
      </c>
      <c r="S30" s="1" t="s">
        <v>1014</v>
      </c>
      <c r="AL30" t="str">
        <f>Special[[#This Row],[服装]]&amp;Special[[#This Row],[名前]]&amp;Special[[#This Row],[レアリティ]]</f>
        <v>花火月島蛍ICONIC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1142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S31" s="1"/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1142</v>
      </c>
      <c r="E32" s="1" t="s">
        <v>139</v>
      </c>
      <c r="F32" s="1" t="s">
        <v>90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36</v>
      </c>
      <c r="O32">
        <v>0</v>
      </c>
      <c r="P32">
        <v>46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1315</v>
      </c>
      <c r="AA32">
        <v>2</v>
      </c>
      <c r="AL32" t="str">
        <f>Special[[#This Row],[服装]]&amp;Special[[#This Row],[名前]]&amp;Special[[#This Row],[レアリティ]]</f>
        <v>ジャージ月島蛍ICONIC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22</v>
      </c>
      <c r="B33">
        <f>IF(ROW()=2,1,IF(A32&lt;&gt;Special[[#This Row],[No]],1,IF(Special[[#This Row],[枝番用]]=0,B32,B32+1)))</f>
        <v>1</v>
      </c>
      <c r="C33">
        <f>IF(ROW()=2,1,IF(Special[[#This Row],[枝番用]]=1,1,C32+1))</f>
        <v>1</v>
      </c>
      <c r="D33" s="1" t="s">
        <v>1300</v>
      </c>
      <c r="E33" s="1" t="s">
        <v>139</v>
      </c>
      <c r="F33" s="1" t="s">
        <v>77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191</v>
      </c>
      <c r="M33" s="1" t="s">
        <v>162</v>
      </c>
      <c r="N33">
        <v>29</v>
      </c>
      <c r="O33">
        <v>0</v>
      </c>
      <c r="P33" s="6">
        <v>0</v>
      </c>
      <c r="Q33">
        <v>0</v>
      </c>
      <c r="S33" s="1"/>
      <c r="Z33" s="1"/>
      <c r="AL33" t="str">
        <f>Special[[#This Row],[服装]]&amp;Special[[#This Row],[名前]]&amp;Special[[#This Row],[レアリティ]]</f>
        <v>2周年月島蛍ICONIC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2</v>
      </c>
      <c r="C34">
        <f>IF(ROW()=2,1,IF(Special[[#This Row],[枝番用]]=1,1,C33+1))</f>
        <v>1</v>
      </c>
      <c r="D34" s="1" t="s">
        <v>1300</v>
      </c>
      <c r="E34" s="1" t="s">
        <v>139</v>
      </c>
      <c r="F34" s="1" t="s">
        <v>77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775</v>
      </c>
      <c r="M34" s="1" t="s">
        <v>178</v>
      </c>
      <c r="N34">
        <v>29</v>
      </c>
      <c r="O34">
        <v>0</v>
      </c>
      <c r="P34">
        <v>0</v>
      </c>
      <c r="Q34">
        <v>0</v>
      </c>
      <c r="S34" s="1"/>
      <c r="V34">
        <v>3.35</v>
      </c>
      <c r="W34">
        <v>33.729999999999997</v>
      </c>
      <c r="Z34" s="1" t="s">
        <v>1315</v>
      </c>
      <c r="AA34">
        <v>1</v>
      </c>
      <c r="AL34" t="str">
        <f>Special[[#This Row],[服装]]&amp;Special[[#This Row],[名前]]&amp;Special[[#This Row],[レアリティ]]</f>
        <v>2周年月島蛍ICONIC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3</v>
      </c>
      <c r="C35">
        <f>IF(ROW()=2,1,IF(Special[[#This Row],[枝番用]]=1,1,C34+1))</f>
        <v>1</v>
      </c>
      <c r="D35" s="1" t="s">
        <v>1300</v>
      </c>
      <c r="E35" s="1" t="s">
        <v>139</v>
      </c>
      <c r="F35" s="1" t="s">
        <v>77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790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/>
      <c r="V35">
        <v>3.35</v>
      </c>
      <c r="W35">
        <v>33.729999999999997</v>
      </c>
      <c r="X35">
        <v>5</v>
      </c>
      <c r="Y35">
        <v>50.08</v>
      </c>
      <c r="Z35" s="1" t="s">
        <v>1334</v>
      </c>
      <c r="AA35">
        <v>1</v>
      </c>
      <c r="AL35" t="str">
        <f>Special[[#This Row],[服装]]&amp;Special[[#This Row],[名前]]&amp;Special[[#This Row],[レアリティ]]</f>
        <v>2周年月島蛍ICONIC</v>
      </c>
      <c r="AM35">
        <f>IF((A34&amp;L34&amp;M34)&lt;&gt;(Special[[#This Row],[No]]&amp;L35&amp;M35),1,0)</f>
        <v>1</v>
      </c>
    </row>
    <row r="36" spans="1:39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t="s">
        <v>205</v>
      </c>
      <c r="E36" t="s">
        <v>211</v>
      </c>
      <c r="F36" t="s">
        <v>24</v>
      </c>
      <c r="G36" t="s">
        <v>26</v>
      </c>
      <c r="H36" t="s">
        <v>153</v>
      </c>
      <c r="I36" t="s">
        <v>71</v>
      </c>
      <c r="J36">
        <v>1</v>
      </c>
      <c r="K36" t="s">
        <v>261</v>
      </c>
      <c r="L36" t="s">
        <v>191</v>
      </c>
      <c r="M36" t="s">
        <v>162</v>
      </c>
      <c r="N36">
        <v>24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ユニフォーム山口忠ICONIC</v>
      </c>
      <c r="AM36">
        <f>IF((A32&amp;L32&amp;M32)&lt;&gt;(Special[[#This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t="s">
        <v>205</v>
      </c>
      <c r="E37" t="s">
        <v>211</v>
      </c>
      <c r="F37" t="s">
        <v>24</v>
      </c>
      <c r="G37" t="s">
        <v>26</v>
      </c>
      <c r="H37" t="s">
        <v>153</v>
      </c>
      <c r="I37" t="s">
        <v>71</v>
      </c>
      <c r="J37">
        <v>1</v>
      </c>
      <c r="K37" t="s">
        <v>261</v>
      </c>
      <c r="L37" t="s">
        <v>180</v>
      </c>
      <c r="M37" t="s">
        <v>162</v>
      </c>
      <c r="N37">
        <v>29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ユニフォーム山口忠ICONIC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24</v>
      </c>
      <c r="B38">
        <f>IF(ROW()=2,1,IF(A37&lt;&gt;Special[[#This Row],[No]],1,IF(Special[[#This Row],[枝番用]]=0,B37,B37+1)))</f>
        <v>1</v>
      </c>
      <c r="C38">
        <f>IF(ROW()=2,1,IF(Special[[#This Row],[枝番用]]=1,1,C37+1))</f>
        <v>1</v>
      </c>
      <c r="D38" t="s">
        <v>210</v>
      </c>
      <c r="E38" t="s">
        <v>211</v>
      </c>
      <c r="F38" t="s">
        <v>28</v>
      </c>
      <c r="G38" t="s">
        <v>26</v>
      </c>
      <c r="H38" t="s">
        <v>153</v>
      </c>
      <c r="I38" t="s">
        <v>71</v>
      </c>
      <c r="J38">
        <v>1</v>
      </c>
      <c r="K38" t="s">
        <v>261</v>
      </c>
      <c r="L38" t="s">
        <v>191</v>
      </c>
      <c r="M38" t="s">
        <v>162</v>
      </c>
      <c r="N38">
        <v>24</v>
      </c>
      <c r="O38">
        <v>0</v>
      </c>
      <c r="P38">
        <v>0</v>
      </c>
      <c r="Q38">
        <v>0</v>
      </c>
      <c r="AL38" t="str">
        <f>Special[[#This Row],[服装]]&amp;Special[[#This Row],[名前]]&amp;Special[[#This Row],[レアリティ]]</f>
        <v>水着山口忠ICONIC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2</v>
      </c>
      <c r="C39">
        <f>IF(ROW()=2,1,IF(Special[[#This Row],[枝番用]]=1,1,C38+1))</f>
        <v>1</v>
      </c>
      <c r="D39" t="s">
        <v>210</v>
      </c>
      <c r="E39" t="s">
        <v>211</v>
      </c>
      <c r="F39" t="s">
        <v>28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180</v>
      </c>
      <c r="M39" t="s">
        <v>162</v>
      </c>
      <c r="N39">
        <v>29</v>
      </c>
      <c r="O39">
        <v>0</v>
      </c>
      <c r="P39">
        <v>0</v>
      </c>
      <c r="Q39">
        <v>0</v>
      </c>
      <c r="AL39" t="str">
        <f>Special[[#This Row],[服装]]&amp;Special[[#This Row],[名前]]&amp;Special[[#This Row],[レアリティ]]</f>
        <v>水着山口忠ICONIC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25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798</v>
      </c>
      <c r="E40" t="s">
        <v>140</v>
      </c>
      <c r="F40" t="s">
        <v>23</v>
      </c>
      <c r="G40" t="s">
        <v>82</v>
      </c>
      <c r="H40" t="s">
        <v>136</v>
      </c>
      <c r="I40" t="s">
        <v>71</v>
      </c>
      <c r="J40">
        <v>1</v>
      </c>
      <c r="K40" t="s">
        <v>261</v>
      </c>
      <c r="L40" s="1" t="s">
        <v>191</v>
      </c>
      <c r="M40" t="s">
        <v>162</v>
      </c>
      <c r="N40">
        <v>24</v>
      </c>
      <c r="O40">
        <v>0</v>
      </c>
      <c r="P40">
        <v>0</v>
      </c>
      <c r="Q40">
        <v>0</v>
      </c>
      <c r="AL40" t="str">
        <f>Special[[#This Row],[服装]]&amp;Special[[#This Row],[名前]]&amp;Special[[#This Row],[レアリティ]]</f>
        <v>雪遊び山口忠ICONIC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798</v>
      </c>
      <c r="E41" t="s">
        <v>140</v>
      </c>
      <c r="F41" t="s">
        <v>23</v>
      </c>
      <c r="G41" t="s">
        <v>82</v>
      </c>
      <c r="H41" t="s">
        <v>136</v>
      </c>
      <c r="I41" t="s">
        <v>71</v>
      </c>
      <c r="J41">
        <v>1</v>
      </c>
      <c r="K41" t="s">
        <v>261</v>
      </c>
      <c r="L41" s="1" t="s">
        <v>811</v>
      </c>
      <c r="M41" t="s">
        <v>162</v>
      </c>
      <c r="N41">
        <v>29</v>
      </c>
      <c r="O41">
        <v>0</v>
      </c>
      <c r="P41">
        <v>0</v>
      </c>
      <c r="Q41">
        <v>0</v>
      </c>
      <c r="AL41" t="str">
        <f>Special[[#This Row],[服装]]&amp;Special[[#This Row],[名前]]&amp;Special[[#This Row],[レアリティ]]</f>
        <v>雪遊び山口忠ICONIC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3</v>
      </c>
      <c r="C42">
        <f>IF(ROW()=2,1,IF(Special[[#This Row],[枝番用]]=1,1,C41+1))</f>
        <v>1</v>
      </c>
      <c r="D42" s="1" t="s">
        <v>798</v>
      </c>
      <c r="E42" t="s">
        <v>140</v>
      </c>
      <c r="F42" t="s">
        <v>23</v>
      </c>
      <c r="G42" t="s">
        <v>82</v>
      </c>
      <c r="H42" t="s">
        <v>136</v>
      </c>
      <c r="I42" t="s">
        <v>71</v>
      </c>
      <c r="J42">
        <v>1</v>
      </c>
      <c r="K42" t="s">
        <v>261</v>
      </c>
      <c r="L42" s="1" t="s">
        <v>180</v>
      </c>
      <c r="M42" s="1" t="s">
        <v>224</v>
      </c>
      <c r="N42">
        <v>32</v>
      </c>
      <c r="O42">
        <v>0</v>
      </c>
      <c r="P42">
        <v>42</v>
      </c>
      <c r="Q42">
        <v>0</v>
      </c>
      <c r="R42" s="1" t="s">
        <v>812</v>
      </c>
      <c r="S42" s="1" t="s">
        <v>813</v>
      </c>
      <c r="T42">
        <v>2</v>
      </c>
      <c r="V42">
        <v>3.35</v>
      </c>
      <c r="W42">
        <v>20.010000000000002</v>
      </c>
      <c r="X42">
        <v>5</v>
      </c>
      <c r="Y42">
        <v>30.48</v>
      </c>
      <c r="Z42" s="1" t="s">
        <v>1278</v>
      </c>
      <c r="AA42">
        <v>2</v>
      </c>
      <c r="AB42" s="1" t="s">
        <v>139</v>
      </c>
      <c r="AC42" s="1" t="s">
        <v>1285</v>
      </c>
      <c r="AD42" s="1"/>
      <c r="AI42" s="1"/>
      <c r="AL42" t="str">
        <f>Special[[#This Row],[服装]]&amp;Special[[#This Row],[名前]]&amp;Special[[#This Row],[レアリティ]]</f>
        <v>雪遊び山口忠ICONIC</v>
      </c>
      <c r="AM42">
        <f>IF((A41&amp;L41&amp;M41)&lt;&gt;(Special[[#This Row],[No]]&amp;L42&amp;M42),1,0)</f>
        <v>1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3</v>
      </c>
      <c r="C43">
        <f>IF(ROW()=2,1,IF(Special[[#This Row],[枝番用]]=1,1,C42+1))</f>
        <v>2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180</v>
      </c>
      <c r="M43" s="1" t="s">
        <v>224</v>
      </c>
      <c r="N43">
        <v>32</v>
      </c>
      <c r="O43">
        <v>0</v>
      </c>
      <c r="P43">
        <v>42</v>
      </c>
      <c r="Q43">
        <v>0</v>
      </c>
      <c r="R43" s="1"/>
      <c r="S43" s="1"/>
      <c r="U43" s="1" t="s">
        <v>775</v>
      </c>
      <c r="V43">
        <v>3.35</v>
      </c>
      <c r="W43">
        <v>20.010000000000002</v>
      </c>
      <c r="X43">
        <v>5</v>
      </c>
      <c r="Y43">
        <v>30.48</v>
      </c>
      <c r="Z43" s="1" t="s">
        <v>139</v>
      </c>
      <c r="AA43">
        <v>1</v>
      </c>
      <c r="AB43" s="1"/>
      <c r="AC43" s="1"/>
      <c r="AD43" s="1"/>
      <c r="AI43" s="1"/>
      <c r="AL43" t="str">
        <f>Special[[#This Row],[服装]]&amp;Special[[#This Row],[名前]]&amp;Special[[#This Row],[レアリティ]]</f>
        <v>雪遊び山口忠ICONIC</v>
      </c>
      <c r="AM43">
        <f>IF((A42&amp;L42&amp;M42)&lt;&gt;(Special[[#This Row],[No]]&amp;L43&amp;M43),1,0)</f>
        <v>0</v>
      </c>
    </row>
    <row r="44" spans="1:39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s="1" t="s">
        <v>1044</v>
      </c>
      <c r="E44" s="1" t="s">
        <v>140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R44" s="1"/>
      <c r="S44" s="1"/>
      <c r="AL44" t="str">
        <f>Special[[#This Row],[服装]]&amp;Special[[#This Row],[名前]]&amp;Special[[#This Row],[レアリティ]]</f>
        <v>スパイ山口忠ICONIC</v>
      </c>
      <c r="AM44">
        <f>IF((A42&amp;L42&amp;M42)&lt;&gt;(Special[[#This Row],[No]]&amp;L44&amp;M44),1,0)</f>
        <v>1</v>
      </c>
    </row>
    <row r="45" spans="1:39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s="1" t="s">
        <v>1044</v>
      </c>
      <c r="E45" s="1" t="s">
        <v>140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180</v>
      </c>
      <c r="M45" t="s">
        <v>162</v>
      </c>
      <c r="N45">
        <v>30</v>
      </c>
      <c r="O45">
        <v>0</v>
      </c>
      <c r="P45">
        <v>0</v>
      </c>
      <c r="Q45">
        <v>0</v>
      </c>
      <c r="R45" s="1"/>
      <c r="S45" s="1"/>
      <c r="AL45" t="str">
        <f>Special[[#This Row],[服装]]&amp;Special[[#This Row],[名前]]&amp;Special[[#This Row],[レアリティ]]</f>
        <v>スパイ山口忠ICONIC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1</v>
      </c>
      <c r="D46" s="1" t="s">
        <v>1044</v>
      </c>
      <c r="E46" s="1" t="s">
        <v>140</v>
      </c>
      <c r="F46" s="1" t="s">
        <v>90</v>
      </c>
      <c r="G46" s="1" t="s">
        <v>82</v>
      </c>
      <c r="H46" s="1" t="s">
        <v>136</v>
      </c>
      <c r="I46" s="1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 t="s">
        <v>1050</v>
      </c>
      <c r="AL46" t="str">
        <f>Special[[#This Row],[服装]]&amp;Special[[#This Row],[名前]]&amp;Special[[#This Row],[レアリティ]]</f>
        <v>スパイ山口忠ICONIC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1142</v>
      </c>
      <c r="E47" s="1" t="s">
        <v>140</v>
      </c>
      <c r="F47" s="1" t="s">
        <v>77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s="1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L47" t="str">
        <f>Special[[#This Row],[服装]]&amp;Special[[#This Row],[名前]]&amp;Special[[#This Row],[レアリティ]]</f>
        <v>ジャージ山口忠ICONIC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1142</v>
      </c>
      <c r="E48" s="1" t="s">
        <v>140</v>
      </c>
      <c r="F48" s="1" t="s">
        <v>77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162</v>
      </c>
      <c r="N48">
        <v>29</v>
      </c>
      <c r="O48">
        <v>0</v>
      </c>
      <c r="P48">
        <v>0</v>
      </c>
      <c r="Q48">
        <v>0</v>
      </c>
      <c r="R48" s="1"/>
      <c r="S48" s="1"/>
      <c r="AL48" t="str">
        <f>Special[[#This Row],[服装]]&amp;Special[[#This Row],[名前]]&amp;Special[[#This Row],[レアリティ]]</f>
        <v>ジャージ山口忠ICONIC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1142</v>
      </c>
      <c r="E49" s="1" t="s">
        <v>140</v>
      </c>
      <c r="F49" s="1" t="s">
        <v>77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963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 t="s">
        <v>139</v>
      </c>
      <c r="S49" s="1" t="s">
        <v>1185</v>
      </c>
      <c r="T49">
        <v>2</v>
      </c>
      <c r="AA49">
        <v>2</v>
      </c>
      <c r="AB49" s="1" t="s">
        <v>139</v>
      </c>
      <c r="AL49" t="str">
        <f>Special[[#This Row],[服装]]&amp;Special[[#This Row],[名前]]&amp;Special[[#This Row],[レアリティ]]</f>
        <v>ジャージ山口忠ICONIC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4</v>
      </c>
      <c r="C50">
        <f>IF(ROW()=2,1,IF(Special[[#This Row],[枝番用]]=1,1,C49+1))</f>
        <v>1</v>
      </c>
      <c r="D50" s="1" t="s">
        <v>1142</v>
      </c>
      <c r="E50" s="1" t="s">
        <v>140</v>
      </c>
      <c r="F50" s="1" t="s">
        <v>77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1184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 t="s">
        <v>1186</v>
      </c>
      <c r="AL50" t="str">
        <f>Special[[#This Row],[服装]]&amp;Special[[#This Row],[名前]]&amp;Special[[#This Row],[レアリティ]]</f>
        <v>ジャージ山口忠ICONIC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t="s">
        <v>205</v>
      </c>
      <c r="E51" t="s">
        <v>212</v>
      </c>
      <c r="F51" t="s">
        <v>28</v>
      </c>
      <c r="G51" t="s">
        <v>21</v>
      </c>
      <c r="H51" t="s">
        <v>153</v>
      </c>
      <c r="I51" t="s">
        <v>71</v>
      </c>
      <c r="J51">
        <v>1</v>
      </c>
      <c r="K51" t="s">
        <v>261</v>
      </c>
      <c r="L51" t="s">
        <v>195</v>
      </c>
      <c r="M51" t="s">
        <v>162</v>
      </c>
      <c r="N51">
        <v>29</v>
      </c>
      <c r="O51">
        <v>0</v>
      </c>
      <c r="P51">
        <v>0</v>
      </c>
      <c r="Q51">
        <v>0</v>
      </c>
      <c r="AL51" t="str">
        <f>Special[[#This Row],[服装]]&amp;Special[[#This Row],[名前]]&amp;Special[[#This Row],[レアリティ]]</f>
        <v>ユニフォーム西谷夕ICONIC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29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t="s">
        <v>207</v>
      </c>
      <c r="E52" t="s">
        <v>212</v>
      </c>
      <c r="F52" t="s">
        <v>23</v>
      </c>
      <c r="G52" t="s">
        <v>21</v>
      </c>
      <c r="H52" t="s">
        <v>153</v>
      </c>
      <c r="I52" t="s">
        <v>71</v>
      </c>
      <c r="J52">
        <v>1</v>
      </c>
      <c r="K52" t="s">
        <v>261</v>
      </c>
      <c r="L52" t="s">
        <v>195</v>
      </c>
      <c r="M52" t="s">
        <v>224</v>
      </c>
      <c r="N52">
        <v>31</v>
      </c>
      <c r="O52">
        <v>0</v>
      </c>
      <c r="P52">
        <v>49</v>
      </c>
      <c r="Q52">
        <v>0</v>
      </c>
      <c r="AL52" t="str">
        <f>Special[[#This Row],[服装]]&amp;Special[[#This Row],[名前]]&amp;Special[[#This Row],[レアリティ]]</f>
        <v>制服西谷夕ICONIC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30</v>
      </c>
      <c r="B53">
        <f>IF(ROW()=2,1,IF(A52&lt;&gt;Special[[#This Row],[No]],1,IF(Special[[#This Row],[枝番用]]=0,B52,B52+1)))</f>
        <v>1</v>
      </c>
      <c r="C53">
        <f>IF(ROW()=2,1,IF(Special[[#This Row],[枝番用]]=1,1,C52+1))</f>
        <v>1</v>
      </c>
      <c r="D53" s="1" t="s">
        <v>773</v>
      </c>
      <c r="E53" t="s">
        <v>141</v>
      </c>
      <c r="F53" t="s">
        <v>73</v>
      </c>
      <c r="G53" t="s">
        <v>80</v>
      </c>
      <c r="H53" t="s">
        <v>136</v>
      </c>
      <c r="I53" t="s">
        <v>71</v>
      </c>
      <c r="J53">
        <v>1</v>
      </c>
      <c r="K53" t="s">
        <v>261</v>
      </c>
      <c r="L53" s="1" t="s">
        <v>379</v>
      </c>
      <c r="M53" s="1" t="s">
        <v>224</v>
      </c>
      <c r="N53">
        <v>39</v>
      </c>
      <c r="O53">
        <v>5</v>
      </c>
      <c r="P53">
        <v>49</v>
      </c>
      <c r="Q53">
        <v>7</v>
      </c>
      <c r="R53" s="1" t="s">
        <v>779</v>
      </c>
      <c r="AB53" s="1" t="s">
        <v>779</v>
      </c>
      <c r="AL53" t="str">
        <f>Special[[#This Row],[服装]]&amp;Special[[#This Row],[名前]]&amp;Special[[#This Row],[レアリティ]]</f>
        <v>Xmas西谷夕ICONIC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30</v>
      </c>
      <c r="B54">
        <f>IF(ROW()=2,1,IF(A53&lt;&gt;Special[[#This Row],[No]],1,IF(Special[[#This Row],[枝番用]]=0,B53,B53+1)))</f>
        <v>2</v>
      </c>
      <c r="C54">
        <f>IF(ROW()=2,1,IF(Special[[#This Row],[枝番用]]=1,1,C53+1))</f>
        <v>1</v>
      </c>
      <c r="D54" s="1" t="s">
        <v>773</v>
      </c>
      <c r="E54" t="s">
        <v>141</v>
      </c>
      <c r="F54" t="s">
        <v>73</v>
      </c>
      <c r="G54" t="s">
        <v>80</v>
      </c>
      <c r="H54" t="s">
        <v>136</v>
      </c>
      <c r="I54" t="s">
        <v>71</v>
      </c>
      <c r="J54">
        <v>1</v>
      </c>
      <c r="K54" t="s">
        <v>261</v>
      </c>
      <c r="L54" s="1" t="s">
        <v>195</v>
      </c>
      <c r="M54" s="1" t="s">
        <v>224</v>
      </c>
      <c r="N54">
        <v>39</v>
      </c>
      <c r="O54">
        <v>0</v>
      </c>
      <c r="P54">
        <v>49</v>
      </c>
      <c r="Q54">
        <v>0</v>
      </c>
      <c r="AL54" t="str">
        <f>Special[[#This Row],[服装]]&amp;Special[[#This Row],[名前]]&amp;Special[[#This Row],[レアリティ]]</f>
        <v>Xmas西谷夕ICONIC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31</v>
      </c>
      <c r="B55">
        <f>IF(ROW()=2,1,IF(A54&lt;&gt;Special[[#This Row],[No]],1,IF(Special[[#This Row],[枝番用]]=0,B54,B54+1)))</f>
        <v>1</v>
      </c>
      <c r="C55">
        <f>IF(ROW()=2,1,IF(Special[[#This Row],[枝番用]]=1,1,C54+1))</f>
        <v>1</v>
      </c>
      <c r="D55" s="1" t="s">
        <v>926</v>
      </c>
      <c r="E55" s="1" t="s">
        <v>141</v>
      </c>
      <c r="F55" s="1" t="s">
        <v>90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195</v>
      </c>
      <c r="M55" s="1" t="s">
        <v>224</v>
      </c>
      <c r="N55">
        <v>39</v>
      </c>
      <c r="O55">
        <v>0</v>
      </c>
      <c r="P55">
        <v>49</v>
      </c>
      <c r="Q55">
        <v>0</v>
      </c>
      <c r="AL55" t="str">
        <f>Special[[#This Row],[服装]]&amp;Special[[#This Row],[名前]]&amp;Special[[#This Row],[レアリティ]]</f>
        <v>バーガー西谷夕ICONIC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31</v>
      </c>
      <c r="B56">
        <f>IF(ROW()=2,1,IF(A55&lt;&gt;Special[[#This Row],[No]],1,IF(Special[[#This Row],[枝番用]]=0,B55,B55+1)))</f>
        <v>2</v>
      </c>
      <c r="C56">
        <f>IF(ROW()=2,1,IF(Special[[#This Row],[枝番用]]=1,1,C55+1))</f>
        <v>1</v>
      </c>
      <c r="D56" s="1" t="s">
        <v>926</v>
      </c>
      <c r="E56" s="1" t="s">
        <v>141</v>
      </c>
      <c r="F56" s="1" t="s">
        <v>90</v>
      </c>
      <c r="G56" s="1" t="s">
        <v>80</v>
      </c>
      <c r="H56" s="1" t="s">
        <v>136</v>
      </c>
      <c r="I56" s="1" t="s">
        <v>71</v>
      </c>
      <c r="J56">
        <v>1</v>
      </c>
      <c r="K56" t="s">
        <v>261</v>
      </c>
      <c r="L56" s="1" t="s">
        <v>271</v>
      </c>
      <c r="M56" s="1" t="s">
        <v>224</v>
      </c>
      <c r="N56">
        <v>39</v>
      </c>
      <c r="O56">
        <v>0</v>
      </c>
      <c r="P56">
        <v>49</v>
      </c>
      <c r="Q56">
        <v>0</v>
      </c>
      <c r="R56" s="1" t="s">
        <v>1254</v>
      </c>
      <c r="S56" s="1" t="s">
        <v>1254</v>
      </c>
      <c r="V56">
        <v>20</v>
      </c>
      <c r="W56">
        <v>79.78</v>
      </c>
      <c r="X56">
        <v>22.5</v>
      </c>
      <c r="Y56">
        <v>89.14</v>
      </c>
      <c r="Z56" s="1" t="s">
        <v>1278</v>
      </c>
      <c r="AD56" s="1"/>
      <c r="AI56" s="1"/>
      <c r="AK56" s="1" t="s">
        <v>1298</v>
      </c>
      <c r="AL56" t="str">
        <f>Special[[#This Row],[服装]]&amp;Special[[#This Row],[名前]]&amp;Special[[#This Row],[レアリティ]]</f>
        <v>バーガー西谷夕ICONIC</v>
      </c>
      <c r="AM56">
        <f>IF((A55&amp;L55&amp;M55)&lt;&gt;(Special[[#This Row],[No]]&amp;L56&amp;M56),1,0)</f>
        <v>1</v>
      </c>
    </row>
    <row r="57" spans="1:39" x14ac:dyDescent="0.35">
      <c r="A57">
        <f>VLOOKUP(Special[[#This Row],[No用]],SetNo[[No.用]:[vlookup 用]],2,FALSE)</f>
        <v>31</v>
      </c>
      <c r="B57">
        <f>IF(ROW()=2,1,IF(A56&lt;&gt;Special[[#This Row],[No]],1,IF(Special[[#This Row],[枝番用]]=0,B56,B56+1)))</f>
        <v>2</v>
      </c>
      <c r="C57">
        <f>IF(ROW()=2,1,IF(Special[[#This Row],[枝番用]]=1,1,C56+1))</f>
        <v>2</v>
      </c>
      <c r="D57" s="1" t="s">
        <v>926</v>
      </c>
      <c r="E57" s="1" t="s">
        <v>141</v>
      </c>
      <c r="F57" s="1" t="s">
        <v>90</v>
      </c>
      <c r="G57" s="1" t="s">
        <v>80</v>
      </c>
      <c r="H57" s="1" t="s">
        <v>136</v>
      </c>
      <c r="I57" s="1" t="s">
        <v>71</v>
      </c>
      <c r="J57">
        <v>1</v>
      </c>
      <c r="K57" t="s">
        <v>261</v>
      </c>
      <c r="L57" s="1" t="s">
        <v>271</v>
      </c>
      <c r="M57" s="1" t="s">
        <v>224</v>
      </c>
      <c r="N57">
        <v>39</v>
      </c>
      <c r="O57">
        <v>0</v>
      </c>
      <c r="P57">
        <v>49</v>
      </c>
      <c r="Q57">
        <v>0</v>
      </c>
      <c r="R57" s="1" t="s">
        <v>1254</v>
      </c>
      <c r="S57" s="1" t="s">
        <v>1254</v>
      </c>
      <c r="U57" s="1" t="s">
        <v>775</v>
      </c>
      <c r="V57">
        <v>4.2</v>
      </c>
      <c r="W57">
        <v>25.76</v>
      </c>
      <c r="X57">
        <v>5.8</v>
      </c>
      <c r="Y57">
        <v>35.200000000000003</v>
      </c>
      <c r="Z57" s="1" t="s">
        <v>1278</v>
      </c>
      <c r="AA57">
        <v>1</v>
      </c>
      <c r="AD57" s="1"/>
      <c r="AI57" s="1"/>
      <c r="AK57" s="1"/>
      <c r="AL57" t="str">
        <f>Special[[#This Row],[服装]]&amp;Special[[#This Row],[名前]]&amp;Special[[#This Row],[レアリティ]]</f>
        <v>バーガー西谷夕ICONIC</v>
      </c>
      <c r="AM57">
        <f>IF((A56&amp;L56&amp;M56)&lt;&gt;(Special[[#This Row],[No]]&amp;L57&amp;M57),1,0)</f>
        <v>0</v>
      </c>
    </row>
    <row r="58" spans="1:39" x14ac:dyDescent="0.35">
      <c r="A58">
        <f>VLOOKUP(Special[[#This Row],[No用]],SetNo[[No.用]:[vlookup 用]],2,FALSE)</f>
        <v>32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1118</v>
      </c>
      <c r="E58" s="1" t="s">
        <v>141</v>
      </c>
      <c r="F58" s="1" t="s">
        <v>77</v>
      </c>
      <c r="G58" s="1" t="s">
        <v>80</v>
      </c>
      <c r="H58" s="1" t="s">
        <v>136</v>
      </c>
      <c r="I58" s="1" t="s">
        <v>71</v>
      </c>
      <c r="J58">
        <v>1</v>
      </c>
      <c r="K58" t="s">
        <v>261</v>
      </c>
      <c r="L58" s="1" t="s">
        <v>1132</v>
      </c>
      <c r="M58" s="1" t="s">
        <v>224</v>
      </c>
      <c r="N58">
        <v>39</v>
      </c>
      <c r="O58">
        <v>0</v>
      </c>
      <c r="P58">
        <v>49</v>
      </c>
      <c r="Q58">
        <v>0</v>
      </c>
      <c r="S58" s="1"/>
      <c r="AL58" t="str">
        <f>Special[[#This Row],[服装]]&amp;Special[[#This Row],[名前]]&amp;Special[[#This Row],[レアリティ]]</f>
        <v>文化祭2西谷夕ICONIC</v>
      </c>
      <c r="AM58">
        <f>IF((A56&amp;L56&amp;M56)&lt;&gt;(Special[[#This Row],[No]]&amp;L58&amp;M58),1,0)</f>
        <v>1</v>
      </c>
    </row>
    <row r="59" spans="1:39" x14ac:dyDescent="0.35">
      <c r="A59">
        <f>VLOOKUP(Special[[#This Row],[No用]],SetNo[[No.用]:[vlookup 用]],2,FALSE)</f>
        <v>32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1118</v>
      </c>
      <c r="E59" s="1" t="s">
        <v>141</v>
      </c>
      <c r="F59" s="1" t="s">
        <v>77</v>
      </c>
      <c r="G59" s="1" t="s">
        <v>80</v>
      </c>
      <c r="H59" s="1" t="s">
        <v>136</v>
      </c>
      <c r="I59" s="1" t="s">
        <v>71</v>
      </c>
      <c r="J59">
        <v>1</v>
      </c>
      <c r="K59" t="s">
        <v>261</v>
      </c>
      <c r="L59" s="1" t="s">
        <v>1133</v>
      </c>
      <c r="M59" s="1" t="s">
        <v>224</v>
      </c>
      <c r="N59">
        <v>39</v>
      </c>
      <c r="O59">
        <v>0</v>
      </c>
      <c r="P59">
        <v>49</v>
      </c>
      <c r="Q59">
        <v>0</v>
      </c>
      <c r="R59" s="1" t="s">
        <v>1134</v>
      </c>
      <c r="S59" s="1" t="s">
        <v>1135</v>
      </c>
      <c r="T59">
        <v>2</v>
      </c>
      <c r="AA59">
        <v>2</v>
      </c>
      <c r="AB59" s="1" t="s">
        <v>142</v>
      </c>
      <c r="AL59" t="str">
        <f>Special[[#This Row],[服装]]&amp;Special[[#This Row],[名前]]&amp;Special[[#This Row],[レアリティ]]</f>
        <v>文化祭2西谷夕ICONIC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33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s="1" t="s">
        <v>1300</v>
      </c>
      <c r="E60" s="1" t="s">
        <v>141</v>
      </c>
      <c r="F60" s="1" t="s">
        <v>73</v>
      </c>
      <c r="G60" s="1" t="s">
        <v>80</v>
      </c>
      <c r="H60" s="1" t="s">
        <v>136</v>
      </c>
      <c r="I60" s="1" t="s">
        <v>71</v>
      </c>
      <c r="J60">
        <v>1</v>
      </c>
      <c r="K60" t="s">
        <v>261</v>
      </c>
      <c r="L60" s="1" t="s">
        <v>271</v>
      </c>
      <c r="M60" s="1" t="s">
        <v>224</v>
      </c>
      <c r="N60">
        <v>40</v>
      </c>
      <c r="O60">
        <v>0</v>
      </c>
      <c r="P60">
        <v>50</v>
      </c>
      <c r="Q60">
        <v>0</v>
      </c>
      <c r="R60" s="1" t="s">
        <v>1254</v>
      </c>
      <c r="S60" s="1" t="s">
        <v>1254</v>
      </c>
      <c r="V60">
        <v>20</v>
      </c>
      <c r="W60">
        <v>79.78</v>
      </c>
      <c r="X60">
        <v>22.5</v>
      </c>
      <c r="Y60">
        <v>89.14</v>
      </c>
      <c r="Z60" s="1" t="s">
        <v>1278</v>
      </c>
      <c r="AB60" s="1"/>
      <c r="AD60" s="1"/>
      <c r="AI60" s="1"/>
      <c r="AK60" s="1" t="s">
        <v>1298</v>
      </c>
      <c r="AL60" t="str">
        <f>Special[[#This Row],[服装]]&amp;Special[[#This Row],[名前]]&amp;Special[[#This Row],[レアリティ]]</f>
        <v>2周年西谷夕ICONIC</v>
      </c>
      <c r="AM60">
        <f>IF((A59&amp;L59&amp;M59)&lt;&gt;(Special[[#This Row],[No]]&amp;L60&amp;M60),1,0)</f>
        <v>1</v>
      </c>
    </row>
    <row r="61" spans="1:39" x14ac:dyDescent="0.35">
      <c r="A61">
        <f>VLOOKUP(Special[[#This Row],[No用]],SetNo[[No.用]:[vlookup 用]],2,FALSE)</f>
        <v>33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2</v>
      </c>
      <c r="D61" s="1" t="s">
        <v>1300</v>
      </c>
      <c r="E61" s="1" t="s">
        <v>141</v>
      </c>
      <c r="F61" s="1" t="s">
        <v>73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271</v>
      </c>
      <c r="M61" s="1" t="s">
        <v>224</v>
      </c>
      <c r="N61">
        <v>40</v>
      </c>
      <c r="O61">
        <v>0</v>
      </c>
      <c r="P61">
        <v>50</v>
      </c>
      <c r="Q61">
        <v>0</v>
      </c>
      <c r="R61" s="1"/>
      <c r="S61" s="1"/>
      <c r="U61" s="1" t="s">
        <v>775</v>
      </c>
      <c r="V61">
        <v>4.2</v>
      </c>
      <c r="W61">
        <v>25.76</v>
      </c>
      <c r="X61">
        <v>5.8</v>
      </c>
      <c r="Y61">
        <v>35.200000000000003</v>
      </c>
      <c r="Z61" s="1" t="s">
        <v>1278</v>
      </c>
      <c r="AA61">
        <v>1</v>
      </c>
      <c r="AB61" s="1"/>
      <c r="AD61" s="1"/>
      <c r="AI61" s="1"/>
      <c r="AK61" s="1"/>
      <c r="AL61" t="str">
        <f>Special[[#This Row],[服装]]&amp;Special[[#This Row],[名前]]&amp;Special[[#This Row],[レアリティ]]</f>
        <v>2周年西谷夕ICONIC</v>
      </c>
      <c r="AM61">
        <f>IF((A60&amp;L60&amp;M60)&lt;&gt;(Special[[#This Row],[No]]&amp;L61&amp;M61),1,0)</f>
        <v>0</v>
      </c>
    </row>
    <row r="62" spans="1:39" x14ac:dyDescent="0.35">
      <c r="A62">
        <f>VLOOKUP(Special[[#This Row],[No用]],SetNo[[No.用]:[vlookup 用]],2,FALSE)</f>
        <v>33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1300</v>
      </c>
      <c r="E62" s="1" t="s">
        <v>141</v>
      </c>
      <c r="F62" s="1" t="s">
        <v>73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195</v>
      </c>
      <c r="M62" s="1" t="s">
        <v>224</v>
      </c>
      <c r="N62">
        <v>50</v>
      </c>
      <c r="O62">
        <v>0</v>
      </c>
      <c r="P62">
        <v>50</v>
      </c>
      <c r="Q62">
        <v>0</v>
      </c>
      <c r="R62" s="1" t="s">
        <v>1254</v>
      </c>
      <c r="S62" s="1" t="s">
        <v>1254</v>
      </c>
      <c r="V62">
        <v>30</v>
      </c>
      <c r="W62">
        <v>44.7</v>
      </c>
      <c r="X62">
        <v>40</v>
      </c>
      <c r="Y62">
        <v>54.7</v>
      </c>
      <c r="Z62" s="1" t="s">
        <v>1316</v>
      </c>
      <c r="AB62" s="1"/>
      <c r="AD62" s="1"/>
      <c r="AI62" s="1"/>
      <c r="AK62" s="1" t="s">
        <v>1298</v>
      </c>
      <c r="AL62" t="str">
        <f>Special[[#This Row],[服装]]&amp;Special[[#This Row],[名前]]&amp;Special[[#This Row],[レアリティ]]</f>
        <v>2周年西谷夕ICONIC</v>
      </c>
      <c r="AM62">
        <f>IF((A60&amp;L60&amp;M60)&lt;&gt;(Special[[#This Row],[No]]&amp;L62&amp;M62),1,0)</f>
        <v>1</v>
      </c>
    </row>
    <row r="63" spans="1:39" x14ac:dyDescent="0.35">
      <c r="A63">
        <f>VLOOKUP(Special[[#This Row],[No用]],SetNo[[No.用]:[vlookup 用]],2,FALSE)</f>
        <v>33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1300</v>
      </c>
      <c r="E63" s="1" t="s">
        <v>141</v>
      </c>
      <c r="F63" s="1" t="s">
        <v>73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195</v>
      </c>
      <c r="M63" s="1" t="s">
        <v>224</v>
      </c>
      <c r="N63">
        <v>50</v>
      </c>
      <c r="O63">
        <v>0</v>
      </c>
      <c r="P63">
        <v>50</v>
      </c>
      <c r="Q63">
        <v>0</v>
      </c>
      <c r="R63" s="1"/>
      <c r="S63" s="1"/>
      <c r="U63" s="1" t="s">
        <v>775</v>
      </c>
      <c r="V63">
        <v>16.8</v>
      </c>
      <c r="W63">
        <v>58.94</v>
      </c>
      <c r="X63">
        <v>20</v>
      </c>
      <c r="Y63">
        <v>69.98</v>
      </c>
      <c r="Z63" s="1" t="s">
        <v>1278</v>
      </c>
      <c r="AA63">
        <v>1</v>
      </c>
      <c r="AB63" s="1"/>
      <c r="AD63" s="1"/>
      <c r="AI63" s="1"/>
      <c r="AK63" s="1"/>
      <c r="AL63" t="str">
        <f>Special[[#This Row],[服装]]&amp;Special[[#This Row],[名前]]&amp;Special[[#This Row],[レアリティ]]</f>
        <v>2周年西谷夕ICONIC</v>
      </c>
      <c r="AM63">
        <f>IF((A62&amp;L62&amp;M62)&lt;&gt;(Special[[#This Row],[No]]&amp;L63&amp;M63),1,0)</f>
        <v>0</v>
      </c>
    </row>
    <row r="64" spans="1:39" x14ac:dyDescent="0.35">
      <c r="A64">
        <f>VLOOKUP(Special[[#This Row],[No用]],SetNo[[No.用]:[vlookup 用]],2,FALSE)</f>
        <v>34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t="s">
        <v>205</v>
      </c>
      <c r="E64" t="s">
        <v>142</v>
      </c>
      <c r="F64" t="s">
        <v>24</v>
      </c>
      <c r="G64" t="s">
        <v>25</v>
      </c>
      <c r="H64" t="s">
        <v>136</v>
      </c>
      <c r="I64" t="s">
        <v>71</v>
      </c>
      <c r="J64">
        <v>1</v>
      </c>
      <c r="K64" t="s">
        <v>261</v>
      </c>
      <c r="L64" t="s">
        <v>191</v>
      </c>
      <c r="M64" t="s">
        <v>162</v>
      </c>
      <c r="N64">
        <v>29</v>
      </c>
      <c r="O64">
        <v>0</v>
      </c>
      <c r="P64">
        <v>0</v>
      </c>
      <c r="Q64">
        <v>0</v>
      </c>
      <c r="AL64" t="str">
        <f>Special[[#This Row],[服装]]&amp;Special[[#This Row],[名前]]&amp;Special[[#This Row],[レアリティ]]</f>
        <v>ユニフォーム田中龍之介ICONIC</v>
      </c>
      <c r="AM64">
        <f>IF((A62&amp;L62&amp;M62)&lt;&gt;(Special[[#This Row],[No]]&amp;L64&amp;M64),1,0)</f>
        <v>1</v>
      </c>
    </row>
    <row r="65" spans="1:39" x14ac:dyDescent="0.35">
      <c r="A65">
        <f>VLOOKUP(Special[[#This Row],[No用]],SetNo[[No.用]:[vlookup 用]],2,FALSE)</f>
        <v>35</v>
      </c>
      <c r="B65">
        <f>IF(ROW()=2,1,IF(A64&lt;&gt;Special[[#This Row],[No]],1,IF(Special[[#This Row],[枝番用]]=0,B64,B64+1)))</f>
        <v>1</v>
      </c>
      <c r="C65">
        <f>IF(ROW()=2,1,IF(Special[[#This Row],[枝番用]]=1,1,C64+1))</f>
        <v>1</v>
      </c>
      <c r="D65" t="s">
        <v>149</v>
      </c>
      <c r="E65" t="s">
        <v>142</v>
      </c>
      <c r="F65" t="s">
        <v>28</v>
      </c>
      <c r="G65" t="s">
        <v>25</v>
      </c>
      <c r="H65" t="s">
        <v>136</v>
      </c>
      <c r="I65" t="s">
        <v>71</v>
      </c>
      <c r="J65">
        <v>1</v>
      </c>
      <c r="K65" t="s">
        <v>261</v>
      </c>
      <c r="L65" t="s">
        <v>191</v>
      </c>
      <c r="M65" t="s">
        <v>162</v>
      </c>
      <c r="N65">
        <v>29</v>
      </c>
      <c r="O65">
        <v>0</v>
      </c>
      <c r="P65">
        <v>0</v>
      </c>
      <c r="Q65">
        <v>0</v>
      </c>
      <c r="AL65" t="str">
        <f>Special[[#This Row],[服装]]&amp;Special[[#This Row],[名前]]&amp;Special[[#This Row],[レアリティ]]</f>
        <v>制服田中龍之介ICONIC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35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1</v>
      </c>
      <c r="D66" t="s">
        <v>149</v>
      </c>
      <c r="E66" t="s">
        <v>142</v>
      </c>
      <c r="F66" t="s">
        <v>28</v>
      </c>
      <c r="G66" t="s">
        <v>25</v>
      </c>
      <c r="H66" t="s">
        <v>136</v>
      </c>
      <c r="I66" t="s">
        <v>71</v>
      </c>
      <c r="J66">
        <v>1</v>
      </c>
      <c r="K66" t="s">
        <v>261</v>
      </c>
      <c r="L66" s="1" t="s">
        <v>790</v>
      </c>
      <c r="M66" t="s">
        <v>224</v>
      </c>
      <c r="N66">
        <v>37</v>
      </c>
      <c r="O66">
        <v>0</v>
      </c>
      <c r="P66">
        <v>45</v>
      </c>
      <c r="Q66">
        <v>0</v>
      </c>
      <c r="V66">
        <v>3.35</v>
      </c>
      <c r="W66">
        <v>33.729999999999997</v>
      </c>
      <c r="X66">
        <v>5</v>
      </c>
      <c r="Y66">
        <v>50.08</v>
      </c>
      <c r="Z66" s="1" t="s">
        <v>1293</v>
      </c>
      <c r="AA66">
        <v>1</v>
      </c>
      <c r="AE66" s="14">
        <v>0</v>
      </c>
      <c r="AF66" s="14">
        <v>0</v>
      </c>
      <c r="AG66" s="14">
        <v>0</v>
      </c>
      <c r="AH66" s="14">
        <v>0</v>
      </c>
      <c r="AI66" s="14"/>
      <c r="AJ66" s="14">
        <v>0</v>
      </c>
      <c r="AL66" t="str">
        <f>Special[[#This Row],[服装]]&amp;Special[[#This Row],[名前]]&amp;Special[[#This Row],[レアリティ]]</f>
        <v>制服田中龍之介ICONIC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36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784</v>
      </c>
      <c r="E67" s="1" t="s">
        <v>142</v>
      </c>
      <c r="F67" s="1" t="s">
        <v>73</v>
      </c>
      <c r="G67" t="s">
        <v>78</v>
      </c>
      <c r="H67" t="s">
        <v>136</v>
      </c>
      <c r="I67" t="s">
        <v>71</v>
      </c>
      <c r="J67">
        <v>1</v>
      </c>
      <c r="K67" t="s">
        <v>261</v>
      </c>
      <c r="L67" s="1" t="s">
        <v>191</v>
      </c>
      <c r="M67" s="1" t="s">
        <v>162</v>
      </c>
      <c r="N67">
        <v>29</v>
      </c>
      <c r="O67">
        <v>0</v>
      </c>
      <c r="P67">
        <v>0</v>
      </c>
      <c r="Q67">
        <v>0</v>
      </c>
      <c r="AL67" t="str">
        <f>Special[[#This Row],[服装]]&amp;Special[[#This Row],[名前]]&amp;Special[[#This Row],[レアリティ]]</f>
        <v>新年田中龍之介ICONIC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36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784</v>
      </c>
      <c r="E68" s="1" t="s">
        <v>142</v>
      </c>
      <c r="F68" s="1" t="s">
        <v>73</v>
      </c>
      <c r="G68" t="s">
        <v>78</v>
      </c>
      <c r="H68" t="s">
        <v>136</v>
      </c>
      <c r="I68" t="s">
        <v>71</v>
      </c>
      <c r="J68">
        <v>1</v>
      </c>
      <c r="K68" t="s">
        <v>261</v>
      </c>
      <c r="L68" s="1" t="s">
        <v>180</v>
      </c>
      <c r="M68" s="1" t="s">
        <v>224</v>
      </c>
      <c r="N68">
        <v>34</v>
      </c>
      <c r="O68">
        <v>0</v>
      </c>
      <c r="P68">
        <v>42</v>
      </c>
      <c r="Q68">
        <v>0</v>
      </c>
      <c r="R68" s="1" t="s">
        <v>785</v>
      </c>
      <c r="S68" s="1" t="s">
        <v>282</v>
      </c>
      <c r="T68">
        <v>2</v>
      </c>
      <c r="AA68">
        <v>2</v>
      </c>
      <c r="AB68" s="1" t="s">
        <v>785</v>
      </c>
      <c r="AL68" t="str">
        <f>Special[[#This Row],[服装]]&amp;Special[[#This Row],[名前]]&amp;Special[[#This Row],[レアリティ]]</f>
        <v>新年田中龍之介ICONIC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37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869</v>
      </c>
      <c r="E69" s="1" t="s">
        <v>213</v>
      </c>
      <c r="F69" s="1" t="s">
        <v>24</v>
      </c>
      <c r="G69" t="s">
        <v>25</v>
      </c>
      <c r="H69" t="s">
        <v>153</v>
      </c>
      <c r="I69" t="s">
        <v>71</v>
      </c>
      <c r="J69">
        <v>1</v>
      </c>
      <c r="K69" t="s">
        <v>261</v>
      </c>
      <c r="L69" s="1" t="s">
        <v>191</v>
      </c>
      <c r="M69" s="1" t="s">
        <v>162</v>
      </c>
      <c r="N69">
        <v>29</v>
      </c>
      <c r="O69">
        <v>0</v>
      </c>
      <c r="P69">
        <v>0</v>
      </c>
      <c r="Q69">
        <v>0</v>
      </c>
      <c r="R69" s="1"/>
      <c r="S69" s="1"/>
      <c r="AL69" t="str">
        <f>Special[[#This Row],[服装]]&amp;Special[[#This Row],[名前]]&amp;Special[[#This Row],[レアリティ]]</f>
        <v>RPG田中龍之介ICONIC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2</v>
      </c>
      <c r="C70">
        <f>IF(ROW()=2,1,IF(Special[[#This Row],[枝番用]]=1,1,C69+1))</f>
        <v>1</v>
      </c>
      <c r="D70" s="1" t="s">
        <v>869</v>
      </c>
      <c r="E70" s="1" t="s">
        <v>213</v>
      </c>
      <c r="F70" s="1" t="s">
        <v>24</v>
      </c>
      <c r="G70" t="s">
        <v>25</v>
      </c>
      <c r="H70" t="s">
        <v>153</v>
      </c>
      <c r="I70" t="s">
        <v>71</v>
      </c>
      <c r="J70">
        <v>1</v>
      </c>
      <c r="K70" t="s">
        <v>261</v>
      </c>
      <c r="L70" s="1" t="s">
        <v>790</v>
      </c>
      <c r="M70" s="1" t="s">
        <v>224</v>
      </c>
      <c r="N70">
        <v>34</v>
      </c>
      <c r="O70">
        <v>0</v>
      </c>
      <c r="P70">
        <v>42</v>
      </c>
      <c r="Q70">
        <v>0</v>
      </c>
      <c r="R70" s="1"/>
      <c r="S70" s="1" t="s">
        <v>282</v>
      </c>
      <c r="T70">
        <v>2</v>
      </c>
      <c r="V70">
        <v>3.35</v>
      </c>
      <c r="W70">
        <v>20.010000000000002</v>
      </c>
      <c r="X70">
        <v>5</v>
      </c>
      <c r="Y70">
        <v>30.48</v>
      </c>
      <c r="Z70" s="1" t="s">
        <v>1258</v>
      </c>
      <c r="AA70">
        <v>2</v>
      </c>
      <c r="AE70" s="14">
        <v>0</v>
      </c>
      <c r="AF70" s="14">
        <v>0</v>
      </c>
      <c r="AG70" s="14">
        <v>0</v>
      </c>
      <c r="AH70" s="14">
        <v>0</v>
      </c>
      <c r="AI70" s="14"/>
      <c r="AJ70" s="14">
        <v>0</v>
      </c>
      <c r="AL70" t="str">
        <f>Special[[#This Row],[服装]]&amp;Special[[#This Row],[名前]]&amp;Special[[#This Row],[レアリティ]]</f>
        <v>RPG田中龍之介ICONIC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38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s="1" t="s">
        <v>1073</v>
      </c>
      <c r="E71" s="1" t="s">
        <v>142</v>
      </c>
      <c r="F71" s="1" t="s">
        <v>90</v>
      </c>
      <c r="G71" s="1" t="s">
        <v>78</v>
      </c>
      <c r="H71" s="1" t="s">
        <v>136</v>
      </c>
      <c r="I71" s="1" t="s">
        <v>71</v>
      </c>
      <c r="J71">
        <v>1</v>
      </c>
      <c r="K71" t="s">
        <v>261</v>
      </c>
      <c r="L71" s="1" t="s">
        <v>191</v>
      </c>
      <c r="M71" s="1" t="s">
        <v>162</v>
      </c>
      <c r="N71">
        <v>29</v>
      </c>
      <c r="O71">
        <v>0</v>
      </c>
      <c r="P71">
        <v>0</v>
      </c>
      <c r="Q71">
        <v>0</v>
      </c>
      <c r="R71" s="1"/>
      <c r="S71" s="1"/>
      <c r="AL71" t="str">
        <f>Special[[#This Row],[服装]]&amp;Special[[#This Row],[名前]]&amp;Special[[#This Row],[レアリティ]]</f>
        <v>仮装田中龍之介ICONIC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38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s="1" t="s">
        <v>1073</v>
      </c>
      <c r="E72" s="1" t="s">
        <v>142</v>
      </c>
      <c r="F72" s="1" t="s">
        <v>90</v>
      </c>
      <c r="G72" s="1" t="s">
        <v>78</v>
      </c>
      <c r="H72" s="1" t="s">
        <v>136</v>
      </c>
      <c r="I72" s="1" t="s">
        <v>71</v>
      </c>
      <c r="J72">
        <v>1</v>
      </c>
      <c r="K72" t="s">
        <v>261</v>
      </c>
      <c r="L72" s="1" t="s">
        <v>180</v>
      </c>
      <c r="M72" s="1" t="s">
        <v>162</v>
      </c>
      <c r="N72">
        <v>29</v>
      </c>
      <c r="O72">
        <v>0</v>
      </c>
      <c r="P72">
        <v>0</v>
      </c>
      <c r="Q72">
        <v>0</v>
      </c>
      <c r="R72" s="1"/>
      <c r="S72" s="1"/>
      <c r="AL72" t="str">
        <f>Special[[#This Row],[服装]]&amp;Special[[#This Row],[名前]]&amp;Special[[#This Row],[レアリティ]]</f>
        <v>仮装田中龍之介ICONIC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3</v>
      </c>
      <c r="C73">
        <f>IF(ROW()=2,1,IF(Special[[#This Row],[枝番用]]=1,1,C72+1))</f>
        <v>1</v>
      </c>
      <c r="D73" s="1" t="s">
        <v>1073</v>
      </c>
      <c r="E73" s="1" t="s">
        <v>142</v>
      </c>
      <c r="F73" s="1" t="s">
        <v>90</v>
      </c>
      <c r="G73" s="1" t="s">
        <v>78</v>
      </c>
      <c r="H73" s="1" t="s">
        <v>136</v>
      </c>
      <c r="I73" s="1" t="s">
        <v>71</v>
      </c>
      <c r="J73">
        <v>1</v>
      </c>
      <c r="K73" t="s">
        <v>261</v>
      </c>
      <c r="L73" s="1" t="s">
        <v>1276</v>
      </c>
      <c r="M73" s="1" t="s">
        <v>224</v>
      </c>
      <c r="N73">
        <v>34</v>
      </c>
      <c r="O73">
        <v>0</v>
      </c>
      <c r="P73">
        <v>44</v>
      </c>
      <c r="Q73">
        <v>0</v>
      </c>
      <c r="R73" s="1" t="s">
        <v>139</v>
      </c>
      <c r="S73" s="1" t="s">
        <v>1093</v>
      </c>
      <c r="V73">
        <v>4.2</v>
      </c>
      <c r="W73">
        <v>25.76</v>
      </c>
      <c r="X73">
        <v>5.8</v>
      </c>
      <c r="Y73">
        <v>35.200000000000003</v>
      </c>
      <c r="Z73" s="1" t="s">
        <v>1275</v>
      </c>
      <c r="AA73">
        <v>1</v>
      </c>
      <c r="AB73" s="1" t="s">
        <v>139</v>
      </c>
      <c r="AC73" s="1" t="s">
        <v>1270</v>
      </c>
      <c r="AE73">
        <v>0</v>
      </c>
      <c r="AF73">
        <v>0</v>
      </c>
      <c r="AG73">
        <v>0</v>
      </c>
      <c r="AH73">
        <v>0</v>
      </c>
      <c r="AJ73">
        <v>0</v>
      </c>
      <c r="AL73" t="str">
        <f>Special[[#This Row],[服装]]&amp;Special[[#This Row],[名前]]&amp;Special[[#This Row],[レアリティ]]</f>
        <v>仮装田中龍之介ICONIC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39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205</v>
      </c>
      <c r="E74" t="s">
        <v>143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L74" t="str">
        <f>Special[[#This Row],[服装]]&amp;Special[[#This Row],[名前]]&amp;Special[[#This Row],[レアリティ]]</f>
        <v>ユニフォーム澤村大地ICONIC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39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205</v>
      </c>
      <c r="E75" t="s">
        <v>143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261</v>
      </c>
      <c r="L75" t="s">
        <v>195</v>
      </c>
      <c r="M75" t="s">
        <v>162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ユニフォーム澤村大地ICONIC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39</v>
      </c>
      <c r="B76">
        <f>IF(ROW()=2,1,IF(A75&lt;&gt;Special[[#This Row],[No]],1,IF(Special[[#This Row],[枝番用]]=0,B75,B75+1)))</f>
        <v>3</v>
      </c>
      <c r="C76">
        <f>IF(ROW()=2,1,IF(Special[[#This Row],[枝番用]]=1,1,C75+1))</f>
        <v>1</v>
      </c>
      <c r="D76" t="s">
        <v>205</v>
      </c>
      <c r="E76" t="s">
        <v>143</v>
      </c>
      <c r="F76" t="s">
        <v>28</v>
      </c>
      <c r="G76" t="s">
        <v>25</v>
      </c>
      <c r="H76" t="s">
        <v>136</v>
      </c>
      <c r="I76" t="s">
        <v>71</v>
      </c>
      <c r="J76">
        <v>1</v>
      </c>
      <c r="K76" t="s">
        <v>261</v>
      </c>
      <c r="L76" t="s">
        <v>180</v>
      </c>
      <c r="M76" t="s">
        <v>173</v>
      </c>
      <c r="N76">
        <v>29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ユニフォーム澤村大地ICONIC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4</v>
      </c>
      <c r="C77">
        <f>IF(ROW()=2,1,IF(Special[[#This Row],[枝番用]]=1,1,C76+1))</f>
        <v>1</v>
      </c>
      <c r="D77" t="s">
        <v>205</v>
      </c>
      <c r="E77" t="s">
        <v>143</v>
      </c>
      <c r="F77" t="s">
        <v>28</v>
      </c>
      <c r="G77" t="s">
        <v>25</v>
      </c>
      <c r="H77" t="s">
        <v>136</v>
      </c>
      <c r="I77" t="s">
        <v>71</v>
      </c>
      <c r="J77">
        <v>1</v>
      </c>
      <c r="K77" t="s">
        <v>261</v>
      </c>
      <c r="L77" t="s">
        <v>271</v>
      </c>
      <c r="M77" t="s">
        <v>162</v>
      </c>
      <c r="N77">
        <v>40</v>
      </c>
      <c r="O77">
        <v>0</v>
      </c>
      <c r="P77">
        <v>0</v>
      </c>
      <c r="Q77">
        <v>0</v>
      </c>
      <c r="AL77" t="str">
        <f>Special[[#This Row],[服装]]&amp;Special[[#This Row],[名前]]&amp;Special[[#This Row],[レアリティ]]</f>
        <v>ユニフォーム澤村大地ICONIC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5</v>
      </c>
      <c r="C78">
        <f>IF(ROW()=2,1,IF(Special[[#This Row],[枝番用]]=1,1,C77+1))</f>
        <v>1</v>
      </c>
      <c r="D78" t="s">
        <v>205</v>
      </c>
      <c r="E78" t="s">
        <v>143</v>
      </c>
      <c r="F78" t="s">
        <v>28</v>
      </c>
      <c r="G78" t="s">
        <v>25</v>
      </c>
      <c r="H78" t="s">
        <v>136</v>
      </c>
      <c r="I78" t="s">
        <v>71</v>
      </c>
      <c r="J78">
        <v>1</v>
      </c>
      <c r="K78" t="s">
        <v>261</v>
      </c>
      <c r="L78" t="s">
        <v>271</v>
      </c>
      <c r="M78" t="s">
        <v>224</v>
      </c>
      <c r="N78">
        <v>50</v>
      </c>
      <c r="O78">
        <v>0</v>
      </c>
      <c r="P78">
        <v>50</v>
      </c>
      <c r="Q78">
        <v>0</v>
      </c>
      <c r="AL78" t="str">
        <f>Special[[#This Row],[服装]]&amp;Special[[#This Row],[名前]]&amp;Special[[#This Row],[レアリティ]]</f>
        <v>ユニフォーム澤村大地ICONIC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40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1</v>
      </c>
      <c r="D79" t="s">
        <v>117</v>
      </c>
      <c r="E79" t="s">
        <v>143</v>
      </c>
      <c r="F79" t="s">
        <v>23</v>
      </c>
      <c r="G79" t="s">
        <v>25</v>
      </c>
      <c r="H79" t="s">
        <v>136</v>
      </c>
      <c r="I79" t="s">
        <v>71</v>
      </c>
      <c r="J79">
        <v>1</v>
      </c>
      <c r="K79" t="s">
        <v>261</v>
      </c>
      <c r="L79" t="s">
        <v>191</v>
      </c>
      <c r="M79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プール掃除澤村大地ICONIC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t="s">
        <v>117</v>
      </c>
      <c r="E80" t="s">
        <v>143</v>
      </c>
      <c r="F80" t="s">
        <v>23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195</v>
      </c>
      <c r="M80" t="s">
        <v>162</v>
      </c>
      <c r="N80">
        <v>29</v>
      </c>
      <c r="O80">
        <v>0</v>
      </c>
      <c r="P80">
        <v>0</v>
      </c>
      <c r="Q80">
        <v>0</v>
      </c>
      <c r="AL80" t="str">
        <f>Special[[#This Row],[服装]]&amp;Special[[#This Row],[名前]]&amp;Special[[#This Row],[レアリティ]]</f>
        <v>プール掃除澤村大地ICONIC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3</v>
      </c>
      <c r="C81">
        <f>IF(ROW()=2,1,IF(Special[[#This Row],[枝番用]]=1,1,C80+1))</f>
        <v>1</v>
      </c>
      <c r="D81" t="s">
        <v>117</v>
      </c>
      <c r="E81" t="s">
        <v>143</v>
      </c>
      <c r="F81" t="s">
        <v>23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272</v>
      </c>
      <c r="M81" t="s">
        <v>224</v>
      </c>
      <c r="N81">
        <v>40</v>
      </c>
      <c r="O81">
        <v>0</v>
      </c>
      <c r="P81">
        <v>50</v>
      </c>
      <c r="Q81">
        <v>0</v>
      </c>
      <c r="AL81" t="str">
        <f>Special[[#This Row],[服装]]&amp;Special[[#This Row],[名前]]&amp;Special[[#This Row],[レアリティ]]</f>
        <v>プール掃除澤村大地ICONIC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4</v>
      </c>
      <c r="C82">
        <f>IF(ROW()=2,1,IF(Special[[#This Row],[枝番用]]=1,1,C81+1))</f>
        <v>1</v>
      </c>
      <c r="D82" t="s">
        <v>117</v>
      </c>
      <c r="E82" t="s">
        <v>143</v>
      </c>
      <c r="F82" t="s">
        <v>23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s="1" t="s">
        <v>724</v>
      </c>
      <c r="M82" t="s">
        <v>224</v>
      </c>
      <c r="N82">
        <v>40</v>
      </c>
      <c r="O82">
        <v>0</v>
      </c>
      <c r="P82">
        <v>50</v>
      </c>
      <c r="Q82">
        <v>0</v>
      </c>
      <c r="V82" s="14">
        <v>10</v>
      </c>
      <c r="W82" s="14">
        <v>19.8</v>
      </c>
      <c r="X82" s="14">
        <v>15</v>
      </c>
      <c r="Y82" s="14">
        <v>29.7</v>
      </c>
      <c r="Z82" s="14" t="s">
        <v>1246</v>
      </c>
      <c r="AA82" s="14">
        <v>0</v>
      </c>
      <c r="AB82" s="14"/>
      <c r="AE82" s="14">
        <v>0</v>
      </c>
      <c r="AF82" s="14">
        <v>0</v>
      </c>
      <c r="AG82" s="14">
        <v>0</v>
      </c>
      <c r="AH82" s="14">
        <v>0</v>
      </c>
      <c r="AI82" s="14"/>
      <c r="AJ82" s="14">
        <v>0</v>
      </c>
      <c r="AK82" s="14"/>
      <c r="AL82" t="str">
        <f>Special[[#This Row],[服装]]&amp;Special[[#This Row],[名前]]&amp;Special[[#This Row],[レアリティ]]</f>
        <v>プール掃除澤村大地ICONIC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s="1" t="s">
        <v>760</v>
      </c>
      <c r="E83" t="s">
        <v>143</v>
      </c>
      <c r="F83" s="1" t="s">
        <v>90</v>
      </c>
      <c r="G83" t="s">
        <v>78</v>
      </c>
      <c r="H83" t="s">
        <v>136</v>
      </c>
      <c r="I83" t="s">
        <v>71</v>
      </c>
      <c r="J83">
        <v>1</v>
      </c>
      <c r="K83" t="s">
        <v>261</v>
      </c>
      <c r="L83" s="1" t="s">
        <v>191</v>
      </c>
      <c r="M83" s="1" t="s">
        <v>162</v>
      </c>
      <c r="N83">
        <v>29</v>
      </c>
      <c r="O83">
        <v>0</v>
      </c>
      <c r="P83">
        <v>0</v>
      </c>
      <c r="Q83">
        <v>0</v>
      </c>
      <c r="AL83" t="str">
        <f>Special[[#This Row],[服装]]&amp;Special[[#This Row],[名前]]&amp;Special[[#This Row],[レアリティ]]</f>
        <v>文化祭澤村大地ICONIC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s="1" t="s">
        <v>760</v>
      </c>
      <c r="E84" t="s">
        <v>143</v>
      </c>
      <c r="F84" s="1" t="s">
        <v>90</v>
      </c>
      <c r="G84" t="s">
        <v>78</v>
      </c>
      <c r="H84" t="s">
        <v>136</v>
      </c>
      <c r="I84" t="s">
        <v>71</v>
      </c>
      <c r="J84">
        <v>1</v>
      </c>
      <c r="K84" t="s">
        <v>261</v>
      </c>
      <c r="L84" s="1" t="s">
        <v>195</v>
      </c>
      <c r="M84" s="1" t="s">
        <v>162</v>
      </c>
      <c r="N84">
        <v>29</v>
      </c>
      <c r="O84">
        <v>0</v>
      </c>
      <c r="P84">
        <v>0</v>
      </c>
      <c r="Q84">
        <v>0</v>
      </c>
      <c r="AL84" t="str">
        <f>Special[[#This Row],[服装]]&amp;Special[[#This Row],[名前]]&amp;Special[[#This Row],[レアリティ]]</f>
        <v>文化祭澤村大地ICONIC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s="1" t="s">
        <v>760</v>
      </c>
      <c r="E85" t="s">
        <v>143</v>
      </c>
      <c r="F85" s="1" t="s">
        <v>90</v>
      </c>
      <c r="G85" t="s">
        <v>78</v>
      </c>
      <c r="H85" t="s">
        <v>136</v>
      </c>
      <c r="I85" t="s">
        <v>71</v>
      </c>
      <c r="J85">
        <v>1</v>
      </c>
      <c r="K85" t="s">
        <v>261</v>
      </c>
      <c r="L85" s="1" t="s">
        <v>180</v>
      </c>
      <c r="M85" s="1" t="s">
        <v>224</v>
      </c>
      <c r="N85">
        <v>40</v>
      </c>
      <c r="O85">
        <v>0</v>
      </c>
      <c r="P85">
        <v>50</v>
      </c>
      <c r="Q85">
        <v>0</v>
      </c>
      <c r="AL85" t="str">
        <f>Special[[#This Row],[服装]]&amp;Special[[#This Row],[名前]]&amp;Special[[#This Row],[レアリティ]]</f>
        <v>文化祭澤村大地ICONIC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42</v>
      </c>
      <c r="B86">
        <f>IF(ROW()=2,1,IF(A85&lt;&gt;Special[[#This Row],[No]],1,IF(Special[[#This Row],[枝番用]]=0,B85,B85+1)))</f>
        <v>1</v>
      </c>
      <c r="C86">
        <f>IF(ROW()=2,1,IF(Special[[#This Row],[枝番用]]=1,1,C85+1))</f>
        <v>1</v>
      </c>
      <c r="D86" s="1" t="s">
        <v>867</v>
      </c>
      <c r="E86" s="1" t="s">
        <v>143</v>
      </c>
      <c r="F86" s="1" t="s">
        <v>77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191</v>
      </c>
      <c r="M86" s="1" t="s">
        <v>162</v>
      </c>
      <c r="N86">
        <v>29</v>
      </c>
      <c r="O86">
        <v>0</v>
      </c>
      <c r="P86">
        <v>0</v>
      </c>
      <c r="Q86">
        <v>0</v>
      </c>
      <c r="AL86" t="str">
        <f>Special[[#This Row],[服装]]&amp;Special[[#This Row],[名前]]&amp;Special[[#This Row],[レアリティ]]</f>
        <v>RPG澤村大地ICONIC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42</v>
      </c>
      <c r="B87">
        <f>IF(ROW()=2,1,IF(A86&lt;&gt;Special[[#This Row],[No]],1,IF(Special[[#This Row],[枝番用]]=0,B86,B86+1)))</f>
        <v>2</v>
      </c>
      <c r="C87">
        <f>IF(ROW()=2,1,IF(Special[[#This Row],[枝番用]]=1,1,C86+1))</f>
        <v>1</v>
      </c>
      <c r="D87" s="1" t="s">
        <v>867</v>
      </c>
      <c r="E87" s="1" t="s">
        <v>143</v>
      </c>
      <c r="F87" s="1" t="s">
        <v>77</v>
      </c>
      <c r="G87" s="1" t="s">
        <v>78</v>
      </c>
      <c r="H87" s="1" t="s">
        <v>136</v>
      </c>
      <c r="I87" s="1" t="s">
        <v>71</v>
      </c>
      <c r="J87">
        <v>1</v>
      </c>
      <c r="K87" t="s">
        <v>261</v>
      </c>
      <c r="L87" s="1" t="s">
        <v>195</v>
      </c>
      <c r="M87" s="1" t="s">
        <v>162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RPG澤村大地ICONIC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3</v>
      </c>
      <c r="C88">
        <f>IF(ROW()=2,1,IF(Special[[#This Row],[枝番用]]=1,1,C87+1))</f>
        <v>1</v>
      </c>
      <c r="D88" s="1" t="s">
        <v>867</v>
      </c>
      <c r="E88" s="1" t="s">
        <v>143</v>
      </c>
      <c r="F88" s="1" t="s">
        <v>77</v>
      </c>
      <c r="G88" s="1" t="s">
        <v>78</v>
      </c>
      <c r="H88" s="1" t="s">
        <v>136</v>
      </c>
      <c r="I88" s="1" t="s">
        <v>71</v>
      </c>
      <c r="J88">
        <v>1</v>
      </c>
      <c r="K88" t="s">
        <v>261</v>
      </c>
      <c r="L88" s="1" t="s">
        <v>180</v>
      </c>
      <c r="M88" s="1" t="s">
        <v>173</v>
      </c>
      <c r="N88">
        <v>29</v>
      </c>
      <c r="O88">
        <v>0</v>
      </c>
      <c r="P88">
        <v>0</v>
      </c>
      <c r="Q88">
        <v>0</v>
      </c>
      <c r="AL88" t="str">
        <f>Special[[#This Row],[服装]]&amp;Special[[#This Row],[名前]]&amp;Special[[#This Row],[レアリティ]]</f>
        <v>RPG澤村大地ICONIC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4</v>
      </c>
      <c r="C89">
        <f>IF(ROW()=2,1,IF(Special[[#This Row],[枝番用]]=1,1,C88+1))</f>
        <v>1</v>
      </c>
      <c r="D89" s="1" t="s">
        <v>867</v>
      </c>
      <c r="E89" s="1" t="s">
        <v>143</v>
      </c>
      <c r="F89" s="1" t="s">
        <v>77</v>
      </c>
      <c r="G89" s="1" t="s">
        <v>78</v>
      </c>
      <c r="H89" s="1" t="s">
        <v>136</v>
      </c>
      <c r="I89" s="1" t="s">
        <v>71</v>
      </c>
      <c r="J89">
        <v>1</v>
      </c>
      <c r="K89" t="s">
        <v>261</v>
      </c>
      <c r="L89" s="1" t="s">
        <v>1129</v>
      </c>
      <c r="M89" s="1" t="s">
        <v>224</v>
      </c>
      <c r="N89">
        <v>36</v>
      </c>
      <c r="O89">
        <v>0</v>
      </c>
      <c r="P89">
        <v>46</v>
      </c>
      <c r="Q89">
        <v>0</v>
      </c>
      <c r="S89" s="1" t="s">
        <v>282</v>
      </c>
      <c r="T89">
        <v>2</v>
      </c>
      <c r="V89">
        <v>2.5</v>
      </c>
      <c r="W89">
        <v>15.24</v>
      </c>
      <c r="X89">
        <v>4.2</v>
      </c>
      <c r="Y89">
        <v>25.76</v>
      </c>
      <c r="Z89" s="1" t="s">
        <v>1277</v>
      </c>
      <c r="AA89">
        <v>2</v>
      </c>
      <c r="AL89" t="str">
        <f>Special[[#This Row],[服装]]&amp;Special[[#This Row],[名前]]&amp;Special[[#This Row],[レアリティ]]</f>
        <v>RPG澤村大地ICONIC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43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1208</v>
      </c>
      <c r="E90" s="1" t="s">
        <v>143</v>
      </c>
      <c r="F90" s="1" t="s">
        <v>73</v>
      </c>
      <c r="G90" s="1" t="s">
        <v>78</v>
      </c>
      <c r="H90" s="1" t="s">
        <v>136</v>
      </c>
      <c r="I90" s="1" t="s">
        <v>71</v>
      </c>
      <c r="J90">
        <v>1</v>
      </c>
      <c r="K90" t="s">
        <v>261</v>
      </c>
      <c r="L90" s="1" t="s">
        <v>191</v>
      </c>
      <c r="M90" s="1" t="s">
        <v>162</v>
      </c>
      <c r="N90">
        <v>29</v>
      </c>
      <c r="O90">
        <v>0</v>
      </c>
      <c r="P90">
        <v>0</v>
      </c>
      <c r="Q90">
        <v>0</v>
      </c>
      <c r="S90" s="1"/>
      <c r="AL90" t="str">
        <f>Special[[#This Row],[服装]]&amp;Special[[#This Row],[名前]]&amp;Special[[#This Row],[レアリティ]]</f>
        <v>新年2澤村大地ICONIC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43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1208</v>
      </c>
      <c r="E91" s="1" t="s">
        <v>143</v>
      </c>
      <c r="F91" s="1" t="s">
        <v>73</v>
      </c>
      <c r="G91" s="1" t="s">
        <v>78</v>
      </c>
      <c r="H91" s="1" t="s">
        <v>136</v>
      </c>
      <c r="I91" s="1" t="s">
        <v>71</v>
      </c>
      <c r="J91">
        <v>1</v>
      </c>
      <c r="K91" t="s">
        <v>261</v>
      </c>
      <c r="L91" s="1" t="s">
        <v>195</v>
      </c>
      <c r="M91" s="1" t="s">
        <v>162</v>
      </c>
      <c r="N91">
        <v>29</v>
      </c>
      <c r="O91">
        <v>0</v>
      </c>
      <c r="P91">
        <v>0</v>
      </c>
      <c r="Q91">
        <v>0</v>
      </c>
      <c r="S91" s="1"/>
      <c r="AL91" t="str">
        <f>Special[[#This Row],[服装]]&amp;Special[[#This Row],[名前]]&amp;Special[[#This Row],[レアリティ]]</f>
        <v>新年2澤村大地ICONIC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3</v>
      </c>
      <c r="C92">
        <f>IF(ROW()=2,1,IF(Special[[#This Row],[枝番用]]=1,1,C91+1))</f>
        <v>1</v>
      </c>
      <c r="D92" s="1" t="s">
        <v>1208</v>
      </c>
      <c r="E92" s="1" t="s">
        <v>143</v>
      </c>
      <c r="F92" s="1" t="s">
        <v>73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180</v>
      </c>
      <c r="M92" s="1" t="s">
        <v>173</v>
      </c>
      <c r="N92">
        <v>29</v>
      </c>
      <c r="O92">
        <v>0</v>
      </c>
      <c r="P92">
        <v>0</v>
      </c>
      <c r="Q92">
        <v>0</v>
      </c>
      <c r="S92" s="1"/>
      <c r="AL92" t="str">
        <f>Special[[#This Row],[服装]]&amp;Special[[#This Row],[名前]]&amp;Special[[#This Row],[レアリティ]]</f>
        <v>新年2澤村大地ICONIC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4</v>
      </c>
      <c r="C93">
        <f>IF(ROW()=2,1,IF(Special[[#This Row],[枝番用]]=1,1,C92+1))</f>
        <v>1</v>
      </c>
      <c r="D93" s="1" t="s">
        <v>1208</v>
      </c>
      <c r="E93" s="1" t="s">
        <v>143</v>
      </c>
      <c r="F93" s="1" t="s">
        <v>73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180</v>
      </c>
      <c r="M93" s="1" t="s">
        <v>224</v>
      </c>
      <c r="N93">
        <v>37</v>
      </c>
      <c r="O93">
        <v>0</v>
      </c>
      <c r="P93">
        <v>47</v>
      </c>
      <c r="Q93">
        <v>0</v>
      </c>
      <c r="S93" s="1"/>
      <c r="AL93" t="str">
        <f>Special[[#This Row],[服装]]&amp;Special[[#This Row],[名前]]&amp;Special[[#This Row],[レアリティ]]</f>
        <v>新年2澤村大地ICONIC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5</v>
      </c>
      <c r="C94">
        <f>IF(ROW()=2,1,IF(Special[[#This Row],[枝番用]]=1,1,C93+1))</f>
        <v>1</v>
      </c>
      <c r="D94" s="1" t="s">
        <v>1208</v>
      </c>
      <c r="E94" s="1" t="s">
        <v>143</v>
      </c>
      <c r="F94" s="1" t="s">
        <v>73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775</v>
      </c>
      <c r="M94" s="1" t="s">
        <v>224</v>
      </c>
      <c r="N94">
        <v>37</v>
      </c>
      <c r="O94">
        <v>0</v>
      </c>
      <c r="P94">
        <v>47</v>
      </c>
      <c r="Q94">
        <v>0</v>
      </c>
      <c r="S94" s="1" t="s">
        <v>1218</v>
      </c>
      <c r="AL94" t="str">
        <f>Special[[#This Row],[服装]]&amp;Special[[#This Row],[名前]]&amp;Special[[#This Row],[レアリティ]]</f>
        <v>新年2澤村大地ICONIC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205</v>
      </c>
      <c r="E95" t="s">
        <v>144</v>
      </c>
      <c r="F95" t="s">
        <v>24</v>
      </c>
      <c r="G95" t="s">
        <v>31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ユニフォーム菅原考支ICONIC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45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t="s">
        <v>117</v>
      </c>
      <c r="E96" t="s">
        <v>144</v>
      </c>
      <c r="F96" t="s">
        <v>28</v>
      </c>
      <c r="G96" t="s">
        <v>31</v>
      </c>
      <c r="H96" t="s">
        <v>136</v>
      </c>
      <c r="I96" t="s">
        <v>71</v>
      </c>
      <c r="J96">
        <v>1</v>
      </c>
      <c r="K96" t="s">
        <v>261</v>
      </c>
      <c r="L96" t="s">
        <v>191</v>
      </c>
      <c r="M96" t="s">
        <v>162</v>
      </c>
      <c r="N96">
        <v>29</v>
      </c>
      <c r="O96">
        <v>0</v>
      </c>
      <c r="P96">
        <v>0</v>
      </c>
      <c r="Q96">
        <v>0</v>
      </c>
      <c r="AL96" t="str">
        <f>Special[[#This Row],[服装]]&amp;Special[[#This Row],[名前]]&amp;Special[[#This Row],[レアリティ]]</f>
        <v>プール掃除菅原考支ICONIC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45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t="s">
        <v>117</v>
      </c>
      <c r="E97" t="s">
        <v>144</v>
      </c>
      <c r="F97" t="s">
        <v>28</v>
      </c>
      <c r="G97" t="s">
        <v>31</v>
      </c>
      <c r="H97" t="s">
        <v>136</v>
      </c>
      <c r="I97" t="s">
        <v>71</v>
      </c>
      <c r="J97">
        <v>1</v>
      </c>
      <c r="K97" t="s">
        <v>261</v>
      </c>
      <c r="L97" t="s">
        <v>276</v>
      </c>
      <c r="M97" t="s">
        <v>224</v>
      </c>
      <c r="N97">
        <v>37</v>
      </c>
      <c r="O97">
        <v>0</v>
      </c>
      <c r="P97">
        <v>47</v>
      </c>
      <c r="Q97">
        <v>0</v>
      </c>
      <c r="AL97" t="str">
        <f>Special[[#This Row],[服装]]&amp;Special[[#This Row],[名前]]&amp;Special[[#This Row],[レアリティ]]</f>
        <v>プール掃除菅原考支ICONIC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46</v>
      </c>
      <c r="B98">
        <f>IF(ROW()=2,1,IF(A97&lt;&gt;Special[[#This Row],[No]],1,IF(Special[[#This Row],[枝番用]]=0,B97,B97+1)))</f>
        <v>1</v>
      </c>
      <c r="C98">
        <f>IF(ROW()=2,1,IF(Special[[#This Row],[枝番用]]=1,1,C97+1))</f>
        <v>1</v>
      </c>
      <c r="D98" s="1" t="s">
        <v>760</v>
      </c>
      <c r="E98" t="s">
        <v>144</v>
      </c>
      <c r="F98" s="1" t="s">
        <v>73</v>
      </c>
      <c r="G98" s="1" t="s">
        <v>74</v>
      </c>
      <c r="H98" t="s">
        <v>136</v>
      </c>
      <c r="I98" t="s">
        <v>71</v>
      </c>
      <c r="J98">
        <v>1</v>
      </c>
      <c r="K98" t="s">
        <v>261</v>
      </c>
      <c r="L98" t="s">
        <v>191</v>
      </c>
      <c r="M98" t="s">
        <v>162</v>
      </c>
      <c r="N98">
        <v>29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文化祭菅原考支ICONIC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46</v>
      </c>
      <c r="B99">
        <f>IF(ROW()=2,1,IF(A98&lt;&gt;Special[[#This Row],[No]],1,IF(Special[[#This Row],[枝番用]]=0,B98,B98+1)))</f>
        <v>2</v>
      </c>
      <c r="C99">
        <f>IF(ROW()=2,1,IF(Special[[#This Row],[枝番用]]=1,1,C98+1))</f>
        <v>1</v>
      </c>
      <c r="D99" s="1" t="s">
        <v>760</v>
      </c>
      <c r="E99" t="s">
        <v>144</v>
      </c>
      <c r="F99" s="1" t="s">
        <v>73</v>
      </c>
      <c r="G99" s="1" t="s">
        <v>74</v>
      </c>
      <c r="H99" t="s">
        <v>136</v>
      </c>
      <c r="I99" t="s">
        <v>71</v>
      </c>
      <c r="J99">
        <v>1</v>
      </c>
      <c r="K99" t="s">
        <v>261</v>
      </c>
      <c r="L99" s="1" t="s">
        <v>180</v>
      </c>
      <c r="M99" s="1" t="s">
        <v>173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文化祭菅原考支ICONIC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47</v>
      </c>
      <c r="B100">
        <f>IF(ROW()=2,1,IF(A99&lt;&gt;Special[[#This Row],[No]],1,IF(Special[[#This Row],[枝番用]]=0,B99,B99+1)))</f>
        <v>1</v>
      </c>
      <c r="C100">
        <f>IF(ROW()=2,1,IF(Special[[#This Row],[枝番用]]=1,1,C99+1))</f>
        <v>1</v>
      </c>
      <c r="D100" s="1" t="s">
        <v>938</v>
      </c>
      <c r="E100" s="1" t="s">
        <v>144</v>
      </c>
      <c r="F100" s="1" t="s">
        <v>90</v>
      </c>
      <c r="G100" s="1" t="s">
        <v>74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191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梅雨菅原考支ICONIC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48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1167</v>
      </c>
      <c r="E101" s="1" t="s">
        <v>144</v>
      </c>
      <c r="F101" s="1" t="s">
        <v>77</v>
      </c>
      <c r="G101" s="1" t="s">
        <v>74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AL101" t="str">
        <f>Special[[#This Row],[服装]]&amp;Special[[#This Row],[名前]]&amp;Special[[#This Row],[レアリティ]]</f>
        <v>Xmas2菅原考支ICONIC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48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1167</v>
      </c>
      <c r="E102" s="1" t="s">
        <v>144</v>
      </c>
      <c r="F102" s="1" t="s">
        <v>77</v>
      </c>
      <c r="G102" s="1" t="s">
        <v>74</v>
      </c>
      <c r="H102" s="1" t="s">
        <v>136</v>
      </c>
      <c r="I102" s="1" t="s">
        <v>71</v>
      </c>
      <c r="J102">
        <v>1</v>
      </c>
      <c r="K102" t="s">
        <v>261</v>
      </c>
      <c r="L102" s="1" t="s">
        <v>1168</v>
      </c>
      <c r="M102" s="1" t="s">
        <v>224</v>
      </c>
      <c r="N102">
        <v>35</v>
      </c>
      <c r="O102">
        <v>0</v>
      </c>
      <c r="P102">
        <v>45</v>
      </c>
      <c r="Q102">
        <v>0</v>
      </c>
      <c r="S102" s="1" t="s">
        <v>1169</v>
      </c>
      <c r="T102">
        <v>2</v>
      </c>
      <c r="AA102">
        <v>2</v>
      </c>
      <c r="AL102" t="str">
        <f>Special[[#This Row],[服装]]&amp;Special[[#This Row],[名前]]&amp;Special[[#This Row],[レアリティ]]</f>
        <v>Xmas2菅原考支ICONIC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49</v>
      </c>
      <c r="B103">
        <f>IF(ROW()=2,1,IF(A102&lt;&gt;Special[[#This Row],[No]],1,IF(Special[[#This Row],[枝番用]]=0,B102,B102+1)))</f>
        <v>1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71</v>
      </c>
      <c r="J103">
        <v>1</v>
      </c>
      <c r="K103" t="s">
        <v>261</v>
      </c>
      <c r="L103" t="s">
        <v>191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ユニフォーム東峰旭ICONIC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49</v>
      </c>
      <c r="B104">
        <f>IF(ROW()=2,1,IF(A103&lt;&gt;Special[[#This Row],[No]],1,IF(Special[[#This Row],[枝番用]]=0,B103,B103+1)))</f>
        <v>2</v>
      </c>
      <c r="C104">
        <f>IF(ROW()=2,1,IF(Special[[#This Row],[枝番用]]=1,1,C103+1))</f>
        <v>1</v>
      </c>
      <c r="D104" t="s">
        <v>205</v>
      </c>
      <c r="E104" t="s">
        <v>145</v>
      </c>
      <c r="F104" t="s">
        <v>28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180</v>
      </c>
      <c r="M104" t="s">
        <v>162</v>
      </c>
      <c r="N104">
        <v>29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ユニフォーム東峰旭ICONIC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50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145</v>
      </c>
      <c r="F105" t="s">
        <v>23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191</v>
      </c>
      <c r="M105" t="s">
        <v>162</v>
      </c>
      <c r="N105">
        <v>27</v>
      </c>
      <c r="O105">
        <v>0</v>
      </c>
      <c r="P105">
        <v>0</v>
      </c>
      <c r="Q105">
        <v>0</v>
      </c>
      <c r="AL105" t="str">
        <f>Special[[#This Row],[服装]]&amp;Special[[#This Row],[名前]]&amp;Special[[#This Row],[レアリティ]]</f>
        <v>プール掃除東峰旭ICONIC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50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145</v>
      </c>
      <c r="F106" t="s">
        <v>23</v>
      </c>
      <c r="G106" t="s">
        <v>25</v>
      </c>
      <c r="H106" t="s">
        <v>136</v>
      </c>
      <c r="I106" t="s">
        <v>71</v>
      </c>
      <c r="J106">
        <v>1</v>
      </c>
      <c r="K106" t="s">
        <v>261</v>
      </c>
      <c r="L106" t="s">
        <v>273</v>
      </c>
      <c r="M106" t="s">
        <v>162</v>
      </c>
      <c r="N106">
        <v>27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プール掃除東峰旭ICONIC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51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860</v>
      </c>
      <c r="E107" s="1" t="s">
        <v>145</v>
      </c>
      <c r="F107" s="1" t="s">
        <v>90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L107" t="str">
        <f>Special[[#This Row],[服装]]&amp;Special[[#This Row],[名前]]&amp;Special[[#This Row],[レアリティ]]</f>
        <v>サバゲ東峰旭ICONIC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51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860</v>
      </c>
      <c r="E108" s="1" t="s">
        <v>145</v>
      </c>
      <c r="F108" s="1" t="s">
        <v>90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180</v>
      </c>
      <c r="M108" s="1" t="s">
        <v>162</v>
      </c>
      <c r="N108">
        <v>29</v>
      </c>
      <c r="O108">
        <v>0</v>
      </c>
      <c r="P108">
        <v>0</v>
      </c>
      <c r="Q108">
        <v>0</v>
      </c>
      <c r="AL108" t="str">
        <f>Special[[#This Row],[服装]]&amp;Special[[#This Row],[名前]]&amp;Special[[#This Row],[レアリティ]]</f>
        <v>サバゲ東峰旭ICONIC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51</v>
      </c>
      <c r="B109">
        <f>IF(ROW()=2,1,IF(A108&lt;&gt;Special[[#This Row],[No]],1,IF(Special[[#This Row],[枝番用]]=0,B108,B108+1)))</f>
        <v>3</v>
      </c>
      <c r="C109">
        <f>IF(ROW()=2,1,IF(Special[[#This Row],[枝番用]]=1,1,C108+1))</f>
        <v>1</v>
      </c>
      <c r="D109" s="1" t="s">
        <v>860</v>
      </c>
      <c r="E109" s="1" t="s">
        <v>145</v>
      </c>
      <c r="F109" s="1" t="s">
        <v>90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800</v>
      </c>
      <c r="M109" s="1" t="s">
        <v>224</v>
      </c>
      <c r="N109">
        <v>38</v>
      </c>
      <c r="O109">
        <v>0</v>
      </c>
      <c r="P109">
        <v>48</v>
      </c>
      <c r="Q109">
        <v>0</v>
      </c>
      <c r="AL109" t="str">
        <f>Special[[#This Row],[服装]]&amp;Special[[#This Row],[名前]]&amp;Special[[#This Row],[レアリティ]]</f>
        <v>サバゲ東峰旭ICONIC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52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218</v>
      </c>
      <c r="J110">
        <v>1</v>
      </c>
      <c r="K110" t="s">
        <v>261</v>
      </c>
      <c r="L110" t="s">
        <v>191</v>
      </c>
      <c r="M110" t="s">
        <v>162</v>
      </c>
      <c r="N110">
        <v>29</v>
      </c>
      <c r="O110">
        <v>0</v>
      </c>
      <c r="P110">
        <v>0</v>
      </c>
      <c r="Q110">
        <v>0</v>
      </c>
      <c r="AL110" t="str">
        <f>Special[[#This Row],[服装]]&amp;Special[[#This Row],[名前]]&amp;Special[[#This Row],[レアリティ]]</f>
        <v>ユニフォーム東峰旭YELL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52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t="s">
        <v>205</v>
      </c>
      <c r="E111" t="s">
        <v>145</v>
      </c>
      <c r="F111" t="s">
        <v>28</v>
      </c>
      <c r="G111" t="s">
        <v>25</v>
      </c>
      <c r="H111" t="s">
        <v>136</v>
      </c>
      <c r="I111" t="s">
        <v>218</v>
      </c>
      <c r="J111">
        <v>1</v>
      </c>
      <c r="K111" t="s">
        <v>261</v>
      </c>
      <c r="L111" t="s">
        <v>180</v>
      </c>
      <c r="M11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ユニフォーム東峰旭YELL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53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146</v>
      </c>
      <c r="F112" t="s">
        <v>24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L112" t="str">
        <f>Special[[#This Row],[服装]]&amp;Special[[#This Row],[名前]]&amp;Special[[#This Row],[レアリティ]]</f>
        <v>ユニフォーム縁下力ICONIC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53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146</v>
      </c>
      <c r="F113" t="s">
        <v>24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275</v>
      </c>
      <c r="M113" t="s">
        <v>224</v>
      </c>
      <c r="N113">
        <v>42</v>
      </c>
      <c r="O113">
        <v>0</v>
      </c>
      <c r="P113">
        <v>52</v>
      </c>
      <c r="Q113">
        <v>0</v>
      </c>
      <c r="AL113" t="str">
        <f>Special[[#This Row],[服装]]&amp;Special[[#This Row],[名前]]&amp;Special[[#This Row],[レアリティ]]</f>
        <v>ユニフォーム縁下力ICONIC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54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380</v>
      </c>
      <c r="E114" t="s">
        <v>146</v>
      </c>
      <c r="F114" t="s">
        <v>28</v>
      </c>
      <c r="G114" t="s">
        <v>25</v>
      </c>
      <c r="H114" t="s">
        <v>136</v>
      </c>
      <c r="I114" t="s">
        <v>71</v>
      </c>
      <c r="J114">
        <v>1</v>
      </c>
      <c r="K114" t="s">
        <v>261</v>
      </c>
      <c r="L114" s="1" t="s">
        <v>191</v>
      </c>
      <c r="M114" s="1" t="s">
        <v>162</v>
      </c>
      <c r="N114">
        <v>29</v>
      </c>
      <c r="O114">
        <v>0</v>
      </c>
      <c r="P114">
        <v>0</v>
      </c>
      <c r="Q114">
        <v>0</v>
      </c>
      <c r="AL114" t="str">
        <f>Special[[#This Row],[服装]]&amp;Special[[#This Row],[名前]]&amp;Special[[#This Row],[レアリティ]]</f>
        <v>探偵縁下力ICONIC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54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380</v>
      </c>
      <c r="E115" t="s">
        <v>146</v>
      </c>
      <c r="F115" t="s">
        <v>28</v>
      </c>
      <c r="G115" t="s">
        <v>25</v>
      </c>
      <c r="H115" t="s">
        <v>136</v>
      </c>
      <c r="I115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AL115" t="str">
        <f>Special[[#This Row],[服装]]&amp;Special[[#This Row],[名前]]&amp;Special[[#This Row],[レアリティ]]</f>
        <v>探偵縁下力ICONIC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54</v>
      </c>
      <c r="B116">
        <f>IF(ROW()=2,1,IF(A115&lt;&gt;Special[[#This Row],[No]],1,IF(Special[[#This Row],[枝番用]]=0,B115,B115+1)))</f>
        <v>3</v>
      </c>
      <c r="C116">
        <f>IF(ROW()=2,1,IF(Special[[#This Row],[枝番用]]=1,1,C115+1))</f>
        <v>1</v>
      </c>
      <c r="D116" t="s">
        <v>380</v>
      </c>
      <c r="E116" t="s">
        <v>146</v>
      </c>
      <c r="F116" t="s">
        <v>28</v>
      </c>
      <c r="G116" t="s">
        <v>25</v>
      </c>
      <c r="H116" t="s">
        <v>136</v>
      </c>
      <c r="I116" t="s">
        <v>71</v>
      </c>
      <c r="J116">
        <v>1</v>
      </c>
      <c r="K116" t="s">
        <v>261</v>
      </c>
      <c r="L116" s="1" t="s">
        <v>275</v>
      </c>
      <c r="M116" s="1" t="s">
        <v>224</v>
      </c>
      <c r="N116">
        <v>38</v>
      </c>
      <c r="O116">
        <v>0</v>
      </c>
      <c r="P116">
        <v>48</v>
      </c>
      <c r="Q116">
        <v>0</v>
      </c>
      <c r="AL116" t="str">
        <f>Special[[#This Row],[服装]]&amp;Special[[#This Row],[名前]]&amp;Special[[#This Row],[レアリティ]]</f>
        <v>探偵縁下力ICONIC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55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867</v>
      </c>
      <c r="E117" s="1" t="s">
        <v>146</v>
      </c>
      <c r="F117" s="1" t="s">
        <v>73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261</v>
      </c>
      <c r="L117" s="1" t="s">
        <v>191</v>
      </c>
      <c r="M117" s="1" t="s">
        <v>162</v>
      </c>
      <c r="N117">
        <v>29</v>
      </c>
      <c r="O117">
        <v>0</v>
      </c>
      <c r="P117">
        <v>0</v>
      </c>
      <c r="Q117">
        <v>0</v>
      </c>
      <c r="AL117" t="str">
        <f>Special[[#This Row],[服装]]&amp;Special[[#This Row],[名前]]&amp;Special[[#This Row],[レアリティ]]</f>
        <v>RPG縁下力ICONIC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55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867</v>
      </c>
      <c r="E118" s="1" t="s">
        <v>146</v>
      </c>
      <c r="F118" s="1" t="s">
        <v>73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261</v>
      </c>
      <c r="L118" s="1" t="s">
        <v>275</v>
      </c>
      <c r="M118" s="1" t="s">
        <v>224</v>
      </c>
      <c r="N118">
        <v>39</v>
      </c>
      <c r="O118">
        <v>0</v>
      </c>
      <c r="P118">
        <v>49</v>
      </c>
      <c r="Q118">
        <v>0</v>
      </c>
      <c r="AL118" t="str">
        <f>Special[[#This Row],[服装]]&amp;Special[[#This Row],[名前]]&amp;Special[[#This Row],[レアリティ]]</f>
        <v>RPG縁下力ICONIC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56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987</v>
      </c>
      <c r="E119" s="1" t="s">
        <v>146</v>
      </c>
      <c r="F119" s="1" t="s">
        <v>90</v>
      </c>
      <c r="G119" s="1" t="s">
        <v>78</v>
      </c>
      <c r="H119" s="1" t="s">
        <v>136</v>
      </c>
      <c r="I119" s="1" t="s">
        <v>71</v>
      </c>
      <c r="J119">
        <v>1</v>
      </c>
      <c r="K119" t="s">
        <v>261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AL119" t="str">
        <f>Special[[#This Row],[服装]]&amp;Special[[#This Row],[名前]]&amp;Special[[#This Row],[レアリティ]]</f>
        <v>花火縁下力ICONIC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56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s="1" t="s">
        <v>987</v>
      </c>
      <c r="E120" s="1" t="s">
        <v>146</v>
      </c>
      <c r="F120" s="1" t="s">
        <v>90</v>
      </c>
      <c r="G120" s="1" t="s">
        <v>78</v>
      </c>
      <c r="H120" s="1" t="s">
        <v>136</v>
      </c>
      <c r="I120" s="1" t="s">
        <v>71</v>
      </c>
      <c r="J120">
        <v>1</v>
      </c>
      <c r="K120" t="s">
        <v>261</v>
      </c>
      <c r="L120" s="1" t="s">
        <v>963</v>
      </c>
      <c r="M120" s="1" t="s">
        <v>224</v>
      </c>
      <c r="N120">
        <v>40</v>
      </c>
      <c r="O120">
        <v>0</v>
      </c>
      <c r="P120">
        <v>50</v>
      </c>
      <c r="Q120">
        <v>0</v>
      </c>
      <c r="S120" s="1" t="s">
        <v>988</v>
      </c>
      <c r="T120">
        <v>2</v>
      </c>
      <c r="AA120">
        <v>2</v>
      </c>
      <c r="AL120" t="str">
        <f>Special[[#This Row],[服装]]&amp;Special[[#This Row],[名前]]&amp;Special[[#This Row],[レアリティ]]</f>
        <v>花火縁下力ICONIC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57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147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t="s">
        <v>191</v>
      </c>
      <c r="M121" t="s">
        <v>162</v>
      </c>
      <c r="N121">
        <v>21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ユニフォーム木下久志ICONIC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58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t="s">
        <v>205</v>
      </c>
      <c r="E122" t="s">
        <v>148</v>
      </c>
      <c r="F122" t="s">
        <v>24</v>
      </c>
      <c r="G122" t="s">
        <v>26</v>
      </c>
      <c r="H122" t="s">
        <v>136</v>
      </c>
      <c r="I122" t="s">
        <v>71</v>
      </c>
      <c r="J122">
        <v>1</v>
      </c>
      <c r="K122" t="s">
        <v>261</v>
      </c>
      <c r="L122" t="s">
        <v>191</v>
      </c>
      <c r="M122" t="s">
        <v>162</v>
      </c>
      <c r="N122">
        <v>29</v>
      </c>
      <c r="O122">
        <v>0</v>
      </c>
      <c r="P122">
        <v>0</v>
      </c>
      <c r="Q122">
        <v>0</v>
      </c>
      <c r="AL122" t="str">
        <f>Special[[#This Row],[服装]]&amp;Special[[#This Row],[名前]]&amp;Special[[#This Row],[レアリティ]]</f>
        <v>ユニフォーム成田一仁ICONIC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59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108</v>
      </c>
      <c r="E123" t="s">
        <v>39</v>
      </c>
      <c r="F123" t="s">
        <v>24</v>
      </c>
      <c r="G123" t="s">
        <v>31</v>
      </c>
      <c r="H123" t="s">
        <v>27</v>
      </c>
      <c r="I123" t="s">
        <v>71</v>
      </c>
      <c r="J123">
        <v>1</v>
      </c>
      <c r="K123" t="s">
        <v>261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AL123" t="str">
        <f>Special[[#This Row],[服装]]&amp;Special[[#This Row],[名前]]&amp;Special[[#This Row],[レアリティ]]</f>
        <v>ユニフォーム孤爪研磨ICONIC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60</v>
      </c>
      <c r="B124">
        <f>IF(ROW()=2,1,IF(A123&lt;&gt;Special[[#This Row],[No]],1,IF(Special[[#This Row],[枝番用]]=0,B123,B123+1)))</f>
        <v>1</v>
      </c>
      <c r="C124">
        <f>IF(ROW()=2,1,IF(Special[[#This Row],[枝番用]]=1,1,C123+1))</f>
        <v>1</v>
      </c>
      <c r="D124" t="s">
        <v>149</v>
      </c>
      <c r="E124" t="s">
        <v>39</v>
      </c>
      <c r="F124" t="s">
        <v>90</v>
      </c>
      <c r="G124" t="s">
        <v>31</v>
      </c>
      <c r="H124" t="s">
        <v>27</v>
      </c>
      <c r="I124" t="s">
        <v>71</v>
      </c>
      <c r="J124">
        <v>1</v>
      </c>
      <c r="K124" t="s">
        <v>261</v>
      </c>
      <c r="L124" t="s">
        <v>191</v>
      </c>
      <c r="M124" t="s">
        <v>162</v>
      </c>
      <c r="N124">
        <v>29</v>
      </c>
      <c r="O124">
        <v>0</v>
      </c>
      <c r="P124">
        <v>0</v>
      </c>
      <c r="Q124">
        <v>0</v>
      </c>
      <c r="AL124" t="str">
        <f>Special[[#This Row],[服装]]&amp;Special[[#This Row],[名前]]&amp;Special[[#This Row],[レアリティ]]</f>
        <v>制服孤爪研磨ICONIC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61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150</v>
      </c>
      <c r="E125" t="s">
        <v>39</v>
      </c>
      <c r="F125" t="s">
        <v>77</v>
      </c>
      <c r="G125" t="s">
        <v>31</v>
      </c>
      <c r="H125" t="s">
        <v>27</v>
      </c>
      <c r="I125" t="s">
        <v>71</v>
      </c>
      <c r="J125">
        <v>1</v>
      </c>
      <c r="K125" t="s">
        <v>261</v>
      </c>
      <c r="L125" t="s">
        <v>278</v>
      </c>
      <c r="M125" t="s">
        <v>173</v>
      </c>
      <c r="N125">
        <v>29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夏祭り孤爪研磨ICONIC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62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824</v>
      </c>
      <c r="E126" s="1" t="s">
        <v>39</v>
      </c>
      <c r="F126" s="1" t="s">
        <v>73</v>
      </c>
      <c r="G126" s="1" t="s">
        <v>31</v>
      </c>
      <c r="H126" s="1" t="s">
        <v>27</v>
      </c>
      <c r="I126" s="1" t="s">
        <v>71</v>
      </c>
      <c r="J126">
        <v>1</v>
      </c>
      <c r="K126" t="s">
        <v>261</v>
      </c>
      <c r="L126" s="1" t="s">
        <v>278</v>
      </c>
      <c r="M126" s="1" t="s">
        <v>173</v>
      </c>
      <c r="N126">
        <v>29</v>
      </c>
      <c r="O126">
        <v>0</v>
      </c>
      <c r="P126">
        <v>0</v>
      </c>
      <c r="Q126">
        <v>0</v>
      </c>
      <c r="AL126" t="str">
        <f>Special[[#This Row],[服装]]&amp;Special[[#This Row],[名前]]&amp;Special[[#This Row],[レアリティ]]</f>
        <v>1周年孤爪研磨ICONIC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62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824</v>
      </c>
      <c r="E127" s="1" t="s">
        <v>39</v>
      </c>
      <c r="F127" s="1" t="s">
        <v>73</v>
      </c>
      <c r="G127" s="1" t="s">
        <v>31</v>
      </c>
      <c r="H127" s="1" t="s">
        <v>27</v>
      </c>
      <c r="I127" s="1" t="s">
        <v>71</v>
      </c>
      <c r="J127">
        <v>1</v>
      </c>
      <c r="K127" t="s">
        <v>261</v>
      </c>
      <c r="L127" s="1" t="s">
        <v>276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L127" t="str">
        <f>Special[[#This Row],[服装]]&amp;Special[[#This Row],[名前]]&amp;Special[[#This Row],[レアリティ]]</f>
        <v>1周年孤爪研磨ICONIC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62</v>
      </c>
      <c r="B128">
        <f>IF(ROW()=2,1,IF(A127&lt;&gt;Special[[#This Row],[No]],1,IF(Special[[#This Row],[枝番用]]=0,B127,B127+1)))</f>
        <v>3</v>
      </c>
      <c r="C128">
        <f>IF(ROW()=2,1,IF(Special[[#This Row],[枝番用]]=1,1,C127+1))</f>
        <v>1</v>
      </c>
      <c r="D128" s="1" t="s">
        <v>824</v>
      </c>
      <c r="E128" s="1" t="s">
        <v>39</v>
      </c>
      <c r="F128" s="1" t="s">
        <v>73</v>
      </c>
      <c r="G128" s="1" t="s">
        <v>31</v>
      </c>
      <c r="H128" s="1" t="s">
        <v>27</v>
      </c>
      <c r="I128" s="1" t="s">
        <v>71</v>
      </c>
      <c r="J128">
        <v>1</v>
      </c>
      <c r="K128" t="s">
        <v>261</v>
      </c>
      <c r="L128" s="1" t="s">
        <v>724</v>
      </c>
      <c r="M128" s="1" t="s">
        <v>224</v>
      </c>
      <c r="N128">
        <v>39</v>
      </c>
      <c r="O128">
        <v>0</v>
      </c>
      <c r="P128">
        <v>49</v>
      </c>
      <c r="Q128">
        <v>0</v>
      </c>
      <c r="V128" s="14">
        <v>10</v>
      </c>
      <c r="W128" s="14">
        <v>19.8</v>
      </c>
      <c r="X128" s="14">
        <v>15</v>
      </c>
      <c r="Y128" s="14">
        <v>29.7</v>
      </c>
      <c r="Z128" s="14" t="s">
        <v>1246</v>
      </c>
      <c r="AA128" s="14">
        <v>0</v>
      </c>
      <c r="AB128" s="14"/>
      <c r="AE128" s="14">
        <v>0</v>
      </c>
      <c r="AF128" s="14">
        <v>0</v>
      </c>
      <c r="AG128" s="14">
        <v>0</v>
      </c>
      <c r="AH128" s="14">
        <v>0</v>
      </c>
      <c r="AI128" s="14"/>
      <c r="AJ128" s="14">
        <v>0</v>
      </c>
      <c r="AK128" s="14"/>
      <c r="AL128" t="str">
        <f>Special[[#This Row],[服装]]&amp;Special[[#This Row],[名前]]&amp;Special[[#This Row],[レアリティ]]</f>
        <v>1周年孤爪研磨ICONIC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63</v>
      </c>
      <c r="B129">
        <f>IF(ROW()=2,1,IF(A128&lt;&gt;Special[[#This Row],[No]],1,IF(Special[[#This Row],[枝番用]]=0,B128,B128+1)))</f>
        <v>1</v>
      </c>
      <c r="C129">
        <f>IF(ROW()=2,1,IF(Special[[#This Row],[枝番用]]=1,1,C128+1))</f>
        <v>1</v>
      </c>
      <c r="D129" s="1" t="s">
        <v>1044</v>
      </c>
      <c r="E129" s="1" t="s">
        <v>39</v>
      </c>
      <c r="F129" s="1" t="s">
        <v>90</v>
      </c>
      <c r="G129" s="1" t="s">
        <v>31</v>
      </c>
      <c r="H129" s="1" t="s">
        <v>27</v>
      </c>
      <c r="I129" s="1" t="s">
        <v>71</v>
      </c>
      <c r="J129">
        <v>1</v>
      </c>
      <c r="K129" t="s">
        <v>261</v>
      </c>
      <c r="L129" s="1" t="s">
        <v>191</v>
      </c>
      <c r="M129" s="1" t="s">
        <v>162</v>
      </c>
      <c r="N129">
        <v>29</v>
      </c>
      <c r="O129">
        <v>0</v>
      </c>
      <c r="P129">
        <v>0</v>
      </c>
      <c r="Q129">
        <v>0</v>
      </c>
      <c r="AL129" t="str">
        <f>Special[[#This Row],[服装]]&amp;Special[[#This Row],[名前]]&amp;Special[[#This Row],[レアリティ]]</f>
        <v>スパイ孤爪研磨ICONIC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63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1</v>
      </c>
      <c r="D130" s="1" t="s">
        <v>1044</v>
      </c>
      <c r="E130" s="1" t="s">
        <v>39</v>
      </c>
      <c r="F130" s="1" t="s">
        <v>90</v>
      </c>
      <c r="G130" s="1" t="s">
        <v>31</v>
      </c>
      <c r="H130" s="1" t="s">
        <v>27</v>
      </c>
      <c r="I130" s="1" t="s">
        <v>71</v>
      </c>
      <c r="J130">
        <v>1</v>
      </c>
      <c r="K130" t="s">
        <v>261</v>
      </c>
      <c r="L130" s="1" t="s">
        <v>1264</v>
      </c>
      <c r="M130" s="1" t="s">
        <v>224</v>
      </c>
      <c r="N130">
        <v>39</v>
      </c>
      <c r="O130">
        <v>0</v>
      </c>
      <c r="P130">
        <v>49</v>
      </c>
      <c r="Q130">
        <v>0</v>
      </c>
      <c r="S130" s="1" t="s">
        <v>1130</v>
      </c>
      <c r="V130">
        <v>3.35</v>
      </c>
      <c r="W130">
        <v>33.729999999999997</v>
      </c>
      <c r="X130">
        <v>5</v>
      </c>
      <c r="Y130">
        <v>50.08</v>
      </c>
      <c r="Z130" s="1" t="s">
        <v>1258</v>
      </c>
      <c r="AA130">
        <v>1</v>
      </c>
      <c r="AC130" s="1"/>
      <c r="AD130" s="1"/>
      <c r="AI130" s="1"/>
      <c r="AL130" t="str">
        <f>Special[[#This Row],[服装]]&amp;Special[[#This Row],[名前]]&amp;Special[[#This Row],[レアリティ]]</f>
        <v>スパイ孤爪研磨ICONIC</v>
      </c>
      <c r="AM130">
        <f>IF((A129&amp;L129&amp;M129)&lt;&gt;(Special[[#This Row],[No]]&amp;L130&amp;M130),1,0)</f>
        <v>1</v>
      </c>
    </row>
    <row r="131" spans="1:39" x14ac:dyDescent="0.35">
      <c r="A131">
        <f>VLOOKUP(Special[[#This Row],[No用]],SetNo[[No.用]:[vlookup 用]],2,FALSE)</f>
        <v>63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2</v>
      </c>
      <c r="D131" s="1" t="s">
        <v>1044</v>
      </c>
      <c r="E131" s="1" t="s">
        <v>39</v>
      </c>
      <c r="F131" s="1" t="s">
        <v>90</v>
      </c>
      <c r="G131" s="1" t="s">
        <v>31</v>
      </c>
      <c r="H131" s="1" t="s">
        <v>27</v>
      </c>
      <c r="I131" s="1" t="s">
        <v>71</v>
      </c>
      <c r="J131">
        <v>1</v>
      </c>
      <c r="K131" t="s">
        <v>261</v>
      </c>
      <c r="L131" s="1" t="s">
        <v>1264</v>
      </c>
      <c r="M131" s="1" t="s">
        <v>224</v>
      </c>
      <c r="N131">
        <v>39</v>
      </c>
      <c r="O131">
        <v>0</v>
      </c>
      <c r="P131">
        <v>49</v>
      </c>
      <c r="Q131">
        <v>0</v>
      </c>
      <c r="S131" s="1"/>
      <c r="U131" s="1" t="s">
        <v>180</v>
      </c>
      <c r="V131">
        <v>2.5</v>
      </c>
      <c r="W131">
        <v>25.04</v>
      </c>
      <c r="X131">
        <v>4.2</v>
      </c>
      <c r="Y131">
        <v>42.42</v>
      </c>
      <c r="Z131" s="1" t="s">
        <v>1263</v>
      </c>
      <c r="AA131">
        <v>1</v>
      </c>
      <c r="AC131" s="1"/>
      <c r="AD131" s="1"/>
      <c r="AI131" s="1"/>
      <c r="AL131" t="str">
        <f>Special[[#This Row],[服装]]&amp;Special[[#This Row],[名前]]&amp;Special[[#This Row],[レアリティ]]</f>
        <v>スパイ孤爪研磨ICONIC</v>
      </c>
      <c r="AM131">
        <f>IF((A130&amp;L130&amp;M130)&lt;&gt;(Special[[#This Row],[No]]&amp;L131&amp;M131),1,0)</f>
        <v>0</v>
      </c>
    </row>
    <row r="132" spans="1:39" x14ac:dyDescent="0.35">
      <c r="A132">
        <f>VLOOKUP(Special[[#This Row],[No用]],SetNo[[No.用]:[vlookup 用]],2,FALSE)</f>
        <v>64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1167</v>
      </c>
      <c r="E132" s="1" t="s">
        <v>39</v>
      </c>
      <c r="F132" s="1" t="s">
        <v>77</v>
      </c>
      <c r="G132" s="1" t="s">
        <v>31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278</v>
      </c>
      <c r="M132" s="1" t="s">
        <v>173</v>
      </c>
      <c r="N132">
        <v>29</v>
      </c>
      <c r="O132">
        <v>0</v>
      </c>
      <c r="P132">
        <v>0</v>
      </c>
      <c r="Q132">
        <v>0</v>
      </c>
      <c r="S132" s="1"/>
      <c r="AL132" t="str">
        <f>Special[[#This Row],[服装]]&amp;Special[[#This Row],[名前]]&amp;Special[[#This Row],[レアリティ]]</f>
        <v>Xmas2孤爪研磨ICONIC</v>
      </c>
      <c r="AM132">
        <f>IF((A130&amp;L130&amp;M130)&lt;&gt;(Special[[#This Row],[No]]&amp;L132&amp;M132),1,0)</f>
        <v>1</v>
      </c>
    </row>
    <row r="133" spans="1:39" x14ac:dyDescent="0.35">
      <c r="A133">
        <f>VLOOKUP(Special[[#This Row],[No用]],SetNo[[No.用]:[vlookup 用]],2,FALSE)</f>
        <v>64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1167</v>
      </c>
      <c r="E133" s="1" t="s">
        <v>39</v>
      </c>
      <c r="F133" s="1" t="s">
        <v>77</v>
      </c>
      <c r="G133" s="1" t="s">
        <v>31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1264</v>
      </c>
      <c r="M133" s="1" t="s">
        <v>224</v>
      </c>
      <c r="N133">
        <v>39</v>
      </c>
      <c r="O133">
        <v>0</v>
      </c>
      <c r="P133">
        <v>49</v>
      </c>
      <c r="Q133">
        <v>0</v>
      </c>
      <c r="S133" s="1" t="s">
        <v>1182</v>
      </c>
      <c r="V133">
        <v>3.35</v>
      </c>
      <c r="W133">
        <v>33.729999999999997</v>
      </c>
      <c r="X133">
        <v>5</v>
      </c>
      <c r="Y133">
        <v>50.08</v>
      </c>
      <c r="Z133" s="1" t="s">
        <v>1258</v>
      </c>
      <c r="AA133">
        <v>1</v>
      </c>
      <c r="AC133" s="1"/>
      <c r="AD133" s="1"/>
      <c r="AI133" s="1"/>
      <c r="AL133" t="str">
        <f>Special[[#This Row],[服装]]&amp;Special[[#This Row],[名前]]&amp;Special[[#This Row],[レアリティ]]</f>
        <v>Xmas2孤爪研磨ICONIC</v>
      </c>
      <c r="AM133">
        <f>IF((A132&amp;L132&amp;M132)&lt;&gt;(Special[[#This Row],[No]]&amp;L133&amp;M133),1,0)</f>
        <v>1</v>
      </c>
    </row>
    <row r="134" spans="1:39" x14ac:dyDescent="0.35">
      <c r="A134">
        <f>VLOOKUP(Special[[#This Row],[No用]],SetNo[[No.用]:[vlookup 用]],2,FALSE)</f>
        <v>64</v>
      </c>
      <c r="B134">
        <f>IF(ROW()=2,1,IF(A133&lt;&gt;Special[[#This Row],[No]],1,IF(Special[[#This Row],[枝番用]]=0,B133,B133+1)))</f>
        <v>2</v>
      </c>
      <c r="C134">
        <f>IF(ROW()=2,1,IF(Special[[#This Row],[枝番用]]=1,1,C133+1))</f>
        <v>2</v>
      </c>
      <c r="D134" s="1" t="s">
        <v>1167</v>
      </c>
      <c r="E134" s="1" t="s">
        <v>39</v>
      </c>
      <c r="F134" s="1" t="s">
        <v>77</v>
      </c>
      <c r="G134" s="1" t="s">
        <v>31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1264</v>
      </c>
      <c r="M134" s="1" t="s">
        <v>224</v>
      </c>
      <c r="N134">
        <v>39</v>
      </c>
      <c r="O134">
        <v>0</v>
      </c>
      <c r="P134">
        <v>49</v>
      </c>
      <c r="Q134">
        <v>0</v>
      </c>
      <c r="S134" s="1"/>
      <c r="U134" s="1" t="s">
        <v>180</v>
      </c>
      <c r="V134">
        <v>2.5</v>
      </c>
      <c r="W134">
        <v>25.04</v>
      </c>
      <c r="X134">
        <v>4.2</v>
      </c>
      <c r="Y134">
        <v>42.42</v>
      </c>
      <c r="Z134" s="1" t="s">
        <v>1263</v>
      </c>
      <c r="AA134">
        <v>1</v>
      </c>
      <c r="AC134" s="1"/>
      <c r="AD134" s="1"/>
      <c r="AI134" s="1"/>
      <c r="AL134" t="str">
        <f>Special[[#This Row],[服装]]&amp;Special[[#This Row],[名前]]&amp;Special[[#This Row],[レアリティ]]</f>
        <v>Xmas2孤爪研磨ICONIC</v>
      </c>
      <c r="AM134">
        <f>IF((A133&amp;L133&amp;M133)&lt;&gt;(Special[[#This Row],[No]]&amp;L134&amp;M134),1,0)</f>
        <v>0</v>
      </c>
    </row>
    <row r="135" spans="1:39" x14ac:dyDescent="0.35">
      <c r="A135">
        <f>VLOOKUP(Special[[#This Row],[No用]],SetNo[[No.用]:[vlookup 用]],2,FALSE)</f>
        <v>65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40</v>
      </c>
      <c r="F135" t="s">
        <v>23</v>
      </c>
      <c r="G135" t="s">
        <v>26</v>
      </c>
      <c r="H135" t="s">
        <v>27</v>
      </c>
      <c r="I135" t="s">
        <v>71</v>
      </c>
      <c r="J135">
        <v>1</v>
      </c>
      <c r="K135" t="s">
        <v>261</v>
      </c>
      <c r="L135" t="s">
        <v>191</v>
      </c>
      <c r="M135" t="s">
        <v>162</v>
      </c>
      <c r="N135">
        <v>9</v>
      </c>
      <c r="O135">
        <v>0</v>
      </c>
      <c r="P135">
        <v>0</v>
      </c>
      <c r="Q135">
        <v>0</v>
      </c>
      <c r="AL135" t="str">
        <f>Special[[#This Row],[服装]]&amp;Special[[#This Row],[名前]]&amp;Special[[#This Row],[レアリティ]]</f>
        <v>ユニフォーム黒尾鉄朗ICONIC</v>
      </c>
      <c r="AM135">
        <f>IF((A133&amp;L133&amp;M133)&lt;&gt;(Special[[#This Row],[No]]&amp;L135&amp;M135),1,0)</f>
        <v>1</v>
      </c>
    </row>
    <row r="136" spans="1:39" x14ac:dyDescent="0.35">
      <c r="A136">
        <f>VLOOKUP(Special[[#This Row],[No用]],SetNo[[No.用]:[vlookup 用]],2,FALSE)</f>
        <v>65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t="s">
        <v>108</v>
      </c>
      <c r="E136" t="s">
        <v>40</v>
      </c>
      <c r="F136" t="s">
        <v>23</v>
      </c>
      <c r="G136" t="s">
        <v>26</v>
      </c>
      <c r="H136" t="s">
        <v>27</v>
      </c>
      <c r="I136" t="s">
        <v>71</v>
      </c>
      <c r="J136">
        <v>1</v>
      </c>
      <c r="K136" t="s">
        <v>261</v>
      </c>
      <c r="L136" s="1" t="s">
        <v>790</v>
      </c>
      <c r="M136" t="s">
        <v>162</v>
      </c>
      <c r="N136">
        <v>9</v>
      </c>
      <c r="O136">
        <v>0</v>
      </c>
      <c r="P136">
        <v>0</v>
      </c>
      <c r="Q136">
        <v>0</v>
      </c>
      <c r="V136" s="14">
        <v>2.5</v>
      </c>
      <c r="W136" s="14">
        <v>25.04</v>
      </c>
      <c r="X136" s="14">
        <v>0</v>
      </c>
      <c r="Y136" s="14">
        <v>0</v>
      </c>
      <c r="Z136" s="15" t="s">
        <v>1297</v>
      </c>
      <c r="AA136" s="14">
        <v>1</v>
      </c>
      <c r="AB136" s="14"/>
      <c r="AC136" s="14"/>
      <c r="AD136" s="14"/>
      <c r="AE136" s="14">
        <v>0</v>
      </c>
      <c r="AF136" s="14">
        <v>0</v>
      </c>
      <c r="AG136" s="14">
        <v>0</v>
      </c>
      <c r="AH136" s="14">
        <v>0</v>
      </c>
      <c r="AI136" s="14"/>
      <c r="AJ136" s="14">
        <v>0</v>
      </c>
      <c r="AL136" t="str">
        <f>Special[[#This Row],[服装]]&amp;Special[[#This Row],[名前]]&amp;Special[[#This Row],[レアリティ]]</f>
        <v>ユニフォーム黒尾鉄朗ICONIC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65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t="s">
        <v>108</v>
      </c>
      <c r="E137" t="s">
        <v>40</v>
      </c>
      <c r="F137" t="s">
        <v>23</v>
      </c>
      <c r="G137" t="s">
        <v>26</v>
      </c>
      <c r="H137" t="s">
        <v>27</v>
      </c>
      <c r="I137" t="s">
        <v>71</v>
      </c>
      <c r="J137">
        <v>1</v>
      </c>
      <c r="K137" t="s">
        <v>261</v>
      </c>
      <c r="L137" s="1" t="s">
        <v>790</v>
      </c>
      <c r="M137" t="s">
        <v>224</v>
      </c>
      <c r="N137">
        <v>44</v>
      </c>
      <c r="O137">
        <v>0</v>
      </c>
      <c r="P137">
        <v>54</v>
      </c>
      <c r="Q137">
        <v>0</v>
      </c>
      <c r="V137">
        <v>3.35</v>
      </c>
      <c r="W137">
        <v>33.729999999999997</v>
      </c>
      <c r="X137">
        <v>5</v>
      </c>
      <c r="Y137">
        <v>50.08</v>
      </c>
      <c r="Z137" s="1" t="s">
        <v>1293</v>
      </c>
      <c r="AA137">
        <v>1</v>
      </c>
      <c r="AE137" s="14">
        <v>0</v>
      </c>
      <c r="AF137" s="14">
        <v>0</v>
      </c>
      <c r="AG137" s="14">
        <v>0</v>
      </c>
      <c r="AH137" s="14">
        <v>0</v>
      </c>
      <c r="AI137" s="14"/>
      <c r="AJ137" s="14">
        <v>0</v>
      </c>
      <c r="AL137" t="str">
        <f>Special[[#This Row],[服装]]&amp;Special[[#This Row],[名前]]&amp;Special[[#This Row],[レアリティ]]</f>
        <v>ユニフォーム黒尾鉄朗ICONIC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66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t="s">
        <v>149</v>
      </c>
      <c r="E138" t="s">
        <v>40</v>
      </c>
      <c r="F138" t="s">
        <v>73</v>
      </c>
      <c r="G138" t="s">
        <v>26</v>
      </c>
      <c r="H138" t="s">
        <v>27</v>
      </c>
      <c r="I138" t="s">
        <v>71</v>
      </c>
      <c r="J138">
        <v>1</v>
      </c>
      <c r="K138" t="s">
        <v>261</v>
      </c>
      <c r="L138" t="s">
        <v>191</v>
      </c>
      <c r="M138" t="s">
        <v>162</v>
      </c>
      <c r="N138">
        <v>9</v>
      </c>
      <c r="O138">
        <v>0</v>
      </c>
      <c r="P138">
        <v>0</v>
      </c>
      <c r="Q138">
        <v>0</v>
      </c>
      <c r="AL138" t="str">
        <f>Special[[#This Row],[服装]]&amp;Special[[#This Row],[名前]]&amp;Special[[#This Row],[レアリティ]]</f>
        <v>制服黒尾鉄朗ICONIC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66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t="s">
        <v>149</v>
      </c>
      <c r="E139" t="s">
        <v>40</v>
      </c>
      <c r="F139" t="s">
        <v>73</v>
      </c>
      <c r="G139" t="s">
        <v>26</v>
      </c>
      <c r="H139" t="s">
        <v>27</v>
      </c>
      <c r="I139" t="s">
        <v>71</v>
      </c>
      <c r="J139">
        <v>1</v>
      </c>
      <c r="K139" t="s">
        <v>261</v>
      </c>
      <c r="L139" s="1" t="s">
        <v>790</v>
      </c>
      <c r="M139" t="s">
        <v>162</v>
      </c>
      <c r="N139">
        <v>9</v>
      </c>
      <c r="O139">
        <v>0</v>
      </c>
      <c r="P139">
        <v>0</v>
      </c>
      <c r="Q139">
        <v>0</v>
      </c>
      <c r="V139" s="14">
        <v>2.5</v>
      </c>
      <c r="W139" s="14">
        <v>25.04</v>
      </c>
      <c r="X139" s="14">
        <v>0</v>
      </c>
      <c r="Y139" s="14">
        <v>0</v>
      </c>
      <c r="Z139" s="15" t="s">
        <v>1297</v>
      </c>
      <c r="AA139" s="14">
        <v>1</v>
      </c>
      <c r="AB139" s="14"/>
      <c r="AC139" s="14"/>
      <c r="AD139" s="14"/>
      <c r="AE139" s="14">
        <v>0</v>
      </c>
      <c r="AF139" s="14">
        <v>0</v>
      </c>
      <c r="AG139" s="14">
        <v>0</v>
      </c>
      <c r="AH139" s="14">
        <v>0</v>
      </c>
      <c r="AI139" s="14"/>
      <c r="AJ139" s="14">
        <v>0</v>
      </c>
      <c r="AL139" t="str">
        <f>Special[[#This Row],[服装]]&amp;Special[[#This Row],[名前]]&amp;Special[[#This Row],[レアリティ]]</f>
        <v>制服黒尾鉄朗ICONIC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67</v>
      </c>
      <c r="B140">
        <f>IF(ROW()=2,1,IF(A139&lt;&gt;Special[[#This Row],[No]],1,IF(Special[[#This Row],[枝番用]]=0,B139,B139+1)))</f>
        <v>1</v>
      </c>
      <c r="C140">
        <f>IF(ROW()=2,1,IF(Special[[#This Row],[枝番用]]=1,1,C139+1))</f>
        <v>1</v>
      </c>
      <c r="D140" t="s">
        <v>150</v>
      </c>
      <c r="E140" t="s">
        <v>40</v>
      </c>
      <c r="F140" t="s">
        <v>90</v>
      </c>
      <c r="G140" t="s">
        <v>26</v>
      </c>
      <c r="H140" t="s">
        <v>27</v>
      </c>
      <c r="I140" t="s">
        <v>71</v>
      </c>
      <c r="J140">
        <v>1</v>
      </c>
      <c r="K140" t="s">
        <v>261</v>
      </c>
      <c r="L140" t="s">
        <v>191</v>
      </c>
      <c r="M140" t="s">
        <v>162</v>
      </c>
      <c r="N140">
        <v>9</v>
      </c>
      <c r="O140">
        <v>0</v>
      </c>
      <c r="P140">
        <v>0</v>
      </c>
      <c r="Q140">
        <v>0</v>
      </c>
      <c r="AL140" t="str">
        <f>Special[[#This Row],[服装]]&amp;Special[[#This Row],[名前]]&amp;Special[[#This Row],[レアリティ]]</f>
        <v>夏祭り黒尾鉄朗ICONIC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67</v>
      </c>
      <c r="B141">
        <f>IF(ROW()=2,1,IF(A140&lt;&gt;Special[[#This Row],[No]],1,IF(Special[[#This Row],[枝番用]]=0,B140,B140+1)))</f>
        <v>2</v>
      </c>
      <c r="C141">
        <f>IF(ROW()=2,1,IF(Special[[#This Row],[枝番用]]=1,1,C140+1))</f>
        <v>1</v>
      </c>
      <c r="D141" t="s">
        <v>150</v>
      </c>
      <c r="E141" t="s">
        <v>40</v>
      </c>
      <c r="F141" t="s">
        <v>90</v>
      </c>
      <c r="G141" t="s">
        <v>26</v>
      </c>
      <c r="H141" t="s">
        <v>27</v>
      </c>
      <c r="I141" t="s">
        <v>71</v>
      </c>
      <c r="J141">
        <v>1</v>
      </c>
      <c r="K141" t="s">
        <v>261</v>
      </c>
      <c r="L141" s="1" t="s">
        <v>790</v>
      </c>
      <c r="M141" t="s">
        <v>162</v>
      </c>
      <c r="N141">
        <v>9</v>
      </c>
      <c r="O141">
        <v>0</v>
      </c>
      <c r="P141">
        <v>0</v>
      </c>
      <c r="Q141">
        <v>0</v>
      </c>
      <c r="V141" s="14">
        <v>2.5</v>
      </c>
      <c r="W141" s="14">
        <v>25.04</v>
      </c>
      <c r="X141" s="14">
        <v>0</v>
      </c>
      <c r="Y141" s="14">
        <v>0</v>
      </c>
      <c r="Z141" s="15" t="s">
        <v>1297</v>
      </c>
      <c r="AA141" s="14">
        <v>1</v>
      </c>
      <c r="AB141" s="14"/>
      <c r="AC141" s="14"/>
      <c r="AD141" s="14"/>
      <c r="AE141" s="14">
        <v>0</v>
      </c>
      <c r="AF141" s="14">
        <v>0</v>
      </c>
      <c r="AG141" s="14">
        <v>0</v>
      </c>
      <c r="AH141" s="14">
        <v>0</v>
      </c>
      <c r="AI141" s="14"/>
      <c r="AJ141" s="14">
        <v>0</v>
      </c>
      <c r="AL141" t="str">
        <f>Special[[#This Row],[服装]]&amp;Special[[#This Row],[名前]]&amp;Special[[#This Row],[レアリティ]]</f>
        <v>夏祭り黒尾鉄朗ICONIC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68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s="1" t="s">
        <v>824</v>
      </c>
      <c r="E142" s="1" t="s">
        <v>40</v>
      </c>
      <c r="F142" s="1" t="s">
        <v>77</v>
      </c>
      <c r="G142" s="1" t="s">
        <v>26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191</v>
      </c>
      <c r="M142" t="s">
        <v>162</v>
      </c>
      <c r="N142">
        <v>9</v>
      </c>
      <c r="O142">
        <v>0</v>
      </c>
      <c r="P142">
        <v>0</v>
      </c>
      <c r="Q142">
        <v>0</v>
      </c>
      <c r="AL142" t="str">
        <f>Special[[#This Row],[服装]]&amp;Special[[#This Row],[名前]]&amp;Special[[#This Row],[レアリティ]]</f>
        <v>1周年黒尾鉄朗ICONIC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68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1</v>
      </c>
      <c r="D143" s="1" t="s">
        <v>824</v>
      </c>
      <c r="E143" s="1" t="s">
        <v>40</v>
      </c>
      <c r="F143" s="1" t="s">
        <v>77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790</v>
      </c>
      <c r="M143" t="s">
        <v>162</v>
      </c>
      <c r="N143">
        <v>9</v>
      </c>
      <c r="O143">
        <v>0</v>
      </c>
      <c r="P143">
        <v>0</v>
      </c>
      <c r="Q143">
        <v>0</v>
      </c>
      <c r="V143" s="14">
        <v>2.5</v>
      </c>
      <c r="W143" s="14">
        <v>25.04</v>
      </c>
      <c r="X143" s="14">
        <v>0</v>
      </c>
      <c r="Y143" s="14">
        <v>0</v>
      </c>
      <c r="Z143" s="15" t="s">
        <v>1297</v>
      </c>
      <c r="AA143" s="14">
        <v>1</v>
      </c>
      <c r="AB143" s="14"/>
      <c r="AC143" s="14"/>
      <c r="AD143" s="14"/>
      <c r="AE143" s="14">
        <v>0</v>
      </c>
      <c r="AF143" s="14">
        <v>0</v>
      </c>
      <c r="AG143" s="14">
        <v>0</v>
      </c>
      <c r="AH143" s="14">
        <v>0</v>
      </c>
      <c r="AI143" s="14"/>
      <c r="AJ143" s="14">
        <v>0</v>
      </c>
      <c r="AL143" t="str">
        <f>Special[[#This Row],[服装]]&amp;Special[[#This Row],[名前]]&amp;Special[[#This Row],[レアリティ]]</f>
        <v>1周年黒尾鉄朗ICONIC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69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950</v>
      </c>
      <c r="E144" s="1" t="s">
        <v>40</v>
      </c>
      <c r="F144" s="1" t="s">
        <v>73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t="s">
        <v>162</v>
      </c>
      <c r="N144">
        <v>9</v>
      </c>
      <c r="O144">
        <v>0</v>
      </c>
      <c r="P144">
        <v>0</v>
      </c>
      <c r="Q144">
        <v>0</v>
      </c>
      <c r="AL144" t="str">
        <f>Special[[#This Row],[服装]]&amp;Special[[#This Row],[名前]]&amp;Special[[#This Row],[レアリティ]]</f>
        <v>キャンプ黒尾鉄朗ICONIC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69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950</v>
      </c>
      <c r="E145" s="1" t="s">
        <v>40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790</v>
      </c>
      <c r="M145" t="s">
        <v>162</v>
      </c>
      <c r="N145">
        <v>9</v>
      </c>
      <c r="O145">
        <v>0</v>
      </c>
      <c r="P145">
        <v>0</v>
      </c>
      <c r="Q145">
        <v>0</v>
      </c>
      <c r="V145" s="14">
        <v>2.5</v>
      </c>
      <c r="W145" s="14">
        <v>25.04</v>
      </c>
      <c r="X145" s="14">
        <v>0</v>
      </c>
      <c r="Y145" s="14">
        <v>0</v>
      </c>
      <c r="Z145" s="15" t="s">
        <v>1297</v>
      </c>
      <c r="AA145" s="14">
        <v>1</v>
      </c>
      <c r="AB145" s="14"/>
      <c r="AC145" s="14"/>
      <c r="AD145" s="14"/>
      <c r="AE145" s="14">
        <v>0</v>
      </c>
      <c r="AF145" s="14">
        <v>0</v>
      </c>
      <c r="AG145" s="14">
        <v>0</v>
      </c>
      <c r="AH145" s="14">
        <v>0</v>
      </c>
      <c r="AI145" s="14"/>
      <c r="AJ145" s="14">
        <v>0</v>
      </c>
      <c r="AL145" t="str">
        <f>Special[[#This Row],[服装]]&amp;Special[[#This Row],[名前]]&amp;Special[[#This Row],[レアリティ]]</f>
        <v>キャンプ黒尾鉄朗ICONIC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69</v>
      </c>
      <c r="B146">
        <f>IF(ROW()=2,1,IF(A145&lt;&gt;Special[[#This Row],[No]],1,IF(Special[[#This Row],[枝番用]]=0,B145,B145+1)))</f>
        <v>3</v>
      </c>
      <c r="C146">
        <f>IF(ROW()=2,1,IF(Special[[#This Row],[枝番用]]=1,1,C145+1))</f>
        <v>1</v>
      </c>
      <c r="D146" s="1" t="s">
        <v>950</v>
      </c>
      <c r="E146" s="1" t="s">
        <v>40</v>
      </c>
      <c r="F146" s="1" t="s">
        <v>73</v>
      </c>
      <c r="G146" s="1" t="s">
        <v>26</v>
      </c>
      <c r="H146" s="1" t="s">
        <v>27</v>
      </c>
      <c r="I146" s="1" t="s">
        <v>71</v>
      </c>
      <c r="J146">
        <v>1</v>
      </c>
      <c r="K146" t="s">
        <v>261</v>
      </c>
      <c r="L146" s="1" t="s">
        <v>1264</v>
      </c>
      <c r="M146" s="1" t="s">
        <v>224</v>
      </c>
      <c r="N146">
        <v>41</v>
      </c>
      <c r="O146">
        <v>0</v>
      </c>
      <c r="P146">
        <v>51</v>
      </c>
      <c r="Q146">
        <v>0</v>
      </c>
      <c r="S146" s="1" t="s">
        <v>962</v>
      </c>
      <c r="V146">
        <v>3.35</v>
      </c>
      <c r="W146">
        <v>33.729999999999997</v>
      </c>
      <c r="X146">
        <v>5</v>
      </c>
      <c r="Y146">
        <v>50.08</v>
      </c>
      <c r="Z146" s="1" t="s">
        <v>1265</v>
      </c>
      <c r="AA146">
        <v>1</v>
      </c>
      <c r="AL146" t="str">
        <f>Special[[#This Row],[服装]]&amp;Special[[#This Row],[名前]]&amp;Special[[#This Row],[レアリティ]]</f>
        <v>キャンプ黒尾鉄朗ICONIC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69</v>
      </c>
      <c r="B147">
        <f>IF(ROW()=2,1,IF(A146&lt;&gt;Special[[#This Row],[No]],1,IF(Special[[#This Row],[枝番用]]=0,B146,B146+1)))</f>
        <v>4</v>
      </c>
      <c r="C147">
        <f>IF(ROW()=2,1,IF(Special[[#This Row],[枝番用]]=1,1,C146+1))</f>
        <v>1</v>
      </c>
      <c r="D147" s="1" t="s">
        <v>950</v>
      </c>
      <c r="E147" s="1" t="s">
        <v>40</v>
      </c>
      <c r="F147" s="1" t="s">
        <v>73</v>
      </c>
      <c r="G147" s="1" t="s">
        <v>26</v>
      </c>
      <c r="H147" s="1" t="s">
        <v>27</v>
      </c>
      <c r="I147" s="1" t="s">
        <v>71</v>
      </c>
      <c r="J147">
        <v>1</v>
      </c>
      <c r="K147" t="s">
        <v>261</v>
      </c>
      <c r="L147" s="1" t="s">
        <v>722</v>
      </c>
      <c r="M147" s="1" t="s">
        <v>224</v>
      </c>
      <c r="N147">
        <v>41</v>
      </c>
      <c r="O147">
        <v>0</v>
      </c>
      <c r="P147">
        <v>51</v>
      </c>
      <c r="Q147">
        <v>0</v>
      </c>
      <c r="S147" s="1" t="s">
        <v>282</v>
      </c>
      <c r="T147">
        <v>2</v>
      </c>
      <c r="AA147">
        <v>2</v>
      </c>
      <c r="AL147" t="str">
        <f>Special[[#This Row],[服装]]&amp;Special[[#This Row],[名前]]&amp;Special[[#This Row],[レアリティ]]</f>
        <v>キャンプ黒尾鉄朗ICONIC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70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1118</v>
      </c>
      <c r="E148" s="1" t="s">
        <v>40</v>
      </c>
      <c r="F148" s="1" t="s">
        <v>90</v>
      </c>
      <c r="G148" s="1" t="s">
        <v>26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191</v>
      </c>
      <c r="M148" s="1" t="s">
        <v>162</v>
      </c>
      <c r="N148">
        <v>9</v>
      </c>
      <c r="O148">
        <v>0</v>
      </c>
      <c r="P148">
        <v>0</v>
      </c>
      <c r="Q148">
        <v>0</v>
      </c>
      <c r="S148" s="1"/>
      <c r="AL148" t="str">
        <f>Special[[#This Row],[服装]]&amp;Special[[#This Row],[名前]]&amp;Special[[#This Row],[レアリティ]]</f>
        <v>文化祭2黒尾鉄朗ICONIC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70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1118</v>
      </c>
      <c r="E149" s="1" t="s">
        <v>40</v>
      </c>
      <c r="F149" s="1" t="s">
        <v>90</v>
      </c>
      <c r="G149" s="1" t="s">
        <v>26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790</v>
      </c>
      <c r="M149" s="1" t="s">
        <v>162</v>
      </c>
      <c r="N149">
        <v>9</v>
      </c>
      <c r="O149">
        <v>0</v>
      </c>
      <c r="P149">
        <v>0</v>
      </c>
      <c r="Q149">
        <v>0</v>
      </c>
      <c r="S149" s="1"/>
      <c r="V149" s="14">
        <v>2.5</v>
      </c>
      <c r="W149" s="14">
        <v>25.04</v>
      </c>
      <c r="X149" s="14">
        <v>0</v>
      </c>
      <c r="Y149" s="14">
        <v>0</v>
      </c>
      <c r="Z149" s="15" t="s">
        <v>1297</v>
      </c>
      <c r="AA149" s="14">
        <v>1</v>
      </c>
      <c r="AB149" s="14"/>
      <c r="AC149" s="14"/>
      <c r="AD149" s="14"/>
      <c r="AE149" s="14">
        <v>0</v>
      </c>
      <c r="AF149" s="14">
        <v>0</v>
      </c>
      <c r="AG149" s="14">
        <v>0</v>
      </c>
      <c r="AH149" s="14">
        <v>0</v>
      </c>
      <c r="AI149" s="14"/>
      <c r="AJ149" s="14">
        <v>0</v>
      </c>
      <c r="AL149" t="str">
        <f>Special[[#This Row],[服装]]&amp;Special[[#This Row],[名前]]&amp;Special[[#This Row],[レアリティ]]</f>
        <v>文化祭2黒尾鉄朗ICONIC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70</v>
      </c>
      <c r="B150">
        <f>IF(ROW()=2,1,IF(A149&lt;&gt;Special[[#This Row],[No]],1,IF(Special[[#This Row],[枝番用]]=0,B149,B149+1)))</f>
        <v>3</v>
      </c>
      <c r="C150">
        <f>IF(ROW()=2,1,IF(Special[[#This Row],[枝番用]]=1,1,C149+1))</f>
        <v>1</v>
      </c>
      <c r="D150" s="1" t="s">
        <v>1118</v>
      </c>
      <c r="E150" s="1" t="s">
        <v>40</v>
      </c>
      <c r="F150" s="1" t="s">
        <v>90</v>
      </c>
      <c r="G150" s="1" t="s">
        <v>26</v>
      </c>
      <c r="H150" s="1" t="s">
        <v>27</v>
      </c>
      <c r="I150" s="1" t="s">
        <v>71</v>
      </c>
      <c r="J150">
        <v>1</v>
      </c>
      <c r="K150" t="s">
        <v>261</v>
      </c>
      <c r="L150" s="1" t="s">
        <v>1125</v>
      </c>
      <c r="M150" s="1" t="s">
        <v>224</v>
      </c>
      <c r="N150">
        <v>42</v>
      </c>
      <c r="O150">
        <v>0</v>
      </c>
      <c r="P150">
        <v>52</v>
      </c>
      <c r="Q150">
        <v>0</v>
      </c>
      <c r="S150" s="1" t="s">
        <v>1126</v>
      </c>
      <c r="T150">
        <v>2</v>
      </c>
      <c r="V150" s="14">
        <v>3.35</v>
      </c>
      <c r="W150" s="14">
        <v>33.729999999999997</v>
      </c>
      <c r="X150" s="14">
        <v>5</v>
      </c>
      <c r="Y150" s="14">
        <v>50.08</v>
      </c>
      <c r="Z150" s="15" t="s">
        <v>1291</v>
      </c>
      <c r="AA150">
        <v>2</v>
      </c>
      <c r="AB150" s="14"/>
      <c r="AC150" s="14"/>
      <c r="AD150" s="14"/>
      <c r="AE150" s="14">
        <v>0</v>
      </c>
      <c r="AF150" s="14">
        <v>0</v>
      </c>
      <c r="AG150" s="14">
        <v>0</v>
      </c>
      <c r="AH150" s="14">
        <v>0</v>
      </c>
      <c r="AI150" s="14"/>
      <c r="AJ150" s="14">
        <v>0</v>
      </c>
      <c r="AL150" t="str">
        <f>Special[[#This Row],[服装]]&amp;Special[[#This Row],[名前]]&amp;Special[[#This Row],[レアリティ]]</f>
        <v>文化祭2黒尾鉄朗ICONIC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71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108</v>
      </c>
      <c r="E151" t="s">
        <v>41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s="1" t="s">
        <v>191</v>
      </c>
      <c r="M151" t="s">
        <v>162</v>
      </c>
      <c r="N151">
        <v>12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ユニフォーム灰羽リエーフICONIC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72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380</v>
      </c>
      <c r="E152" t="s">
        <v>41</v>
      </c>
      <c r="F152" t="s">
        <v>24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t="s">
        <v>191</v>
      </c>
      <c r="M152" t="s">
        <v>162</v>
      </c>
      <c r="N152">
        <v>12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探偵灰羽リエーフICONIC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73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893</v>
      </c>
      <c r="E153" s="1" t="s">
        <v>41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s="1" t="s">
        <v>162</v>
      </c>
      <c r="N153">
        <v>12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路地裏灰羽リエーフICONIC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73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893</v>
      </c>
      <c r="E154" s="1" t="s">
        <v>41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180</v>
      </c>
      <c r="M154" s="1" t="s">
        <v>907</v>
      </c>
      <c r="N154">
        <v>12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路地裏灰羽リエーフICONIC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74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1118</v>
      </c>
      <c r="E155" s="1" t="s">
        <v>41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s="1" t="s">
        <v>162</v>
      </c>
      <c r="N155">
        <v>12</v>
      </c>
      <c r="O155">
        <v>0</v>
      </c>
      <c r="P155">
        <v>0</v>
      </c>
      <c r="Q155">
        <v>0</v>
      </c>
      <c r="AL155" t="str">
        <f>Special[[#This Row],[服装]]&amp;Special[[#This Row],[名前]]&amp;Special[[#This Row],[レアリティ]]</f>
        <v>文化祭2灰羽リエーフICONIC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75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t="s">
        <v>108</v>
      </c>
      <c r="E156" t="s">
        <v>42</v>
      </c>
      <c r="F156" t="s">
        <v>24</v>
      </c>
      <c r="G156" t="s">
        <v>21</v>
      </c>
      <c r="H156" t="s">
        <v>27</v>
      </c>
      <c r="I156" t="s">
        <v>71</v>
      </c>
      <c r="J156">
        <v>1</v>
      </c>
      <c r="K156" t="s">
        <v>261</v>
      </c>
      <c r="L156" t="s">
        <v>195</v>
      </c>
      <c r="M156" t="s">
        <v>173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ユニフォーム夜久衛輔ICONIC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76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824</v>
      </c>
      <c r="E157" s="1" t="s">
        <v>42</v>
      </c>
      <c r="F157" s="1" t="s">
        <v>77</v>
      </c>
      <c r="G157" s="1" t="s">
        <v>21</v>
      </c>
      <c r="H157" s="1" t="s">
        <v>27</v>
      </c>
      <c r="I157" s="1" t="s">
        <v>71</v>
      </c>
      <c r="J157">
        <v>1</v>
      </c>
      <c r="K157" t="s">
        <v>261</v>
      </c>
      <c r="L157" t="s">
        <v>195</v>
      </c>
      <c r="M157" t="s">
        <v>173</v>
      </c>
      <c r="N157">
        <v>32</v>
      </c>
      <c r="O157">
        <v>0</v>
      </c>
      <c r="P157">
        <v>0</v>
      </c>
      <c r="Q157">
        <v>0</v>
      </c>
      <c r="AL157" t="str">
        <f>Special[[#This Row],[服装]]&amp;Special[[#This Row],[名前]]&amp;Special[[#This Row],[レアリティ]]</f>
        <v>1周年夜久衛輔ICONIC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77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987</v>
      </c>
      <c r="E158" s="1" t="s">
        <v>42</v>
      </c>
      <c r="F158" s="1" t="s">
        <v>73</v>
      </c>
      <c r="G158" s="1" t="s">
        <v>21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195</v>
      </c>
      <c r="M158" s="1" t="s">
        <v>173</v>
      </c>
      <c r="N158">
        <v>32</v>
      </c>
      <c r="O158">
        <v>0</v>
      </c>
      <c r="P158">
        <v>0</v>
      </c>
      <c r="Q158">
        <v>0</v>
      </c>
      <c r="AL158" t="str">
        <f>Special[[#This Row],[服装]]&amp;Special[[#This Row],[名前]]&amp;Special[[#This Row],[レアリティ]]</f>
        <v>花火夜久衛輔ICONIC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77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987</v>
      </c>
      <c r="E159" s="1" t="s">
        <v>42</v>
      </c>
      <c r="F159" s="1" t="s">
        <v>73</v>
      </c>
      <c r="G159" s="1" t="s">
        <v>21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775</v>
      </c>
      <c r="M159" s="1" t="s">
        <v>224</v>
      </c>
      <c r="N159">
        <v>44</v>
      </c>
      <c r="O159">
        <v>0</v>
      </c>
      <c r="P159">
        <v>54</v>
      </c>
      <c r="Q159">
        <v>0</v>
      </c>
      <c r="S159" s="1" t="s">
        <v>1004</v>
      </c>
      <c r="T159">
        <v>2</v>
      </c>
      <c r="AA159">
        <v>2</v>
      </c>
      <c r="AL159" t="str">
        <f>Special[[#This Row],[服装]]&amp;Special[[#This Row],[名前]]&amp;Special[[#This Row],[レアリティ]]</f>
        <v>花火夜久衛輔ICONIC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78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1300</v>
      </c>
      <c r="E160" s="1" t="s">
        <v>42</v>
      </c>
      <c r="F160" s="1" t="s">
        <v>90</v>
      </c>
      <c r="G160" s="1" t="s">
        <v>80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195</v>
      </c>
      <c r="M160" s="1" t="s">
        <v>224</v>
      </c>
      <c r="N160">
        <v>45</v>
      </c>
      <c r="O160">
        <v>0</v>
      </c>
      <c r="P160">
        <v>55</v>
      </c>
      <c r="Q160">
        <v>0</v>
      </c>
      <c r="S160" s="1" t="s">
        <v>1254</v>
      </c>
      <c r="V160">
        <v>70</v>
      </c>
      <c r="W160">
        <v>84.7</v>
      </c>
      <c r="X160">
        <v>80</v>
      </c>
      <c r="Y160">
        <v>94.7</v>
      </c>
      <c r="Z160" s="1" t="s">
        <v>1275</v>
      </c>
      <c r="AA160">
        <v>1</v>
      </c>
      <c r="AL160" t="str">
        <f>Special[[#This Row],[服装]]&amp;Special[[#This Row],[名前]]&amp;Special[[#This Row],[レアリティ]]</f>
        <v>2周年夜久衛輔ICONIC</v>
      </c>
      <c r="AM160">
        <f>IF((A159&amp;L159&amp;M159)&lt;&gt;(Special[[#This Row],[No]]&amp;L160&amp;M160),1,0)</f>
        <v>1</v>
      </c>
    </row>
    <row r="161" spans="1:39" x14ac:dyDescent="0.35">
      <c r="A161">
        <f>VLOOKUP(Special[[#This Row],[No用]],SetNo[[No.用]:[vlookup 用]],2,FALSE)</f>
        <v>78</v>
      </c>
      <c r="B161">
        <f>IF(ROW()=2,1,IF(A160&lt;&gt;Special[[#This Row],[No]],1,IF(Special[[#This Row],[枝番用]]=0,B160,B160+1)))</f>
        <v>1</v>
      </c>
      <c r="C161">
        <f>IF(ROW()=2,1,IF(Special[[#This Row],[枝番用]]=1,1,C160+1))</f>
        <v>2</v>
      </c>
      <c r="D161" s="1" t="s">
        <v>1300</v>
      </c>
      <c r="E161" s="1" t="s">
        <v>42</v>
      </c>
      <c r="F161" s="1" t="s">
        <v>90</v>
      </c>
      <c r="G161" s="1" t="s">
        <v>80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195</v>
      </c>
      <c r="M161" s="1" t="s">
        <v>224</v>
      </c>
      <c r="N161">
        <v>45</v>
      </c>
      <c r="O161">
        <v>0</v>
      </c>
      <c r="P161">
        <v>55</v>
      </c>
      <c r="Q161">
        <v>0</v>
      </c>
      <c r="S161" s="1" t="s">
        <v>1254</v>
      </c>
      <c r="U161" s="1" t="s">
        <v>775</v>
      </c>
      <c r="V161">
        <v>16.8</v>
      </c>
      <c r="W161">
        <v>58.94</v>
      </c>
      <c r="X161">
        <v>20</v>
      </c>
      <c r="Y161">
        <v>69.98</v>
      </c>
      <c r="Z161" s="1" t="s">
        <v>1278</v>
      </c>
      <c r="AA161">
        <v>1</v>
      </c>
      <c r="AL161" t="str">
        <f>Special[[#This Row],[服装]]&amp;Special[[#This Row],[名前]]&amp;Special[[#This Row],[レアリティ]]</f>
        <v>2周年夜久衛輔ICONIC</v>
      </c>
      <c r="AM161">
        <f>IF((A160&amp;L160&amp;M160)&lt;&gt;(Special[[#This Row],[No]]&amp;L161&amp;M161),1,0)</f>
        <v>0</v>
      </c>
    </row>
    <row r="162" spans="1:39" x14ac:dyDescent="0.35">
      <c r="A162">
        <f>VLOOKUP(Special[[#This Row],[No用]],SetNo[[No.用]:[vlookup 用]],2,FALSE)</f>
        <v>78</v>
      </c>
      <c r="B162">
        <f>IF(ROW()=2,1,IF(A161&lt;&gt;Special[[#This Row],[No]],1,IF(Special[[#This Row],[枝番用]]=0,B161,B161+1)))</f>
        <v>2</v>
      </c>
      <c r="C162">
        <f>IF(ROW()=2,1,IF(Special[[#This Row],[枝番用]]=1,1,C161+1))</f>
        <v>1</v>
      </c>
      <c r="D162" s="1" t="s">
        <v>1300</v>
      </c>
      <c r="E162" s="1" t="s">
        <v>42</v>
      </c>
      <c r="F162" s="1" t="s">
        <v>90</v>
      </c>
      <c r="G162" s="1" t="s">
        <v>80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775</v>
      </c>
      <c r="M162" s="1" t="s">
        <v>224</v>
      </c>
      <c r="N162">
        <v>45</v>
      </c>
      <c r="O162">
        <v>0</v>
      </c>
      <c r="P162">
        <v>55</v>
      </c>
      <c r="Q162">
        <v>0</v>
      </c>
      <c r="S162" s="1" t="s">
        <v>1254</v>
      </c>
      <c r="V162">
        <v>3.35</v>
      </c>
      <c r="W162">
        <v>20.010000000000002</v>
      </c>
      <c r="X162">
        <v>5</v>
      </c>
      <c r="Y162">
        <v>30.48</v>
      </c>
      <c r="Z162" s="1" t="s">
        <v>1278</v>
      </c>
      <c r="AA162">
        <v>2</v>
      </c>
      <c r="AL162" t="str">
        <f>Special[[#This Row],[服装]]&amp;Special[[#This Row],[名前]]&amp;Special[[#This Row],[レアリティ]]</f>
        <v>2周年夜久衛輔ICONIC</v>
      </c>
      <c r="AM162">
        <f>IF((A160&amp;L160&amp;M160)&lt;&gt;(Special[[#This Row],[No]]&amp;L162&amp;M162),1,0)</f>
        <v>1</v>
      </c>
    </row>
    <row r="163" spans="1:39" x14ac:dyDescent="0.35">
      <c r="A163">
        <f>VLOOKUP(Special[[#This Row],[No用]],SetNo[[No.用]:[vlookup 用]],2,FALSE)</f>
        <v>78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2</v>
      </c>
      <c r="D163" s="1" t="s">
        <v>1300</v>
      </c>
      <c r="E163" s="1" t="s">
        <v>42</v>
      </c>
      <c r="F163" s="1" t="s">
        <v>90</v>
      </c>
      <c r="G163" s="1" t="s">
        <v>80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1331</v>
      </c>
      <c r="M163" s="1" t="s">
        <v>224</v>
      </c>
      <c r="N163">
        <v>45</v>
      </c>
      <c r="O163">
        <v>0</v>
      </c>
      <c r="P163">
        <v>55</v>
      </c>
      <c r="Q163">
        <v>0</v>
      </c>
      <c r="S163" s="1" t="s">
        <v>1254</v>
      </c>
      <c r="U163" s="1" t="s">
        <v>724</v>
      </c>
      <c r="V163">
        <v>7</v>
      </c>
      <c r="W163">
        <v>13.86</v>
      </c>
      <c r="X163">
        <v>10.050000000000001</v>
      </c>
      <c r="Y163">
        <v>20.79</v>
      </c>
      <c r="Z163" s="1" t="s">
        <v>1278</v>
      </c>
      <c r="AA163">
        <v>0</v>
      </c>
      <c r="AL163" t="str">
        <f>Special[[#This Row],[服装]]&amp;Special[[#This Row],[名前]]&amp;Special[[#This Row],[レアリティ]]</f>
        <v>2周年夜久衛輔ICONIC</v>
      </c>
      <c r="AM163">
        <f>IF((A162&amp;L162&amp;M162)&lt;&gt;(Special[[#This Row],[No]]&amp;L163&amp;M163),1,0)</f>
        <v>0</v>
      </c>
    </row>
    <row r="164" spans="1:39" x14ac:dyDescent="0.35">
      <c r="A164">
        <f>VLOOKUP(Special[[#This Row],[No用]],SetNo[[No.用]:[vlookup 用]],2,FALSE)</f>
        <v>79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t="s">
        <v>108</v>
      </c>
      <c r="E164" t="s">
        <v>43</v>
      </c>
      <c r="F164" t="s">
        <v>24</v>
      </c>
      <c r="G164" t="s">
        <v>25</v>
      </c>
      <c r="H164" t="s">
        <v>27</v>
      </c>
      <c r="I164" t="s">
        <v>71</v>
      </c>
      <c r="J164">
        <v>1</v>
      </c>
      <c r="K164" t="s">
        <v>261</v>
      </c>
      <c r="L164" t="s">
        <v>191</v>
      </c>
      <c r="M164" t="s">
        <v>162</v>
      </c>
      <c r="N164">
        <v>32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ユニフォーム福永招平ICONIC</v>
      </c>
      <c r="AM164">
        <f>IF((A159&amp;L159&amp;M159)&lt;&gt;(Special[[#This Row],[No]]&amp;L164&amp;M164),1,0)</f>
        <v>1</v>
      </c>
    </row>
    <row r="165" spans="1:39" x14ac:dyDescent="0.35">
      <c r="A165">
        <f>VLOOKUP(Special[[#This Row],[No用]],SetNo[[No.用]:[vlookup 用]],2,FALSE)</f>
        <v>80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926</v>
      </c>
      <c r="E165" s="1" t="s">
        <v>43</v>
      </c>
      <c r="F165" s="1" t="s">
        <v>77</v>
      </c>
      <c r="G165" s="1" t="s">
        <v>25</v>
      </c>
      <c r="H165" s="1" t="s">
        <v>27</v>
      </c>
      <c r="I165" s="1" t="s">
        <v>71</v>
      </c>
      <c r="J165">
        <v>1</v>
      </c>
      <c r="K165" t="s">
        <v>261</v>
      </c>
      <c r="L165" t="s">
        <v>191</v>
      </c>
      <c r="M165" t="s">
        <v>162</v>
      </c>
      <c r="N165">
        <v>32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バーガー福永招平ICONIC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81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108</v>
      </c>
      <c r="E166" t="s">
        <v>44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ユニフォーム犬岡走ICONIC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82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784</v>
      </c>
      <c r="E167" t="s">
        <v>44</v>
      </c>
      <c r="F167" s="1" t="s">
        <v>77</v>
      </c>
      <c r="G167" t="s">
        <v>26</v>
      </c>
      <c r="H167" t="s">
        <v>27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新年犬岡走ICONIC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83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45</v>
      </c>
      <c r="F168" t="s">
        <v>24</v>
      </c>
      <c r="G168" t="s">
        <v>25</v>
      </c>
      <c r="H168" t="s">
        <v>27</v>
      </c>
      <c r="I168" t="s">
        <v>71</v>
      </c>
      <c r="J168">
        <v>1</v>
      </c>
      <c r="K168" t="s">
        <v>261</v>
      </c>
      <c r="L168" t="s">
        <v>191</v>
      </c>
      <c r="M168" t="s">
        <v>162</v>
      </c>
      <c r="N168">
        <v>32</v>
      </c>
      <c r="O168">
        <v>0</v>
      </c>
      <c r="P168">
        <v>0</v>
      </c>
      <c r="Q168">
        <v>0</v>
      </c>
      <c r="AL168" t="str">
        <f>Special[[#This Row],[服装]]&amp;Special[[#This Row],[名前]]&amp;Special[[#This Row],[レアリティ]]</f>
        <v>ユニフォーム山本猛虎ICONIC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83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t="s">
        <v>108</v>
      </c>
      <c r="E169" t="s">
        <v>45</v>
      </c>
      <c r="F169" t="s">
        <v>24</v>
      </c>
      <c r="G169" t="s">
        <v>25</v>
      </c>
      <c r="H169" t="s">
        <v>27</v>
      </c>
      <c r="I169" t="s">
        <v>71</v>
      </c>
      <c r="J169">
        <v>1</v>
      </c>
      <c r="K169" t="s">
        <v>261</v>
      </c>
      <c r="L169" s="1" t="s">
        <v>790</v>
      </c>
      <c r="M169" t="s">
        <v>162</v>
      </c>
      <c r="N169">
        <v>32</v>
      </c>
      <c r="O169">
        <v>0</v>
      </c>
      <c r="P169">
        <v>0</v>
      </c>
      <c r="Q169">
        <v>0</v>
      </c>
      <c r="V169" s="14">
        <v>2.5</v>
      </c>
      <c r="W169" s="14">
        <v>25.04</v>
      </c>
      <c r="X169" s="14">
        <v>0</v>
      </c>
      <c r="Y169" s="14">
        <v>0</v>
      </c>
      <c r="Z169" s="15" t="s">
        <v>1297</v>
      </c>
      <c r="AA169" s="14">
        <v>1</v>
      </c>
      <c r="AB169" s="14"/>
      <c r="AC169" s="14"/>
      <c r="AD169" s="14"/>
      <c r="AE169" s="14">
        <v>0</v>
      </c>
      <c r="AF169" s="14">
        <v>0</v>
      </c>
      <c r="AG169" s="14">
        <v>0</v>
      </c>
      <c r="AH169" s="14">
        <v>0</v>
      </c>
      <c r="AI169" s="14"/>
      <c r="AJ169" s="14">
        <v>0</v>
      </c>
      <c r="AL169" t="str">
        <f>Special[[#This Row],[服装]]&amp;Special[[#This Row],[名前]]&amp;Special[[#This Row],[レアリティ]]</f>
        <v>ユニフォーム山本猛虎ICONIC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84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783</v>
      </c>
      <c r="E170" t="s">
        <v>45</v>
      </c>
      <c r="F170" t="s">
        <v>28</v>
      </c>
      <c r="G170" t="s">
        <v>25</v>
      </c>
      <c r="H170" t="s">
        <v>27</v>
      </c>
      <c r="I170" t="s">
        <v>71</v>
      </c>
      <c r="J170">
        <v>1</v>
      </c>
      <c r="K170" t="s">
        <v>261</v>
      </c>
      <c r="L170" s="1" t="s">
        <v>191</v>
      </c>
      <c r="M170" s="1" t="s">
        <v>162</v>
      </c>
      <c r="N170">
        <v>32</v>
      </c>
      <c r="O170">
        <v>0</v>
      </c>
      <c r="P170">
        <v>0</v>
      </c>
      <c r="Q170">
        <v>0</v>
      </c>
      <c r="AL170" t="str">
        <f>Special[[#This Row],[服装]]&amp;Special[[#This Row],[名前]]&amp;Special[[#This Row],[レアリティ]]</f>
        <v>新年山本猛虎ICONIC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84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t="s">
        <v>783</v>
      </c>
      <c r="E171" t="s">
        <v>45</v>
      </c>
      <c r="F171" t="s">
        <v>28</v>
      </c>
      <c r="G171" t="s">
        <v>25</v>
      </c>
      <c r="H171" t="s">
        <v>27</v>
      </c>
      <c r="I171" t="s">
        <v>71</v>
      </c>
      <c r="J171">
        <v>1</v>
      </c>
      <c r="K171" t="s">
        <v>261</v>
      </c>
      <c r="L171" s="1" t="s">
        <v>790</v>
      </c>
      <c r="M171" s="1" t="s">
        <v>162</v>
      </c>
      <c r="N171">
        <v>32</v>
      </c>
      <c r="O171">
        <v>0</v>
      </c>
      <c r="P171">
        <v>0</v>
      </c>
      <c r="Q171">
        <v>0</v>
      </c>
      <c r="V171" s="14">
        <v>2.5</v>
      </c>
      <c r="W171" s="14">
        <v>25.04</v>
      </c>
      <c r="X171" s="14">
        <v>0</v>
      </c>
      <c r="Y171" s="14">
        <v>0</v>
      </c>
      <c r="Z171" s="15" t="s">
        <v>1297</v>
      </c>
      <c r="AA171" s="14">
        <v>1</v>
      </c>
      <c r="AB171" s="14"/>
      <c r="AC171" s="14"/>
      <c r="AD171" s="14"/>
      <c r="AE171" s="14">
        <v>0</v>
      </c>
      <c r="AF171" s="14">
        <v>0</v>
      </c>
      <c r="AG171" s="14">
        <v>0</v>
      </c>
      <c r="AH171" s="14">
        <v>0</v>
      </c>
      <c r="AI171" s="14"/>
      <c r="AJ171" s="14">
        <v>0</v>
      </c>
      <c r="AL171" t="str">
        <f>Special[[#This Row],[服装]]&amp;Special[[#This Row],[名前]]&amp;Special[[#This Row],[レアリティ]]</f>
        <v>新年山本猛虎ICONIC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84</v>
      </c>
      <c r="B172">
        <f>IF(ROW()=2,1,IF(A171&lt;&gt;Special[[#This Row],[No]],1,IF(Special[[#This Row],[枝番用]]=0,B171,B171+1)))</f>
        <v>3</v>
      </c>
      <c r="C172">
        <f>IF(ROW()=2,1,IF(Special[[#This Row],[枝番用]]=1,1,C171+1))</f>
        <v>1</v>
      </c>
      <c r="D172" t="s">
        <v>783</v>
      </c>
      <c r="E172" t="s">
        <v>45</v>
      </c>
      <c r="F172" t="s">
        <v>28</v>
      </c>
      <c r="G172" t="s">
        <v>25</v>
      </c>
      <c r="H172" t="s">
        <v>27</v>
      </c>
      <c r="I172" t="s">
        <v>71</v>
      </c>
      <c r="J172">
        <v>1</v>
      </c>
      <c r="K172" t="s">
        <v>261</v>
      </c>
      <c r="L172" s="1" t="s">
        <v>775</v>
      </c>
      <c r="M172" s="1" t="s">
        <v>224</v>
      </c>
      <c r="N172">
        <v>45</v>
      </c>
      <c r="O172">
        <v>0</v>
      </c>
      <c r="P172">
        <v>55</v>
      </c>
      <c r="Q172">
        <v>0</v>
      </c>
      <c r="AL172" t="str">
        <f>Special[[#This Row],[服装]]&amp;Special[[#This Row],[名前]]&amp;Special[[#This Row],[レアリティ]]</f>
        <v>新年山本猛虎ICONIC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85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t="s">
        <v>108</v>
      </c>
      <c r="E173" t="s">
        <v>46</v>
      </c>
      <c r="F173" t="s">
        <v>24</v>
      </c>
      <c r="G173" t="s">
        <v>21</v>
      </c>
      <c r="H173" t="s">
        <v>27</v>
      </c>
      <c r="I173" t="s">
        <v>71</v>
      </c>
      <c r="J173">
        <v>1</v>
      </c>
      <c r="K173" t="s">
        <v>261</v>
      </c>
      <c r="L173" t="s">
        <v>195</v>
      </c>
      <c r="M173" t="s">
        <v>162</v>
      </c>
      <c r="N173">
        <v>32</v>
      </c>
      <c r="O173">
        <v>0</v>
      </c>
      <c r="P173">
        <v>0</v>
      </c>
      <c r="Q173">
        <v>0</v>
      </c>
      <c r="AL173" t="str">
        <f>Special[[#This Row],[服装]]&amp;Special[[#This Row],[名前]]&amp;Special[[#This Row],[レアリティ]]</f>
        <v>ユニフォーム芝山優生ICONIC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86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108</v>
      </c>
      <c r="E174" t="s">
        <v>47</v>
      </c>
      <c r="F174" t="s">
        <v>24</v>
      </c>
      <c r="G174" t="s">
        <v>25</v>
      </c>
      <c r="H174" t="s">
        <v>27</v>
      </c>
      <c r="I174" t="s">
        <v>71</v>
      </c>
      <c r="J174">
        <v>1</v>
      </c>
      <c r="K174" t="s">
        <v>261</v>
      </c>
      <c r="L174" t="s">
        <v>191</v>
      </c>
      <c r="M174" t="s">
        <v>162</v>
      </c>
      <c r="N174">
        <v>12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ユニフォーム海信之ICONIC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86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108</v>
      </c>
      <c r="E175" t="s">
        <v>47</v>
      </c>
      <c r="F175" t="s">
        <v>24</v>
      </c>
      <c r="G175" t="s">
        <v>25</v>
      </c>
      <c r="H175" t="s">
        <v>27</v>
      </c>
      <c r="I175" t="s">
        <v>71</v>
      </c>
      <c r="J175">
        <v>1</v>
      </c>
      <c r="K175" t="s">
        <v>261</v>
      </c>
      <c r="L175" t="s">
        <v>271</v>
      </c>
      <c r="M175" t="s">
        <v>173</v>
      </c>
      <c r="N175">
        <v>32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ユニフォーム海信之ICONIC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87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1341</v>
      </c>
      <c r="E176" s="1" t="s">
        <v>47</v>
      </c>
      <c r="F176" s="1" t="s">
        <v>77</v>
      </c>
      <c r="G176" s="1" t="s">
        <v>25</v>
      </c>
      <c r="H176" s="1" t="s">
        <v>27</v>
      </c>
      <c r="I176" s="1" t="s">
        <v>71</v>
      </c>
      <c r="J176">
        <v>1</v>
      </c>
      <c r="K176" t="s">
        <v>261</v>
      </c>
      <c r="L176" t="s">
        <v>191</v>
      </c>
      <c r="M176" t="s">
        <v>162</v>
      </c>
      <c r="N176">
        <v>12</v>
      </c>
      <c r="O176">
        <v>0</v>
      </c>
      <c r="P176">
        <v>0</v>
      </c>
      <c r="Q176">
        <v>0</v>
      </c>
      <c r="AL176" t="str">
        <f>Special[[#This Row],[服装]]&amp;Special[[#This Row],[名前]]&amp;Special[[#This Row],[レアリティ]]</f>
        <v>遊園地海信之ICONIC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87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1341</v>
      </c>
      <c r="E177" s="1" t="s">
        <v>47</v>
      </c>
      <c r="F177" s="1" t="s">
        <v>77</v>
      </c>
      <c r="G177" s="1" t="s">
        <v>25</v>
      </c>
      <c r="H177" s="1" t="s">
        <v>27</v>
      </c>
      <c r="I177" s="1" t="s">
        <v>71</v>
      </c>
      <c r="J177">
        <v>1</v>
      </c>
      <c r="K177" t="s">
        <v>261</v>
      </c>
      <c r="L177" t="s">
        <v>271</v>
      </c>
      <c r="M177" t="s">
        <v>173</v>
      </c>
      <c r="N177">
        <v>32</v>
      </c>
      <c r="O177">
        <v>0</v>
      </c>
      <c r="P177">
        <v>0</v>
      </c>
      <c r="Q177">
        <v>0</v>
      </c>
      <c r="V177">
        <v>15</v>
      </c>
      <c r="W177">
        <v>59.1</v>
      </c>
      <c r="X177">
        <v>0</v>
      </c>
      <c r="Y177">
        <v>0</v>
      </c>
      <c r="Z177" s="1" t="s">
        <v>1344</v>
      </c>
      <c r="AA177">
        <v>0</v>
      </c>
      <c r="AL177" t="str">
        <f>Special[[#This Row],[服装]]&amp;Special[[#This Row],[名前]]&amp;Special[[#This Row],[レアリティ]]</f>
        <v>遊園地海信之ICONIC</v>
      </c>
      <c r="AM177">
        <f>IF((A176&amp;L176&amp;M176)&lt;&gt;(Special[[#This Row],[No]]&amp;L177&amp;M177),1,0)</f>
        <v>1</v>
      </c>
    </row>
    <row r="178" spans="1:39" x14ac:dyDescent="0.35">
      <c r="A178">
        <f>VLOOKUP(Special[[#This Row],[No用]],SetNo[[No.用]:[vlookup 用]],2,FALSE)</f>
        <v>87</v>
      </c>
      <c r="B178">
        <f>IF(ROW()=2,1,IF(A177&lt;&gt;Special[[#This Row],[No]],1,IF(Special[[#This Row],[枝番用]]=0,B177,B177+1)))</f>
        <v>3</v>
      </c>
      <c r="C178">
        <f>IF(ROW()=2,1,IF(Special[[#This Row],[枝番用]]=1,1,C177+1))</f>
        <v>1</v>
      </c>
      <c r="D178" s="1" t="s">
        <v>1341</v>
      </c>
      <c r="E178" s="1" t="s">
        <v>47</v>
      </c>
      <c r="F178" s="1" t="s">
        <v>77</v>
      </c>
      <c r="G178" s="1" t="s">
        <v>25</v>
      </c>
      <c r="H178" s="1" t="s">
        <v>27</v>
      </c>
      <c r="I178" s="1" t="s">
        <v>71</v>
      </c>
      <c r="J178">
        <v>1</v>
      </c>
      <c r="K178" t="s">
        <v>261</v>
      </c>
      <c r="L178" s="1" t="s">
        <v>790</v>
      </c>
      <c r="M178" s="1" t="s">
        <v>224</v>
      </c>
      <c r="N178">
        <v>42</v>
      </c>
      <c r="O178">
        <v>0</v>
      </c>
      <c r="P178">
        <v>52</v>
      </c>
      <c r="Q178">
        <v>0</v>
      </c>
      <c r="V178">
        <v>3.35</v>
      </c>
      <c r="W178">
        <v>20.010000000000002</v>
      </c>
      <c r="X178">
        <v>5</v>
      </c>
      <c r="Y178">
        <v>30.48</v>
      </c>
      <c r="Z178" s="1" t="s">
        <v>1345</v>
      </c>
      <c r="AA178">
        <v>1</v>
      </c>
      <c r="AC178" s="1" t="s">
        <v>1346</v>
      </c>
      <c r="AL178" t="str">
        <f>Special[[#This Row],[服装]]&amp;Special[[#This Row],[名前]]&amp;Special[[#This Row],[レアリティ]]</f>
        <v>遊園地海信之ICONIC</v>
      </c>
      <c r="AM178">
        <f>IF((A175&amp;L175&amp;M175)&lt;&gt;(Special[[#This Row],[No]]&amp;L178&amp;M178),1,0)</f>
        <v>1</v>
      </c>
    </row>
    <row r="179" spans="1:39" x14ac:dyDescent="0.35">
      <c r="A179">
        <f>VLOOKUP(Special[[#This Row],[No用]],SetNo[[No.用]:[vlookup 用]],2,FALSE)</f>
        <v>88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t="s">
        <v>108</v>
      </c>
      <c r="E179" t="s">
        <v>47</v>
      </c>
      <c r="F179" t="s">
        <v>90</v>
      </c>
      <c r="G179" t="s">
        <v>78</v>
      </c>
      <c r="H179" t="s">
        <v>27</v>
      </c>
      <c r="I179" t="s">
        <v>151</v>
      </c>
      <c r="J179">
        <v>1</v>
      </c>
      <c r="K179" t="s">
        <v>261</v>
      </c>
      <c r="L179" t="s">
        <v>191</v>
      </c>
      <c r="M179" t="s">
        <v>162</v>
      </c>
      <c r="N179">
        <v>12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ユニフォーム海信之YELL</v>
      </c>
      <c r="AM179">
        <f>IF((A175&amp;L175&amp;M175)&lt;&gt;(Special[[#This Row],[No]]&amp;L179&amp;M179),1,0)</f>
        <v>1</v>
      </c>
    </row>
    <row r="180" spans="1:39" x14ac:dyDescent="0.35">
      <c r="A180">
        <f>VLOOKUP(Special[[#This Row],[No用]],SetNo[[No.用]:[vlookup 用]],2,FALSE)</f>
        <v>88</v>
      </c>
      <c r="B180">
        <f>IF(ROW()=2,1,IF(A179&lt;&gt;Special[[#This Row],[No]],1,IF(Special[[#This Row],[枝番用]]=0,B179,B179+1)))</f>
        <v>2</v>
      </c>
      <c r="C180">
        <f>IF(ROW()=2,1,IF(Special[[#This Row],[枝番用]]=1,1,C179+1))</f>
        <v>1</v>
      </c>
      <c r="D180" t="s">
        <v>108</v>
      </c>
      <c r="E180" t="s">
        <v>47</v>
      </c>
      <c r="F180" t="s">
        <v>90</v>
      </c>
      <c r="G180" t="s">
        <v>78</v>
      </c>
      <c r="H180" t="s">
        <v>27</v>
      </c>
      <c r="I180" t="s">
        <v>151</v>
      </c>
      <c r="J180">
        <v>1</v>
      </c>
      <c r="K180" t="s">
        <v>261</v>
      </c>
      <c r="L180" t="s">
        <v>271</v>
      </c>
      <c r="M180" t="s">
        <v>173</v>
      </c>
      <c r="N180">
        <v>32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ユニフォーム海信之YELL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89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108</v>
      </c>
      <c r="E181" s="1" t="s">
        <v>966</v>
      </c>
      <c r="F181" s="1" t="s">
        <v>90</v>
      </c>
      <c r="G181" s="1" t="s">
        <v>74</v>
      </c>
      <c r="H181" s="1" t="s">
        <v>27</v>
      </c>
      <c r="I181" s="1" t="s">
        <v>680</v>
      </c>
      <c r="J181">
        <v>1</v>
      </c>
      <c r="K181" t="s">
        <v>261</v>
      </c>
      <c r="L181" s="1" t="s">
        <v>191</v>
      </c>
      <c r="M181" s="1" t="s">
        <v>162</v>
      </c>
      <c r="N181">
        <v>13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ユニフォーム手白球彦ICONIC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89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1</v>
      </c>
      <c r="D182" s="1" t="s">
        <v>108</v>
      </c>
      <c r="E182" s="1" t="s">
        <v>966</v>
      </c>
      <c r="F182" s="1" t="s">
        <v>90</v>
      </c>
      <c r="G182" s="1" t="s">
        <v>74</v>
      </c>
      <c r="H182" s="1" t="s">
        <v>27</v>
      </c>
      <c r="I182" s="1" t="s">
        <v>680</v>
      </c>
      <c r="J182">
        <v>1</v>
      </c>
      <c r="K182" t="s">
        <v>261</v>
      </c>
      <c r="L182" s="1" t="s">
        <v>180</v>
      </c>
      <c r="M182" s="1" t="s">
        <v>173</v>
      </c>
      <c r="N182">
        <v>13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ユニフォーム手白球彦ICONIC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205</v>
      </c>
      <c r="E183" t="s">
        <v>48</v>
      </c>
      <c r="F183" t="s">
        <v>23</v>
      </c>
      <c r="G183" t="s">
        <v>26</v>
      </c>
      <c r="H183" t="s">
        <v>49</v>
      </c>
      <c r="I183" t="s">
        <v>71</v>
      </c>
      <c r="J183">
        <v>1</v>
      </c>
      <c r="K183" t="s">
        <v>261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ユニフォーム青根高伸ICONIC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91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149</v>
      </c>
      <c r="E184" t="s">
        <v>48</v>
      </c>
      <c r="F184" t="s">
        <v>23</v>
      </c>
      <c r="G184" t="s">
        <v>26</v>
      </c>
      <c r="H184" t="s">
        <v>49</v>
      </c>
      <c r="I184" t="s">
        <v>71</v>
      </c>
      <c r="J184">
        <v>1</v>
      </c>
      <c r="K184" t="s">
        <v>261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L184" t="str">
        <f>Special[[#This Row],[服装]]&amp;Special[[#This Row],[名前]]&amp;Special[[#This Row],[レアリティ]]</f>
        <v>制服青根高伸ICONIC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92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t="s">
        <v>117</v>
      </c>
      <c r="E185" t="s">
        <v>48</v>
      </c>
      <c r="F185" t="s">
        <v>24</v>
      </c>
      <c r="G185" t="s">
        <v>26</v>
      </c>
      <c r="H185" t="s">
        <v>49</v>
      </c>
      <c r="I185" t="s">
        <v>71</v>
      </c>
      <c r="J185">
        <v>1</v>
      </c>
      <c r="K185" t="s">
        <v>261</v>
      </c>
      <c r="L185" t="s">
        <v>191</v>
      </c>
      <c r="M185" t="s">
        <v>162</v>
      </c>
      <c r="N185">
        <v>32</v>
      </c>
      <c r="O185">
        <v>0</v>
      </c>
      <c r="P185">
        <v>0</v>
      </c>
      <c r="Q185">
        <v>0</v>
      </c>
      <c r="AL185" t="str">
        <f>Special[[#This Row],[服装]]&amp;Special[[#This Row],[名前]]&amp;Special[[#This Row],[レアリティ]]</f>
        <v>プール掃除青根高伸ICONIC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92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t="s">
        <v>117</v>
      </c>
      <c r="E186" t="s">
        <v>48</v>
      </c>
      <c r="F186" t="s">
        <v>24</v>
      </c>
      <c r="G186" t="s">
        <v>26</v>
      </c>
      <c r="H186" t="s">
        <v>49</v>
      </c>
      <c r="I186" t="s">
        <v>71</v>
      </c>
      <c r="J186">
        <v>1</v>
      </c>
      <c r="K186" t="s">
        <v>261</v>
      </c>
      <c r="L186" s="1" t="s">
        <v>1264</v>
      </c>
      <c r="M186" t="s">
        <v>224</v>
      </c>
      <c r="N186">
        <v>43</v>
      </c>
      <c r="O186">
        <v>0</v>
      </c>
      <c r="P186">
        <v>53</v>
      </c>
      <c r="Q186">
        <v>0</v>
      </c>
      <c r="S186" t="s">
        <v>282</v>
      </c>
      <c r="T186">
        <v>2</v>
      </c>
      <c r="V186">
        <v>3.35</v>
      </c>
      <c r="W186">
        <v>33.729999999999997</v>
      </c>
      <c r="X186">
        <v>5</v>
      </c>
      <c r="Y186">
        <v>50.08</v>
      </c>
      <c r="Z186" s="1" t="s">
        <v>1266</v>
      </c>
      <c r="AA186">
        <v>2</v>
      </c>
      <c r="AL186" t="str">
        <f>Special[[#This Row],[服装]]&amp;Special[[#This Row],[名前]]&amp;Special[[#This Row],[レアリティ]]</f>
        <v>プール掃除青根高伸ICONIC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93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s="1" t="s">
        <v>950</v>
      </c>
      <c r="E187" s="1" t="s">
        <v>48</v>
      </c>
      <c r="F187" s="1" t="s">
        <v>77</v>
      </c>
      <c r="G187" s="1" t="s">
        <v>26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191</v>
      </c>
      <c r="M187" s="1" t="s">
        <v>162</v>
      </c>
      <c r="N187">
        <v>32</v>
      </c>
      <c r="O187">
        <v>0</v>
      </c>
      <c r="P187">
        <v>0</v>
      </c>
      <c r="Q187">
        <v>0</v>
      </c>
      <c r="AL187" t="str">
        <f>Special[[#This Row],[服装]]&amp;Special[[#This Row],[名前]]&amp;Special[[#This Row],[レアリティ]]</f>
        <v>キャンプ青根高伸ICONIC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93</v>
      </c>
      <c r="B188">
        <f>IF(ROW()=2,1,IF(A187&lt;&gt;Special[[#This Row],[No]],1,IF(Special[[#This Row],[枝番用]]=0,B187,B187+1)))</f>
        <v>2</v>
      </c>
      <c r="C188">
        <f>IF(ROW()=2,1,IF(Special[[#This Row],[枝番用]]=1,1,C187+1))</f>
        <v>1</v>
      </c>
      <c r="D188" s="1" t="s">
        <v>950</v>
      </c>
      <c r="E188" s="1" t="s">
        <v>48</v>
      </c>
      <c r="F188" s="1" t="s">
        <v>77</v>
      </c>
      <c r="G188" s="1" t="s">
        <v>26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954</v>
      </c>
      <c r="M188" s="1" t="s">
        <v>224</v>
      </c>
      <c r="N188">
        <v>48</v>
      </c>
      <c r="O188">
        <v>0</v>
      </c>
      <c r="P188">
        <v>58</v>
      </c>
      <c r="Q188">
        <v>0</v>
      </c>
      <c r="R188" s="1" t="s">
        <v>955</v>
      </c>
      <c r="S188" t="s">
        <v>282</v>
      </c>
      <c r="T188">
        <v>2</v>
      </c>
      <c r="AA188">
        <v>2</v>
      </c>
      <c r="AB188" s="1" t="s">
        <v>955</v>
      </c>
      <c r="AL188" t="str">
        <f>Special[[#This Row],[服装]]&amp;Special[[#This Row],[名前]]&amp;Special[[#This Row],[レアリティ]]</f>
        <v>キャンプ青根高伸ICONIC</v>
      </c>
      <c r="AM188">
        <f>IF((A187&amp;L187&amp;M187)&lt;&gt;(Special[[#This Row],[No]]&amp;L188&amp;M188),1,0)</f>
        <v>1</v>
      </c>
    </row>
    <row r="189" spans="1:39" x14ac:dyDescent="0.35">
      <c r="A189">
        <f>VLOOKUP(Special[[#This Row],[No用]],SetNo[[No.用]:[vlookup 用]],2,FALSE)</f>
        <v>94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1111</v>
      </c>
      <c r="E189" s="1" t="s">
        <v>48</v>
      </c>
      <c r="F189" s="1" t="s">
        <v>90</v>
      </c>
      <c r="G189" s="1" t="s">
        <v>26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191</v>
      </c>
      <c r="M189" s="1" t="s">
        <v>162</v>
      </c>
      <c r="N189">
        <v>32</v>
      </c>
      <c r="O189">
        <v>0</v>
      </c>
      <c r="P189">
        <v>0</v>
      </c>
      <c r="Q189">
        <v>0</v>
      </c>
      <c r="R189" s="1"/>
      <c r="AL189" t="str">
        <f>Special[[#This Row],[服装]]&amp;Special[[#This Row],[名前]]&amp;Special[[#This Row],[レアリティ]]</f>
        <v>甲冑青根高伸ICONIC</v>
      </c>
      <c r="AM189">
        <f>IF((A188&amp;L188&amp;M188)&lt;&gt;(Special[[#This Row],[No]]&amp;L189&amp;M189),1,0)</f>
        <v>1</v>
      </c>
    </row>
    <row r="190" spans="1:39" x14ac:dyDescent="0.35">
      <c r="A190">
        <f>VLOOKUP(Special[[#This Row],[No用]],SetNo[[No.用]:[vlookup 用]],2,FALSE)</f>
        <v>94</v>
      </c>
      <c r="B190">
        <f>IF(ROW()=2,1,IF(A189&lt;&gt;Special[[#This Row],[No]],1,IF(Special[[#This Row],[枝番用]]=0,B189,B189+1)))</f>
        <v>2</v>
      </c>
      <c r="C190">
        <f>IF(ROW()=2,1,IF(Special[[#This Row],[枝番用]]=1,1,C189+1))</f>
        <v>1</v>
      </c>
      <c r="D190" s="1" t="s">
        <v>1104</v>
      </c>
      <c r="E190" s="1" t="s">
        <v>48</v>
      </c>
      <c r="F190" s="1" t="s">
        <v>90</v>
      </c>
      <c r="G190" s="1" t="s">
        <v>26</v>
      </c>
      <c r="H190" s="1" t="s">
        <v>49</v>
      </c>
      <c r="I190" s="1" t="s">
        <v>71</v>
      </c>
      <c r="J190">
        <v>1</v>
      </c>
      <c r="K190" t="s">
        <v>261</v>
      </c>
      <c r="L190" s="1" t="s">
        <v>1112</v>
      </c>
      <c r="M190" s="1" t="s">
        <v>224</v>
      </c>
      <c r="N190">
        <v>40</v>
      </c>
      <c r="O190">
        <v>0</v>
      </c>
      <c r="P190">
        <v>50</v>
      </c>
      <c r="Q190">
        <v>0</v>
      </c>
      <c r="R190" s="1" t="s">
        <v>1113</v>
      </c>
      <c r="S190" s="1" t="s">
        <v>1114</v>
      </c>
      <c r="T190">
        <v>2</v>
      </c>
      <c r="AA190">
        <v>2</v>
      </c>
      <c r="AB190" s="1" t="s">
        <v>1113</v>
      </c>
      <c r="AL190" t="str">
        <f>Special[[#This Row],[服装]]&amp;Special[[#This Row],[名前]]&amp;Special[[#This Row],[レアリティ]]</f>
        <v>甲冑青根高伸ICONIC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95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205</v>
      </c>
      <c r="E191" t="s">
        <v>50</v>
      </c>
      <c r="F191" t="s">
        <v>28</v>
      </c>
      <c r="G191" t="s">
        <v>25</v>
      </c>
      <c r="H191" t="s">
        <v>49</v>
      </c>
      <c r="I191" t="s">
        <v>71</v>
      </c>
      <c r="J191">
        <v>1</v>
      </c>
      <c r="K191" t="s">
        <v>261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L191" t="str">
        <f>Special[[#This Row],[服装]]&amp;Special[[#This Row],[名前]]&amp;Special[[#This Row],[レアリティ]]</f>
        <v>ユニフォーム二口堅治ICONIC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95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205</v>
      </c>
      <c r="E192" t="s">
        <v>50</v>
      </c>
      <c r="F192" t="s">
        <v>28</v>
      </c>
      <c r="G192" t="s">
        <v>25</v>
      </c>
      <c r="H192" t="s">
        <v>49</v>
      </c>
      <c r="I192" t="s">
        <v>71</v>
      </c>
      <c r="J192">
        <v>1</v>
      </c>
      <c r="K192" t="s">
        <v>261</v>
      </c>
      <c r="L192" t="s">
        <v>271</v>
      </c>
      <c r="M192" t="s">
        <v>173</v>
      </c>
      <c r="N192">
        <v>12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ユニフォーム二口堅治ICONIC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96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149</v>
      </c>
      <c r="E193" t="s">
        <v>50</v>
      </c>
      <c r="F193" t="s">
        <v>28</v>
      </c>
      <c r="G193" t="s">
        <v>25</v>
      </c>
      <c r="H193" t="s">
        <v>49</v>
      </c>
      <c r="I193" t="s">
        <v>71</v>
      </c>
      <c r="J193">
        <v>1</v>
      </c>
      <c r="K193" t="s">
        <v>261</v>
      </c>
      <c r="L193" t="s">
        <v>191</v>
      </c>
      <c r="M193" t="s">
        <v>162</v>
      </c>
      <c r="N193">
        <v>32</v>
      </c>
      <c r="O193">
        <v>0</v>
      </c>
      <c r="P193">
        <v>0</v>
      </c>
      <c r="Q193">
        <v>0</v>
      </c>
      <c r="AL193" t="str">
        <f>Special[[#This Row],[服装]]&amp;Special[[#This Row],[名前]]&amp;Special[[#This Row],[レアリティ]]</f>
        <v>制服二口堅治ICONIC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96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149</v>
      </c>
      <c r="E194" t="s">
        <v>50</v>
      </c>
      <c r="F194" t="s">
        <v>28</v>
      </c>
      <c r="G194" t="s">
        <v>25</v>
      </c>
      <c r="H194" t="s">
        <v>49</v>
      </c>
      <c r="I194" t="s">
        <v>71</v>
      </c>
      <c r="J194">
        <v>1</v>
      </c>
      <c r="K194" t="s">
        <v>261</v>
      </c>
      <c r="L194" t="s">
        <v>271</v>
      </c>
      <c r="M194" t="s">
        <v>173</v>
      </c>
      <c r="N194">
        <v>12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制服二口堅治ICONIC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97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t="s">
        <v>117</v>
      </c>
      <c r="E195" t="s">
        <v>50</v>
      </c>
      <c r="F195" t="s">
        <v>23</v>
      </c>
      <c r="G195" t="s">
        <v>25</v>
      </c>
      <c r="H195" t="s">
        <v>49</v>
      </c>
      <c r="I195" t="s">
        <v>71</v>
      </c>
      <c r="J195">
        <v>1</v>
      </c>
      <c r="K195" t="s">
        <v>261</v>
      </c>
      <c r="L195" t="s">
        <v>191</v>
      </c>
      <c r="M195" t="s">
        <v>162</v>
      </c>
      <c r="N195">
        <v>32</v>
      </c>
      <c r="O195">
        <v>0</v>
      </c>
      <c r="P195">
        <v>0</v>
      </c>
      <c r="Q195">
        <v>0</v>
      </c>
      <c r="AL195" t="str">
        <f>Special[[#This Row],[服装]]&amp;Special[[#This Row],[名前]]&amp;Special[[#This Row],[レアリティ]]</f>
        <v>プール掃除二口堅治ICONIC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97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t="s">
        <v>117</v>
      </c>
      <c r="E196" t="s">
        <v>50</v>
      </c>
      <c r="F196" t="s">
        <v>23</v>
      </c>
      <c r="G196" t="s">
        <v>25</v>
      </c>
      <c r="H196" t="s">
        <v>49</v>
      </c>
      <c r="I196" t="s">
        <v>71</v>
      </c>
      <c r="J196">
        <v>1</v>
      </c>
      <c r="K196" t="s">
        <v>261</v>
      </c>
      <c r="L196" t="s">
        <v>271</v>
      </c>
      <c r="M196" t="s">
        <v>173</v>
      </c>
      <c r="N196">
        <v>12</v>
      </c>
      <c r="O196">
        <v>0</v>
      </c>
      <c r="P196">
        <v>0</v>
      </c>
      <c r="Q196">
        <v>0</v>
      </c>
      <c r="AL196" t="str">
        <f>Special[[#This Row],[服装]]&amp;Special[[#This Row],[名前]]&amp;Special[[#This Row],[レアリティ]]</f>
        <v>プール掃除二口堅治ICONIC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98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893</v>
      </c>
      <c r="E197" s="1" t="s">
        <v>50</v>
      </c>
      <c r="F197" s="1" t="s">
        <v>90</v>
      </c>
      <c r="G197" s="1" t="s">
        <v>25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191</v>
      </c>
      <c r="M197" s="1" t="s">
        <v>162</v>
      </c>
      <c r="N197">
        <v>32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路地裏二口堅治ICONIC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98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893</v>
      </c>
      <c r="E198" s="1" t="s">
        <v>50</v>
      </c>
      <c r="F198" s="1" t="s">
        <v>90</v>
      </c>
      <c r="G198" s="1" t="s">
        <v>25</v>
      </c>
      <c r="H198" s="1" t="s">
        <v>49</v>
      </c>
      <c r="I198" s="1" t="s">
        <v>71</v>
      </c>
      <c r="J198">
        <v>1</v>
      </c>
      <c r="K198" t="s">
        <v>261</v>
      </c>
      <c r="L198" s="1" t="s">
        <v>180</v>
      </c>
      <c r="M198" s="1" t="s">
        <v>173</v>
      </c>
      <c r="N198">
        <v>12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路地裏二口堅治ICONIC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99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1104</v>
      </c>
      <c r="E199" s="1" t="s">
        <v>50</v>
      </c>
      <c r="F199" s="1" t="s">
        <v>77</v>
      </c>
      <c r="G199" s="1" t="s">
        <v>25</v>
      </c>
      <c r="H199" s="1" t="s">
        <v>49</v>
      </c>
      <c r="I199" s="1" t="s">
        <v>71</v>
      </c>
      <c r="J199">
        <v>1</v>
      </c>
      <c r="K199" t="s">
        <v>261</v>
      </c>
      <c r="L199" s="1" t="s">
        <v>191</v>
      </c>
      <c r="M199" s="1" t="s">
        <v>162</v>
      </c>
      <c r="N199">
        <v>32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甲冑二口堅治ICONIC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99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1104</v>
      </c>
      <c r="E200" s="1" t="s">
        <v>50</v>
      </c>
      <c r="F200" s="1" t="s">
        <v>77</v>
      </c>
      <c r="G200" s="1" t="s">
        <v>25</v>
      </c>
      <c r="H200" s="1" t="s">
        <v>49</v>
      </c>
      <c r="I200" s="1" t="s">
        <v>71</v>
      </c>
      <c r="J200">
        <v>1</v>
      </c>
      <c r="K200" t="s">
        <v>261</v>
      </c>
      <c r="L200" s="1" t="s">
        <v>1105</v>
      </c>
      <c r="M200" s="1" t="s">
        <v>173</v>
      </c>
      <c r="N200">
        <v>12</v>
      </c>
      <c r="O200">
        <v>0</v>
      </c>
      <c r="P200">
        <v>0</v>
      </c>
      <c r="Q200">
        <v>0</v>
      </c>
      <c r="AL200" t="str">
        <f>Special[[#This Row],[服装]]&amp;Special[[#This Row],[名前]]&amp;Special[[#This Row],[レアリティ]]</f>
        <v>甲冑二口堅治ICONIC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99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1104</v>
      </c>
      <c r="E201" s="1" t="s">
        <v>50</v>
      </c>
      <c r="F201" s="1" t="s">
        <v>77</v>
      </c>
      <c r="G201" s="1" t="s">
        <v>25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1106</v>
      </c>
      <c r="M201" s="1" t="s">
        <v>224</v>
      </c>
      <c r="N201">
        <v>40</v>
      </c>
      <c r="O201">
        <v>0</v>
      </c>
      <c r="P201">
        <v>50</v>
      </c>
      <c r="Q201">
        <v>0</v>
      </c>
      <c r="R201" s="1" t="s">
        <v>1107</v>
      </c>
      <c r="S201" s="1" t="s">
        <v>1108</v>
      </c>
      <c r="AB201" s="1" t="s">
        <v>1107</v>
      </c>
      <c r="AL201" t="str">
        <f>Special[[#This Row],[服装]]&amp;Special[[#This Row],[名前]]&amp;Special[[#This Row],[レアリティ]]</f>
        <v>甲冑二口堅治ICONIC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100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1300</v>
      </c>
      <c r="E202" s="1" t="s">
        <v>50</v>
      </c>
      <c r="F202" s="1" t="s">
        <v>73</v>
      </c>
      <c r="G202" s="1" t="s">
        <v>25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R202" s="1"/>
      <c r="S202" s="1"/>
      <c r="AB202" s="1"/>
      <c r="AL202" t="str">
        <f>Special[[#This Row],[服装]]&amp;Special[[#This Row],[名前]]&amp;Special[[#This Row],[レアリティ]]</f>
        <v>2周年二口堅治ICONIC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100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1300</v>
      </c>
      <c r="E203" s="1" t="s">
        <v>50</v>
      </c>
      <c r="F203" s="1" t="s">
        <v>73</v>
      </c>
      <c r="G203" s="1" t="s">
        <v>25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271</v>
      </c>
      <c r="M203" s="1" t="s">
        <v>173</v>
      </c>
      <c r="N203">
        <v>12</v>
      </c>
      <c r="O203">
        <v>0</v>
      </c>
      <c r="P203">
        <v>0</v>
      </c>
      <c r="Q203">
        <v>0</v>
      </c>
      <c r="R203" s="1"/>
      <c r="S203" s="1"/>
      <c r="V203">
        <v>15</v>
      </c>
      <c r="W203">
        <v>59.1</v>
      </c>
      <c r="AB203" s="1"/>
      <c r="AL203" t="str">
        <f>Special[[#This Row],[服装]]&amp;Special[[#This Row],[名前]]&amp;Special[[#This Row],[レアリティ]]</f>
        <v>2周年二口堅治ICONIC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100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1300</v>
      </c>
      <c r="E204" s="1" t="s">
        <v>50</v>
      </c>
      <c r="F204" s="1" t="s">
        <v>73</v>
      </c>
      <c r="G204" s="1" t="s">
        <v>25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180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1254</v>
      </c>
      <c r="S204" s="1"/>
      <c r="V204">
        <v>4.2</v>
      </c>
      <c r="W204">
        <v>25.76</v>
      </c>
      <c r="X204">
        <v>5.8</v>
      </c>
      <c r="Y204">
        <v>35.200000000000003</v>
      </c>
      <c r="Z204" s="1" t="s">
        <v>1322</v>
      </c>
      <c r="AA204">
        <v>1</v>
      </c>
      <c r="AB204" s="1" t="s">
        <v>1107</v>
      </c>
      <c r="AC204" s="1" t="s">
        <v>1321</v>
      </c>
      <c r="AL204" t="str">
        <f>Special[[#This Row],[服装]]&amp;Special[[#This Row],[名前]]&amp;Special[[#This Row],[レアリティ]]</f>
        <v>2周年二口堅治ICONIC</v>
      </c>
      <c r="AM204">
        <f>IF((A203&amp;L203&amp;M203)&lt;&gt;(Special[[#This Row],[No]]&amp;L204&amp;M204),1,0)</f>
        <v>1</v>
      </c>
    </row>
    <row r="205" spans="1:39" x14ac:dyDescent="0.35">
      <c r="A205">
        <f>VLOOKUP(Special[[#This Row],[No用]],SetNo[[No.用]:[vlookup 用]],2,FALSE)</f>
        <v>100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1300</v>
      </c>
      <c r="E205" s="1" t="s">
        <v>50</v>
      </c>
      <c r="F205" s="1" t="s">
        <v>73</v>
      </c>
      <c r="G205" s="1" t="s">
        <v>25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180</v>
      </c>
      <c r="M205" s="1" t="s">
        <v>224</v>
      </c>
      <c r="N205">
        <v>40</v>
      </c>
      <c r="O205">
        <v>0</v>
      </c>
      <c r="P205">
        <v>50</v>
      </c>
      <c r="Q205">
        <v>0</v>
      </c>
      <c r="R205" s="1" t="s">
        <v>1254</v>
      </c>
      <c r="S205" s="1"/>
      <c r="U205" s="1" t="s">
        <v>1255</v>
      </c>
      <c r="V205">
        <v>2.5</v>
      </c>
      <c r="W205">
        <v>15.24</v>
      </c>
      <c r="X205">
        <v>4.2</v>
      </c>
      <c r="Y205">
        <v>25.76</v>
      </c>
      <c r="Z205" s="1" t="s">
        <v>1275</v>
      </c>
      <c r="AA205">
        <v>1</v>
      </c>
      <c r="AB205" s="1" t="s">
        <v>1107</v>
      </c>
      <c r="AC205" s="1" t="s">
        <v>1321</v>
      </c>
      <c r="AI205" s="1"/>
      <c r="AL205" t="str">
        <f>Special[[#This Row],[服装]]&amp;Special[[#This Row],[名前]]&amp;Special[[#This Row],[レアリティ]]</f>
        <v>2周年二口堅治ICONIC</v>
      </c>
      <c r="AM205">
        <f>IF((A204&amp;L204&amp;M204)&lt;&gt;(Special[[#This Row],[No]]&amp;L205&amp;M205),1,0)</f>
        <v>0</v>
      </c>
    </row>
    <row r="206" spans="1:39" x14ac:dyDescent="0.35">
      <c r="A206">
        <f>VLOOKUP(Special[[#This Row],[No用]],SetNo[[No.用]:[vlookup 用]],2,FALSE)</f>
        <v>100</v>
      </c>
      <c r="B206">
        <f>IF(ROW()=2,1,IF(A205&lt;&gt;Special[[#This Row],[No]],1,IF(Special[[#This Row],[枝番用]]=0,B205,B205+1)))</f>
        <v>3</v>
      </c>
      <c r="C206">
        <f>IF(ROW()=2,1,IF(Special[[#This Row],[枝番用]]=1,1,C205+1))</f>
        <v>3</v>
      </c>
      <c r="D206" s="1" t="s">
        <v>1300</v>
      </c>
      <c r="E206" s="1" t="s">
        <v>50</v>
      </c>
      <c r="F206" s="1" t="s">
        <v>73</v>
      </c>
      <c r="G206" s="1" t="s">
        <v>25</v>
      </c>
      <c r="H206" s="1" t="s">
        <v>49</v>
      </c>
      <c r="I206" s="1" t="s">
        <v>71</v>
      </c>
      <c r="J206">
        <v>1</v>
      </c>
      <c r="K206" t="s">
        <v>261</v>
      </c>
      <c r="L206" s="1" t="s">
        <v>180</v>
      </c>
      <c r="M206" s="1" t="s">
        <v>224</v>
      </c>
      <c r="N206">
        <v>40</v>
      </c>
      <c r="O206">
        <v>0</v>
      </c>
      <c r="P206">
        <v>50</v>
      </c>
      <c r="Q206">
        <v>0</v>
      </c>
      <c r="R206" s="1" t="s">
        <v>1254</v>
      </c>
      <c r="S206" s="1"/>
      <c r="U206" s="1" t="s">
        <v>1320</v>
      </c>
      <c r="V206">
        <v>5</v>
      </c>
      <c r="W206">
        <v>9.9</v>
      </c>
      <c r="X206">
        <v>7.5</v>
      </c>
      <c r="Y206">
        <v>14.85</v>
      </c>
      <c r="Z206" s="1" t="s">
        <v>1275</v>
      </c>
      <c r="AA206">
        <v>0</v>
      </c>
      <c r="AB206" s="1" t="s">
        <v>1107</v>
      </c>
      <c r="AC206" s="1" t="s">
        <v>1321</v>
      </c>
      <c r="AD206" s="1"/>
      <c r="AI206" s="1"/>
      <c r="AL206" t="str">
        <f>Special[[#This Row],[服装]]&amp;Special[[#This Row],[名前]]&amp;Special[[#This Row],[レアリティ]]</f>
        <v>2周年二口堅治ICONIC</v>
      </c>
      <c r="AM206">
        <f>IF((A205&amp;L205&amp;M205)&lt;&gt;(Special[[#This Row],[No]]&amp;L206&amp;M206),1,0)</f>
        <v>0</v>
      </c>
    </row>
    <row r="207" spans="1:39" x14ac:dyDescent="0.35">
      <c r="A207">
        <f>VLOOKUP(Special[[#This Row],[No用]],SetNo[[No.用]:[vlookup 用]],2,FALSE)</f>
        <v>101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205</v>
      </c>
      <c r="E207" t="s">
        <v>378</v>
      </c>
      <c r="F207" t="s">
        <v>23</v>
      </c>
      <c r="G207" t="s">
        <v>31</v>
      </c>
      <c r="H207" t="s">
        <v>49</v>
      </c>
      <c r="I207" t="s">
        <v>71</v>
      </c>
      <c r="J207">
        <v>1</v>
      </c>
      <c r="K207" t="s">
        <v>261</v>
      </c>
      <c r="L207" s="1" t="s">
        <v>191</v>
      </c>
      <c r="M207" s="1" t="s">
        <v>162</v>
      </c>
      <c r="N207">
        <v>12</v>
      </c>
      <c r="O207">
        <v>0</v>
      </c>
      <c r="P207">
        <v>0</v>
      </c>
      <c r="Q207">
        <v>0</v>
      </c>
      <c r="AL207" t="str">
        <f>Special[[#This Row],[服装]]&amp;Special[[#This Row],[名前]]&amp;Special[[#This Row],[レアリティ]]</f>
        <v>ユニフォーム黄金川貫至ICONIC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101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205</v>
      </c>
      <c r="E208" t="s">
        <v>378</v>
      </c>
      <c r="F208" t="s">
        <v>23</v>
      </c>
      <c r="G208" t="s">
        <v>31</v>
      </c>
      <c r="H208" t="s">
        <v>49</v>
      </c>
      <c r="I208" t="s">
        <v>71</v>
      </c>
      <c r="J208">
        <v>1</v>
      </c>
      <c r="K208" t="s">
        <v>261</v>
      </c>
      <c r="L208" s="1" t="s">
        <v>1290</v>
      </c>
      <c r="M208" s="1" t="s">
        <v>173</v>
      </c>
      <c r="N208">
        <v>12</v>
      </c>
      <c r="O208">
        <v>0</v>
      </c>
      <c r="P208">
        <v>0</v>
      </c>
      <c r="Q208">
        <v>0</v>
      </c>
      <c r="V208">
        <v>4.2</v>
      </c>
      <c r="W208">
        <v>42.42</v>
      </c>
      <c r="X208" s="14">
        <v>0</v>
      </c>
      <c r="Y208" s="14">
        <v>0</v>
      </c>
      <c r="Z208" s="15" t="s">
        <v>1297</v>
      </c>
      <c r="AA208">
        <v>1</v>
      </c>
      <c r="AE208" s="14">
        <v>0</v>
      </c>
      <c r="AF208" s="14">
        <v>0</v>
      </c>
      <c r="AG208" s="14">
        <v>0</v>
      </c>
      <c r="AH208" s="14">
        <v>0</v>
      </c>
      <c r="AI208" s="14"/>
      <c r="AJ208" s="14">
        <v>0</v>
      </c>
      <c r="AL208" t="str">
        <f>Special[[#This Row],[服装]]&amp;Special[[#This Row],[名前]]&amp;Special[[#This Row],[レアリティ]]</f>
        <v>ユニフォーム黄金川貫至ICONIC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102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149</v>
      </c>
      <c r="E209" t="s">
        <v>378</v>
      </c>
      <c r="F209" t="s">
        <v>23</v>
      </c>
      <c r="G209" t="s">
        <v>31</v>
      </c>
      <c r="H209" t="s">
        <v>49</v>
      </c>
      <c r="I209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12</v>
      </c>
      <c r="O209">
        <v>0</v>
      </c>
      <c r="P209">
        <v>0</v>
      </c>
      <c r="Q209">
        <v>0</v>
      </c>
      <c r="AL209" t="str">
        <f>Special[[#This Row],[服装]]&amp;Special[[#This Row],[名前]]&amp;Special[[#This Row],[レアリティ]]</f>
        <v>制服黄金川貫至ICONIC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102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149</v>
      </c>
      <c r="E210" t="s">
        <v>378</v>
      </c>
      <c r="F210" t="s">
        <v>23</v>
      </c>
      <c r="G210" t="s">
        <v>31</v>
      </c>
      <c r="H210" t="s">
        <v>49</v>
      </c>
      <c r="I210" t="s">
        <v>71</v>
      </c>
      <c r="J210">
        <v>1</v>
      </c>
      <c r="K210" t="s">
        <v>261</v>
      </c>
      <c r="L210" s="1" t="s">
        <v>1290</v>
      </c>
      <c r="M210" s="1" t="s">
        <v>173</v>
      </c>
      <c r="N210">
        <v>12</v>
      </c>
      <c r="O210">
        <v>0</v>
      </c>
      <c r="P210">
        <v>0</v>
      </c>
      <c r="Q210">
        <v>0</v>
      </c>
      <c r="V210">
        <v>4.2</v>
      </c>
      <c r="W210">
        <v>42.42</v>
      </c>
      <c r="X210" s="14">
        <v>0</v>
      </c>
      <c r="Y210" s="14">
        <v>0</v>
      </c>
      <c r="Z210" s="15" t="s">
        <v>1297</v>
      </c>
      <c r="AA210">
        <v>1</v>
      </c>
      <c r="AE210" s="14">
        <v>0</v>
      </c>
      <c r="AF210" s="14">
        <v>0</v>
      </c>
      <c r="AG210" s="14">
        <v>0</v>
      </c>
      <c r="AH210" s="14">
        <v>0</v>
      </c>
      <c r="AI210" s="14"/>
      <c r="AJ210" s="14">
        <v>0</v>
      </c>
      <c r="AL210" t="str">
        <f>Special[[#This Row],[服装]]&amp;Special[[#This Row],[名前]]&amp;Special[[#This Row],[レアリティ]]</f>
        <v>制服黄金川貫至ICONIC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103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692</v>
      </c>
      <c r="E211" t="s">
        <v>378</v>
      </c>
      <c r="F211" s="1" t="s">
        <v>90</v>
      </c>
      <c r="G211" t="s">
        <v>31</v>
      </c>
      <c r="H211" t="s">
        <v>49</v>
      </c>
      <c r="I21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12</v>
      </c>
      <c r="O211">
        <v>0</v>
      </c>
      <c r="P211">
        <v>0</v>
      </c>
      <c r="Q211">
        <v>0</v>
      </c>
      <c r="AL211" t="str">
        <f>Special[[#This Row],[服装]]&amp;Special[[#This Row],[名前]]&amp;Special[[#This Row],[レアリティ]]</f>
        <v>職業体験黄金川貫至ICONIC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103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692</v>
      </c>
      <c r="E212" t="s">
        <v>378</v>
      </c>
      <c r="F212" s="1" t="s">
        <v>90</v>
      </c>
      <c r="G212" t="s">
        <v>31</v>
      </c>
      <c r="H212" t="s">
        <v>49</v>
      </c>
      <c r="I212" t="s">
        <v>71</v>
      </c>
      <c r="J212">
        <v>1</v>
      </c>
      <c r="K212" t="s">
        <v>261</v>
      </c>
      <c r="L212" s="1" t="s">
        <v>1290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42.42</v>
      </c>
      <c r="X212" s="14">
        <v>0</v>
      </c>
      <c r="Y212" s="14">
        <v>0</v>
      </c>
      <c r="Z212" s="15" t="s">
        <v>1297</v>
      </c>
      <c r="AA212">
        <v>1</v>
      </c>
      <c r="AE212" s="14">
        <v>0</v>
      </c>
      <c r="AF212" s="14">
        <v>0</v>
      </c>
      <c r="AG212" s="14">
        <v>0</v>
      </c>
      <c r="AH212" s="14">
        <v>0</v>
      </c>
      <c r="AI212" s="14"/>
      <c r="AJ212" s="14">
        <v>0</v>
      </c>
      <c r="AL212" t="str">
        <f>Special[[#This Row],[服装]]&amp;Special[[#This Row],[名前]]&amp;Special[[#This Row],[レアリティ]]</f>
        <v>職業体験黄金川貫至ICONIC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3</v>
      </c>
      <c r="C213">
        <f>IF(ROW()=2,1,IF(Special[[#This Row],[枝番用]]=1,1,C212+1))</f>
        <v>1</v>
      </c>
      <c r="D213" s="1" t="s">
        <v>692</v>
      </c>
      <c r="E213" t="s">
        <v>378</v>
      </c>
      <c r="F213" s="1" t="s">
        <v>90</v>
      </c>
      <c r="G213" t="s">
        <v>31</v>
      </c>
      <c r="H213" t="s">
        <v>49</v>
      </c>
      <c r="I213" t="s">
        <v>71</v>
      </c>
      <c r="J213">
        <v>1</v>
      </c>
      <c r="K213" t="s">
        <v>261</v>
      </c>
      <c r="L213" s="1" t="s">
        <v>722</v>
      </c>
      <c r="M213" s="1" t="s">
        <v>224</v>
      </c>
      <c r="N213">
        <v>42</v>
      </c>
      <c r="O213">
        <v>0</v>
      </c>
      <c r="P213">
        <v>52</v>
      </c>
      <c r="Q213">
        <v>0</v>
      </c>
      <c r="AL213" t="str">
        <f>Special[[#This Row],[服装]]&amp;Special[[#This Row],[名前]]&amp;Special[[#This Row],[レアリティ]]</f>
        <v>職業体験黄金川貫至ICONIC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104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1044</v>
      </c>
      <c r="E214" s="1" t="s">
        <v>378</v>
      </c>
      <c r="F214" s="1" t="s">
        <v>77</v>
      </c>
      <c r="G214" s="1" t="s">
        <v>31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191</v>
      </c>
      <c r="M214" s="1" t="s">
        <v>162</v>
      </c>
      <c r="N214">
        <v>12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スパイ黄金川貫至ICONIC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105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205</v>
      </c>
      <c r="E215" t="s">
        <v>51</v>
      </c>
      <c r="F215" t="s">
        <v>23</v>
      </c>
      <c r="G215" t="s">
        <v>25</v>
      </c>
      <c r="H215" t="s">
        <v>49</v>
      </c>
      <c r="I215" t="s">
        <v>71</v>
      </c>
      <c r="J215">
        <v>1</v>
      </c>
      <c r="K215" t="s">
        <v>261</v>
      </c>
      <c r="L215" s="1" t="s">
        <v>191</v>
      </c>
      <c r="M215" s="1" t="s">
        <v>162</v>
      </c>
      <c r="N215">
        <v>11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ユニフォーム小原豊ICONIC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106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205</v>
      </c>
      <c r="E216" t="s">
        <v>52</v>
      </c>
      <c r="F216" t="s">
        <v>23</v>
      </c>
      <c r="G216" t="s">
        <v>25</v>
      </c>
      <c r="H216" t="s">
        <v>49</v>
      </c>
      <c r="I216" t="s">
        <v>71</v>
      </c>
      <c r="J216">
        <v>1</v>
      </c>
      <c r="K216" t="s">
        <v>261</v>
      </c>
      <c r="L216" s="1" t="s">
        <v>191</v>
      </c>
      <c r="M216" s="1" t="s">
        <v>162</v>
      </c>
      <c r="N216">
        <v>12</v>
      </c>
      <c r="O216">
        <v>0</v>
      </c>
      <c r="P216">
        <v>0</v>
      </c>
      <c r="Q216">
        <v>0</v>
      </c>
      <c r="AL216" t="str">
        <f>Special[[#This Row],[服装]]&amp;Special[[#This Row],[名前]]&amp;Special[[#This Row],[レアリティ]]</f>
        <v>ユニフォーム女川太郎ICONIC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107</v>
      </c>
      <c r="B217">
        <f>IF(ROW()=2,1,IF(A216&lt;&gt;Special[[#This Row],[No]],1,IF(Special[[#This Row],[枝番用]]=0,B216,B216+1)))</f>
        <v>1</v>
      </c>
      <c r="C217">
        <f>IF(ROW()=2,1,IF(Special[[#This Row],[枝番用]]=1,1,C216+1))</f>
        <v>1</v>
      </c>
      <c r="D217" t="s">
        <v>205</v>
      </c>
      <c r="E217" t="s">
        <v>53</v>
      </c>
      <c r="F217" t="s">
        <v>23</v>
      </c>
      <c r="G217" t="s">
        <v>21</v>
      </c>
      <c r="H217" t="s">
        <v>49</v>
      </c>
      <c r="I217" t="s">
        <v>71</v>
      </c>
      <c r="J217">
        <v>1</v>
      </c>
      <c r="K217" t="s">
        <v>261</v>
      </c>
      <c r="L217" s="1" t="s">
        <v>195</v>
      </c>
      <c r="M217" s="1" t="s">
        <v>173</v>
      </c>
      <c r="N217">
        <v>13</v>
      </c>
      <c r="O217">
        <v>0</v>
      </c>
      <c r="P217">
        <v>0</v>
      </c>
      <c r="Q217">
        <v>0</v>
      </c>
      <c r="AL217" t="str">
        <f>Special[[#This Row],[服装]]&amp;Special[[#This Row],[名前]]&amp;Special[[#This Row],[レアリティ]]</f>
        <v>ユニフォーム作並浩輔ICONIC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108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205</v>
      </c>
      <c r="E218" t="s">
        <v>54</v>
      </c>
      <c r="F218" t="s">
        <v>23</v>
      </c>
      <c r="G218" t="s">
        <v>26</v>
      </c>
      <c r="H218" t="s">
        <v>49</v>
      </c>
      <c r="I218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14</v>
      </c>
      <c r="O218">
        <v>0</v>
      </c>
      <c r="P218">
        <v>0</v>
      </c>
      <c r="Q218">
        <v>0</v>
      </c>
      <c r="AL218" t="str">
        <f>Special[[#This Row],[服装]]&amp;Special[[#This Row],[名前]]&amp;Special[[#This Row],[レアリティ]]</f>
        <v>ユニフォーム吹上仁悟ICONIC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108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205</v>
      </c>
      <c r="E219" t="s">
        <v>54</v>
      </c>
      <c r="F219" t="s">
        <v>23</v>
      </c>
      <c r="G219" t="s">
        <v>26</v>
      </c>
      <c r="H219" t="s">
        <v>49</v>
      </c>
      <c r="I219" t="s">
        <v>71</v>
      </c>
      <c r="J219">
        <v>1</v>
      </c>
      <c r="K219" t="s">
        <v>261</v>
      </c>
      <c r="L219" s="1" t="s">
        <v>180</v>
      </c>
      <c r="M219" s="1" t="s">
        <v>173</v>
      </c>
      <c r="N219">
        <v>40</v>
      </c>
      <c r="O219">
        <v>0</v>
      </c>
      <c r="P219">
        <v>0</v>
      </c>
      <c r="Q219">
        <v>0</v>
      </c>
      <c r="AL219" t="str">
        <f>Special[[#This Row],[服装]]&amp;Special[[#This Row],[名前]]&amp;Special[[#This Row],[レアリティ]]</f>
        <v>ユニフォーム吹上仁悟ICONIC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109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108</v>
      </c>
      <c r="E220" s="1" t="s">
        <v>837</v>
      </c>
      <c r="F220" s="1" t="s">
        <v>23</v>
      </c>
      <c r="G220" s="1" t="s">
        <v>74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191</v>
      </c>
      <c r="M220" s="1" t="s">
        <v>162</v>
      </c>
      <c r="N220">
        <v>13</v>
      </c>
      <c r="O220">
        <v>0</v>
      </c>
      <c r="P220">
        <v>0</v>
      </c>
      <c r="Q220">
        <v>0</v>
      </c>
      <c r="AL220" t="str">
        <f>Special[[#This Row],[服装]]&amp;Special[[#This Row],[名前]]&amp;Special[[#This Row],[レアリティ]]</f>
        <v>ユニフォーム茂庭要ICONIC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109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108</v>
      </c>
      <c r="E221" s="1" t="s">
        <v>837</v>
      </c>
      <c r="F221" s="1" t="s">
        <v>23</v>
      </c>
      <c r="G221" s="1" t="s">
        <v>74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724</v>
      </c>
      <c r="M221" s="1" t="s">
        <v>224</v>
      </c>
      <c r="N221">
        <v>43</v>
      </c>
      <c r="O221">
        <v>0</v>
      </c>
      <c r="P221">
        <v>53</v>
      </c>
      <c r="Q221">
        <v>0</v>
      </c>
      <c r="R221" s="1" t="s">
        <v>844</v>
      </c>
      <c r="S221" s="1" t="s">
        <v>845</v>
      </c>
      <c r="T221">
        <v>2</v>
      </c>
      <c r="V221" s="14">
        <v>10</v>
      </c>
      <c r="W221" s="14">
        <v>19.8</v>
      </c>
      <c r="X221" s="14">
        <v>15</v>
      </c>
      <c r="Y221" s="14">
        <v>29.7</v>
      </c>
      <c r="Z221" s="14" t="s">
        <v>1247</v>
      </c>
      <c r="AA221" s="14">
        <v>1</v>
      </c>
      <c r="AB221" s="14" t="s">
        <v>1248</v>
      </c>
      <c r="AC221" s="15" t="s">
        <v>1271</v>
      </c>
      <c r="AD221" s="15" t="s">
        <v>775</v>
      </c>
      <c r="AE221" s="14">
        <v>3.35</v>
      </c>
      <c r="AF221" s="14">
        <v>20.010000000000002</v>
      </c>
      <c r="AG221" s="14">
        <v>5</v>
      </c>
      <c r="AH221" s="14">
        <v>30.48</v>
      </c>
      <c r="AI221" s="15" t="s">
        <v>844</v>
      </c>
      <c r="AJ221" s="14">
        <v>2</v>
      </c>
      <c r="AK221" s="14"/>
      <c r="AL221" t="str">
        <f>Special[[#This Row],[服装]]&amp;Special[[#This Row],[名前]]&amp;Special[[#This Row],[レアリティ]]</f>
        <v>ユニフォーム茂庭要ICONIC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110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108</v>
      </c>
      <c r="E222" s="1" t="s">
        <v>839</v>
      </c>
      <c r="F222" s="1" t="s">
        <v>23</v>
      </c>
      <c r="G222" s="1" t="s">
        <v>82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191</v>
      </c>
      <c r="M222" s="1" t="s">
        <v>162</v>
      </c>
      <c r="N222">
        <v>13</v>
      </c>
      <c r="O222">
        <v>0</v>
      </c>
      <c r="P222">
        <v>0</v>
      </c>
      <c r="Q222">
        <v>0</v>
      </c>
      <c r="R222" s="1"/>
      <c r="S222" s="1"/>
      <c r="AL222" t="str">
        <f>Special[[#This Row],[服装]]&amp;Special[[#This Row],[名前]]&amp;Special[[#This Row],[レアリティ]]</f>
        <v>ユニフォーム鎌先靖志ICONIC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111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1104</v>
      </c>
      <c r="E223" s="1" t="s">
        <v>839</v>
      </c>
      <c r="F223" s="1" t="s">
        <v>90</v>
      </c>
      <c r="G223" s="1" t="s">
        <v>82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13</v>
      </c>
      <c r="O223">
        <v>0</v>
      </c>
      <c r="P223">
        <v>0</v>
      </c>
      <c r="Q223">
        <v>0</v>
      </c>
      <c r="R223" s="1"/>
      <c r="S223" s="1"/>
      <c r="AL223" t="str">
        <f>Special[[#This Row],[服装]]&amp;Special[[#This Row],[名前]]&amp;Special[[#This Row],[レアリティ]]</f>
        <v>甲冑鎌先靖志ICONIC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111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1104</v>
      </c>
      <c r="E224" s="1" t="s">
        <v>839</v>
      </c>
      <c r="F224" s="1" t="s">
        <v>90</v>
      </c>
      <c r="G224" s="1" t="s">
        <v>82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1276</v>
      </c>
      <c r="M224" s="1" t="s">
        <v>224</v>
      </c>
      <c r="N224">
        <v>43</v>
      </c>
      <c r="O224">
        <v>0</v>
      </c>
      <c r="P224">
        <v>53</v>
      </c>
      <c r="Q224">
        <v>0</v>
      </c>
      <c r="R224" s="1"/>
      <c r="S224" s="1"/>
      <c r="V224">
        <v>4.2</v>
      </c>
      <c r="W224">
        <v>25.76</v>
      </c>
      <c r="X224">
        <v>5.8</v>
      </c>
      <c r="Y224">
        <v>35.200000000000003</v>
      </c>
      <c r="AA224">
        <v>1</v>
      </c>
      <c r="AE224">
        <v>0</v>
      </c>
      <c r="AF224">
        <v>0</v>
      </c>
      <c r="AG224">
        <v>0</v>
      </c>
      <c r="AH224">
        <v>0</v>
      </c>
      <c r="AL224" t="str">
        <f>Special[[#This Row],[服装]]&amp;Special[[#This Row],[名前]]&amp;Special[[#This Row],[レアリティ]]</f>
        <v>甲冑鎌先靖志ICONIC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112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s="1" t="s">
        <v>108</v>
      </c>
      <c r="E225" s="1" t="s">
        <v>841</v>
      </c>
      <c r="F225" s="1" t="s">
        <v>23</v>
      </c>
      <c r="G225" s="1" t="s">
        <v>78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191</v>
      </c>
      <c r="M225" s="1" t="s">
        <v>162</v>
      </c>
      <c r="N225">
        <v>13</v>
      </c>
      <c r="O225">
        <v>0</v>
      </c>
      <c r="P225">
        <v>0</v>
      </c>
      <c r="Q225">
        <v>0</v>
      </c>
      <c r="R225" s="1"/>
      <c r="S225" s="1"/>
      <c r="AL225" t="str">
        <f>Special[[#This Row],[服装]]&amp;Special[[#This Row],[名前]]&amp;Special[[#This Row],[レアリティ]]</f>
        <v>ユニフォーム笹谷武仁ICONIC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113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205</v>
      </c>
      <c r="E226" t="s">
        <v>30</v>
      </c>
      <c r="F226" t="s">
        <v>23</v>
      </c>
      <c r="G226" t="s">
        <v>31</v>
      </c>
      <c r="H226" t="s">
        <v>20</v>
      </c>
      <c r="I226" t="s">
        <v>71</v>
      </c>
      <c r="J226">
        <v>1</v>
      </c>
      <c r="K226" t="s">
        <v>261</v>
      </c>
      <c r="L226" s="1" t="s">
        <v>191</v>
      </c>
      <c r="M226" s="1" t="s">
        <v>162</v>
      </c>
      <c r="N226">
        <v>13</v>
      </c>
      <c r="O226">
        <v>0</v>
      </c>
      <c r="P226">
        <v>0</v>
      </c>
      <c r="Q226">
        <v>0</v>
      </c>
      <c r="AL226" t="str">
        <f>Special[[#This Row],[服装]]&amp;Special[[#This Row],[名前]]&amp;Special[[#This Row],[レアリティ]]</f>
        <v>ユニフォーム及川徹ICONIC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113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205</v>
      </c>
      <c r="E227" t="s">
        <v>30</v>
      </c>
      <c r="F227" t="s">
        <v>23</v>
      </c>
      <c r="G227" t="s">
        <v>31</v>
      </c>
      <c r="H227" t="s">
        <v>20</v>
      </c>
      <c r="I227" t="s">
        <v>71</v>
      </c>
      <c r="J227">
        <v>1</v>
      </c>
      <c r="K227" t="s">
        <v>261</v>
      </c>
      <c r="L227" s="1" t="s">
        <v>790</v>
      </c>
      <c r="M227" s="1" t="s">
        <v>162</v>
      </c>
      <c r="N227">
        <v>33</v>
      </c>
      <c r="O227">
        <v>0</v>
      </c>
      <c r="P227">
        <v>0</v>
      </c>
      <c r="Q227">
        <v>0</v>
      </c>
      <c r="V227" s="14">
        <v>2.5</v>
      </c>
      <c r="W227" s="14">
        <v>25.04</v>
      </c>
      <c r="X227" s="14">
        <v>0</v>
      </c>
      <c r="Y227" s="14">
        <v>0</v>
      </c>
      <c r="Z227" s="15" t="s">
        <v>1297</v>
      </c>
      <c r="AA227" s="14">
        <v>1</v>
      </c>
      <c r="AB227" s="14"/>
      <c r="AC227" s="14"/>
      <c r="AD227" s="14"/>
      <c r="AE227" s="14">
        <v>0</v>
      </c>
      <c r="AF227" s="14">
        <v>0</v>
      </c>
      <c r="AG227" s="14">
        <v>0</v>
      </c>
      <c r="AH227" s="14">
        <v>0</v>
      </c>
      <c r="AI227" s="14"/>
      <c r="AJ227" s="14">
        <v>0</v>
      </c>
      <c r="AL227" t="str">
        <f>Special[[#This Row],[服装]]&amp;Special[[#This Row],[名前]]&amp;Special[[#This Row],[レアリティ]]</f>
        <v>ユニフォーム及川徹ICONIC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113</v>
      </c>
      <c r="B228">
        <f>IF(ROW()=2,1,IF(A227&lt;&gt;Special[[#This Row],[No]],1,IF(Special[[#This Row],[枝番用]]=0,B227,B227+1)))</f>
        <v>3</v>
      </c>
      <c r="C228">
        <f>IF(ROW()=2,1,IF(Special[[#This Row],[枝番用]]=1,1,C227+1))</f>
        <v>1</v>
      </c>
      <c r="D228" s="7" t="s">
        <v>205</v>
      </c>
      <c r="E228" s="7" t="s">
        <v>30</v>
      </c>
      <c r="F228" s="7" t="s">
        <v>23</v>
      </c>
      <c r="G228" s="7" t="s">
        <v>31</v>
      </c>
      <c r="H228" s="7" t="s">
        <v>20</v>
      </c>
      <c r="I228" s="7" t="s">
        <v>71</v>
      </c>
      <c r="J228" s="7">
        <v>1</v>
      </c>
      <c r="K228" s="7" t="s">
        <v>397</v>
      </c>
      <c r="L228" s="7" t="s">
        <v>724</v>
      </c>
      <c r="M228" s="7" t="s">
        <v>224</v>
      </c>
      <c r="N228" s="7">
        <v>48</v>
      </c>
      <c r="O228" s="7">
        <v>0</v>
      </c>
      <c r="P228" s="7">
        <v>58</v>
      </c>
      <c r="Q228" s="7">
        <v>0</v>
      </c>
      <c r="R228" s="7" t="s">
        <v>802</v>
      </c>
      <c r="S228" s="7" t="s">
        <v>803</v>
      </c>
      <c r="T228" s="7">
        <v>2</v>
      </c>
      <c r="U228" s="7"/>
      <c r="V228" s="14">
        <v>10</v>
      </c>
      <c r="W228" s="14">
        <v>19.8</v>
      </c>
      <c r="X228" s="14">
        <v>15</v>
      </c>
      <c r="Y228" s="14">
        <v>29.7</v>
      </c>
      <c r="Z228" s="14" t="s">
        <v>1247</v>
      </c>
      <c r="AA228" s="14">
        <v>0</v>
      </c>
      <c r="AB228" s="14" t="s">
        <v>1249</v>
      </c>
      <c r="AC228" s="15" t="s">
        <v>1272</v>
      </c>
      <c r="AD228" s="15" t="s">
        <v>180</v>
      </c>
      <c r="AE228" s="14">
        <v>3.35</v>
      </c>
      <c r="AF228" s="14">
        <v>20.010000000000002</v>
      </c>
      <c r="AG228" s="14">
        <v>5</v>
      </c>
      <c r="AH228" s="14">
        <v>30.48</v>
      </c>
      <c r="AI228" s="15" t="s">
        <v>802</v>
      </c>
      <c r="AJ228" s="14">
        <v>2</v>
      </c>
      <c r="AK228" s="14"/>
      <c r="AL228" t="str">
        <f>Special[[#This Row],[服装]]&amp;Special[[#This Row],[名前]]&amp;Special[[#This Row],[レアリティ]]</f>
        <v>ユニフォーム及川徹ICONIC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114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t="s">
        <v>117</v>
      </c>
      <c r="E229" t="s">
        <v>30</v>
      </c>
      <c r="F229" t="s">
        <v>24</v>
      </c>
      <c r="G229" t="s">
        <v>31</v>
      </c>
      <c r="H229" t="s">
        <v>20</v>
      </c>
      <c r="I229" t="s">
        <v>71</v>
      </c>
      <c r="J229">
        <v>1</v>
      </c>
      <c r="K229" t="s">
        <v>261</v>
      </c>
      <c r="L229" s="1" t="s">
        <v>191</v>
      </c>
      <c r="M229" s="1" t="s">
        <v>162</v>
      </c>
      <c r="N229">
        <v>13</v>
      </c>
      <c r="O229">
        <v>0</v>
      </c>
      <c r="P229">
        <v>0</v>
      </c>
      <c r="Q229">
        <v>0</v>
      </c>
      <c r="AL229" t="str">
        <f>Special[[#This Row],[服装]]&amp;Special[[#This Row],[名前]]&amp;Special[[#This Row],[レアリティ]]</f>
        <v>プール掃除及川徹ICONIC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114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t="s">
        <v>117</v>
      </c>
      <c r="E230" t="s">
        <v>30</v>
      </c>
      <c r="F230" t="s">
        <v>24</v>
      </c>
      <c r="G230" t="s">
        <v>31</v>
      </c>
      <c r="H230" t="s">
        <v>20</v>
      </c>
      <c r="I230" t="s">
        <v>71</v>
      </c>
      <c r="J230">
        <v>1</v>
      </c>
      <c r="K230" t="s">
        <v>261</v>
      </c>
      <c r="L230" s="1" t="s">
        <v>790</v>
      </c>
      <c r="M230" s="1" t="s">
        <v>162</v>
      </c>
      <c r="N230">
        <v>33</v>
      </c>
      <c r="O230">
        <v>0</v>
      </c>
      <c r="P230">
        <v>0</v>
      </c>
      <c r="Q230">
        <v>0</v>
      </c>
      <c r="V230" s="14">
        <v>2.5</v>
      </c>
      <c r="W230" s="14">
        <v>25.04</v>
      </c>
      <c r="X230" s="14">
        <v>0</v>
      </c>
      <c r="Y230" s="14">
        <v>0</v>
      </c>
      <c r="Z230" s="15" t="s">
        <v>1297</v>
      </c>
      <c r="AA230" s="14">
        <v>1</v>
      </c>
      <c r="AB230" s="14"/>
      <c r="AC230" s="14"/>
      <c r="AD230" s="14"/>
      <c r="AE230" s="14">
        <v>0</v>
      </c>
      <c r="AF230" s="14">
        <v>0</v>
      </c>
      <c r="AG230" s="14">
        <v>0</v>
      </c>
      <c r="AH230" s="14">
        <v>0</v>
      </c>
      <c r="AI230" s="14"/>
      <c r="AJ230" s="14">
        <v>0</v>
      </c>
      <c r="AL230" t="str">
        <f>Special[[#This Row],[服装]]&amp;Special[[#This Row],[名前]]&amp;Special[[#This Row],[レアリティ]]</f>
        <v>プール掃除及川徹ICONIC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114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1</v>
      </c>
      <c r="D231" t="s">
        <v>117</v>
      </c>
      <c r="E231" t="s">
        <v>30</v>
      </c>
      <c r="F231" t="s">
        <v>24</v>
      </c>
      <c r="G231" t="s">
        <v>31</v>
      </c>
      <c r="H231" t="s">
        <v>20</v>
      </c>
      <c r="I231" t="s">
        <v>71</v>
      </c>
      <c r="J231">
        <v>1</v>
      </c>
      <c r="K231" t="s">
        <v>261</v>
      </c>
      <c r="L231" s="1" t="s">
        <v>278</v>
      </c>
      <c r="M231" s="1" t="s">
        <v>173</v>
      </c>
      <c r="N231">
        <v>19</v>
      </c>
      <c r="O231">
        <v>0</v>
      </c>
      <c r="P231">
        <v>0</v>
      </c>
      <c r="Q231">
        <v>0</v>
      </c>
      <c r="AL231" t="str">
        <f>Special[[#This Row],[服装]]&amp;Special[[#This Row],[名前]]&amp;Special[[#This Row],[レアリティ]]</f>
        <v>プール掃除及川徹ICONIC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115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773</v>
      </c>
      <c r="E232" t="s">
        <v>30</v>
      </c>
      <c r="F232" s="1" t="s">
        <v>77</v>
      </c>
      <c r="G232" t="s">
        <v>31</v>
      </c>
      <c r="H232" t="s">
        <v>20</v>
      </c>
      <c r="I232" t="s">
        <v>71</v>
      </c>
      <c r="J232">
        <v>1</v>
      </c>
      <c r="K232" t="s">
        <v>261</v>
      </c>
      <c r="L232" s="1" t="s">
        <v>278</v>
      </c>
      <c r="M232" s="1" t="s">
        <v>173</v>
      </c>
      <c r="N232">
        <v>19</v>
      </c>
      <c r="O232">
        <v>0</v>
      </c>
      <c r="P232">
        <v>0</v>
      </c>
      <c r="Q232">
        <v>0</v>
      </c>
      <c r="AL232" t="str">
        <f>Special[[#This Row],[服装]]&amp;Special[[#This Row],[名前]]&amp;Special[[#This Row],[レアリティ]]</f>
        <v>Xmas及川徹ICONIC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115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773</v>
      </c>
      <c r="E233" t="s">
        <v>30</v>
      </c>
      <c r="F233" s="1" t="s">
        <v>77</v>
      </c>
      <c r="G233" t="s">
        <v>31</v>
      </c>
      <c r="H233" t="s">
        <v>20</v>
      </c>
      <c r="I233" t="s">
        <v>71</v>
      </c>
      <c r="J233">
        <v>1</v>
      </c>
      <c r="K233" t="s">
        <v>261</v>
      </c>
      <c r="L233" s="1" t="s">
        <v>790</v>
      </c>
      <c r="M233" s="1" t="s">
        <v>162</v>
      </c>
      <c r="N233">
        <v>33</v>
      </c>
      <c r="O233">
        <v>0</v>
      </c>
      <c r="P233">
        <v>0</v>
      </c>
      <c r="Q233">
        <v>0</v>
      </c>
      <c r="V233" s="14">
        <v>2.5</v>
      </c>
      <c r="W233" s="14">
        <v>25.04</v>
      </c>
      <c r="X233" s="14">
        <v>0</v>
      </c>
      <c r="Y233" s="14">
        <v>0</v>
      </c>
      <c r="Z233" s="15" t="s">
        <v>1297</v>
      </c>
      <c r="AA233" s="14">
        <v>1</v>
      </c>
      <c r="AB233" s="14"/>
      <c r="AC233" s="14"/>
      <c r="AD233" s="14"/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Xmas及川徹ICONIC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115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773</v>
      </c>
      <c r="E234" t="s">
        <v>30</v>
      </c>
      <c r="F234" s="1" t="s">
        <v>77</v>
      </c>
      <c r="G234" t="s">
        <v>31</v>
      </c>
      <c r="H234" t="s">
        <v>20</v>
      </c>
      <c r="I234" t="s">
        <v>71</v>
      </c>
      <c r="J234">
        <v>1</v>
      </c>
      <c r="K234" t="s">
        <v>261</v>
      </c>
      <c r="L234" s="1" t="s">
        <v>1129</v>
      </c>
      <c r="M234" s="1" t="s">
        <v>224</v>
      </c>
      <c r="N234">
        <v>48</v>
      </c>
      <c r="O234">
        <v>0</v>
      </c>
      <c r="P234">
        <v>58</v>
      </c>
      <c r="Q234">
        <v>0</v>
      </c>
      <c r="S234" s="1" t="s">
        <v>282</v>
      </c>
      <c r="T234">
        <v>2</v>
      </c>
      <c r="V234" s="14">
        <v>2.5</v>
      </c>
      <c r="W234" s="14">
        <v>15.24</v>
      </c>
      <c r="X234" s="14">
        <v>4.2</v>
      </c>
      <c r="Y234" s="14">
        <v>25.76</v>
      </c>
      <c r="Z234" s="15" t="s">
        <v>1277</v>
      </c>
      <c r="AA234" s="14">
        <v>2</v>
      </c>
      <c r="AB234" s="14"/>
      <c r="AC234" s="14"/>
      <c r="AD234" s="14"/>
      <c r="AE234" s="14">
        <v>0</v>
      </c>
      <c r="AF234" s="14">
        <v>0</v>
      </c>
      <c r="AG234" s="14">
        <v>0</v>
      </c>
      <c r="AH234" s="14">
        <v>0</v>
      </c>
      <c r="AI234" s="14"/>
      <c r="AJ234" s="14">
        <v>0</v>
      </c>
      <c r="AL234" t="str">
        <f>Special[[#This Row],[服装]]&amp;Special[[#This Row],[名前]]&amp;Special[[#This Row],[レアリティ]]</f>
        <v>Xmas及川徹ICONIC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116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s="1" t="s">
        <v>149</v>
      </c>
      <c r="E235" t="s">
        <v>30</v>
      </c>
      <c r="F235" s="1" t="s">
        <v>73</v>
      </c>
      <c r="G235" t="s">
        <v>31</v>
      </c>
      <c r="H235" t="s">
        <v>20</v>
      </c>
      <c r="I235" t="s">
        <v>71</v>
      </c>
      <c r="J235">
        <v>1</v>
      </c>
      <c r="K235" t="s">
        <v>261</v>
      </c>
      <c r="L235" s="1" t="s">
        <v>191</v>
      </c>
      <c r="M235" s="1" t="s">
        <v>162</v>
      </c>
      <c r="N235">
        <v>13</v>
      </c>
      <c r="O235">
        <v>0</v>
      </c>
      <c r="P235">
        <v>0</v>
      </c>
      <c r="Q235">
        <v>0</v>
      </c>
      <c r="S235" s="1"/>
      <c r="AL235" t="str">
        <f>Special[[#This Row],[服装]]&amp;Special[[#This Row],[名前]]&amp;Special[[#This Row],[レアリティ]]</f>
        <v>制服及川徹ICONIC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116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s="1" t="s">
        <v>149</v>
      </c>
      <c r="E236" t="s">
        <v>30</v>
      </c>
      <c r="F236" s="1" t="s">
        <v>73</v>
      </c>
      <c r="G236" t="s">
        <v>31</v>
      </c>
      <c r="H236" t="s">
        <v>20</v>
      </c>
      <c r="I236" t="s">
        <v>71</v>
      </c>
      <c r="J236">
        <v>1</v>
      </c>
      <c r="K236" t="s">
        <v>261</v>
      </c>
      <c r="L236" s="1" t="s">
        <v>790</v>
      </c>
      <c r="M236" s="1" t="s">
        <v>162</v>
      </c>
      <c r="N236">
        <v>33</v>
      </c>
      <c r="O236">
        <v>0</v>
      </c>
      <c r="P236">
        <v>0</v>
      </c>
      <c r="Q236">
        <v>0</v>
      </c>
      <c r="S236" s="1"/>
      <c r="V236" s="14">
        <v>2.5</v>
      </c>
      <c r="W236" s="14">
        <v>25.04</v>
      </c>
      <c r="X236" s="14">
        <v>0</v>
      </c>
      <c r="Y236" s="14">
        <v>0</v>
      </c>
      <c r="Z236" s="15" t="s">
        <v>1297</v>
      </c>
      <c r="AA236" s="14">
        <v>1</v>
      </c>
      <c r="AB236" s="14"/>
      <c r="AC236" s="14"/>
      <c r="AD236" s="14"/>
      <c r="AE236" s="14">
        <v>0</v>
      </c>
      <c r="AF236" s="14">
        <v>0</v>
      </c>
      <c r="AG236" s="14">
        <v>0</v>
      </c>
      <c r="AH236" s="14">
        <v>0</v>
      </c>
      <c r="AI236" s="14"/>
      <c r="AJ236" s="14">
        <v>0</v>
      </c>
      <c r="AL236" t="str">
        <f>Special[[#This Row],[服装]]&amp;Special[[#This Row],[名前]]&amp;Special[[#This Row],[レアリティ]]</f>
        <v>制服及川徹ICONIC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116</v>
      </c>
      <c r="B237">
        <f>IF(ROW()=2,1,IF(A236&lt;&gt;Special[[#This Row],[No]],1,IF(Special[[#This Row],[枝番用]]=0,B236,B236+1)))</f>
        <v>3</v>
      </c>
      <c r="C237">
        <f>IF(ROW()=2,1,IF(Special[[#This Row],[枝番用]]=1,1,C236+1))</f>
        <v>1</v>
      </c>
      <c r="D237" s="1" t="s">
        <v>149</v>
      </c>
      <c r="E237" t="s">
        <v>30</v>
      </c>
      <c r="F237" s="1" t="s">
        <v>73</v>
      </c>
      <c r="G237" t="s">
        <v>31</v>
      </c>
      <c r="H237" t="s">
        <v>20</v>
      </c>
      <c r="I237" t="s">
        <v>71</v>
      </c>
      <c r="J237">
        <v>1</v>
      </c>
      <c r="K237" t="s">
        <v>261</v>
      </c>
      <c r="L237" s="1" t="s">
        <v>724</v>
      </c>
      <c r="M237" s="1" t="s">
        <v>224</v>
      </c>
      <c r="N237">
        <v>48</v>
      </c>
      <c r="O237">
        <v>0</v>
      </c>
      <c r="P237">
        <v>58</v>
      </c>
      <c r="Q237">
        <v>0</v>
      </c>
      <c r="R237" s="1" t="s">
        <v>792</v>
      </c>
      <c r="S237" s="7" t="s">
        <v>804</v>
      </c>
      <c r="T237" s="7">
        <v>2</v>
      </c>
      <c r="U237" s="7"/>
      <c r="V237" s="14">
        <v>10</v>
      </c>
      <c r="W237" s="14">
        <v>19.8</v>
      </c>
      <c r="X237" s="14">
        <v>15</v>
      </c>
      <c r="Y237" s="14">
        <v>29.7</v>
      </c>
      <c r="Z237" s="14" t="s">
        <v>1247</v>
      </c>
      <c r="AA237" s="14">
        <v>0</v>
      </c>
      <c r="AB237" s="14" t="s">
        <v>1250</v>
      </c>
      <c r="AC237" s="15" t="s">
        <v>1273</v>
      </c>
      <c r="AD237" s="15" t="s">
        <v>180</v>
      </c>
      <c r="AE237" s="14">
        <v>3.35</v>
      </c>
      <c r="AF237" s="14">
        <v>20.010000000000002</v>
      </c>
      <c r="AG237" s="14">
        <v>5</v>
      </c>
      <c r="AH237" s="14">
        <v>30.48</v>
      </c>
      <c r="AI237" s="15" t="s">
        <v>792</v>
      </c>
      <c r="AJ237" s="14">
        <v>2</v>
      </c>
      <c r="AK237" s="14"/>
      <c r="AL237" t="str">
        <f>Special[[#This Row],[服装]]&amp;Special[[#This Row],[名前]]&amp;Special[[#This Row],[レアリティ]]</f>
        <v>制服及川徹ICONIC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117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893</v>
      </c>
      <c r="E238" s="1" t="s">
        <v>30</v>
      </c>
      <c r="F238" s="1" t="s">
        <v>90</v>
      </c>
      <c r="G238" s="1" t="s">
        <v>31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R238" s="1"/>
      <c r="S238" s="7"/>
      <c r="T238" s="7"/>
      <c r="U238" s="7"/>
      <c r="AL238" t="str">
        <f>Special[[#This Row],[服装]]&amp;Special[[#This Row],[名前]]&amp;Special[[#This Row],[レアリティ]]</f>
        <v>路地裏及川徹ICONIC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117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893</v>
      </c>
      <c r="E239" s="1" t="s">
        <v>30</v>
      </c>
      <c r="F239" s="1" t="s">
        <v>90</v>
      </c>
      <c r="G239" s="1" t="s">
        <v>31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790</v>
      </c>
      <c r="M239" s="1" t="s">
        <v>162</v>
      </c>
      <c r="N239">
        <v>33</v>
      </c>
      <c r="O239">
        <v>0</v>
      </c>
      <c r="P239">
        <v>0</v>
      </c>
      <c r="Q239">
        <v>0</v>
      </c>
      <c r="R239" s="1"/>
      <c r="S239" s="7"/>
      <c r="T239" s="7"/>
      <c r="U239" s="7"/>
      <c r="V239" s="14">
        <v>2.5</v>
      </c>
      <c r="W239" s="14">
        <v>25.04</v>
      </c>
      <c r="X239" s="14">
        <v>0</v>
      </c>
      <c r="Y239" s="14">
        <v>0</v>
      </c>
      <c r="Z239" s="15" t="s">
        <v>1297</v>
      </c>
      <c r="AA239" s="14">
        <v>1</v>
      </c>
      <c r="AB239" s="14"/>
      <c r="AC239" s="14"/>
      <c r="AD239" s="14"/>
      <c r="AE239" s="14">
        <v>0</v>
      </c>
      <c r="AF239" s="14">
        <v>0</v>
      </c>
      <c r="AG239" s="14">
        <v>0</v>
      </c>
      <c r="AH239" s="14">
        <v>0</v>
      </c>
      <c r="AI239" s="14"/>
      <c r="AJ239" s="14">
        <v>0</v>
      </c>
      <c r="AL239" t="str">
        <f>Special[[#This Row],[服装]]&amp;Special[[#This Row],[名前]]&amp;Special[[#This Row],[レアリティ]]</f>
        <v>路地裏及川徹ICONIC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117</v>
      </c>
      <c r="B240">
        <f>IF(ROW()=2,1,IF(A239&lt;&gt;Special[[#This Row],[No]],1,IF(Special[[#This Row],[枝番用]]=0,B239,B239+1)))</f>
        <v>3</v>
      </c>
      <c r="C240">
        <f>IF(ROW()=2,1,IF(Special[[#This Row],[枝番用]]=1,1,C239+1))</f>
        <v>1</v>
      </c>
      <c r="D240" s="1" t="s">
        <v>893</v>
      </c>
      <c r="E240" s="1" t="s">
        <v>30</v>
      </c>
      <c r="F240" s="1" t="s">
        <v>90</v>
      </c>
      <c r="G240" s="1" t="s">
        <v>31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180</v>
      </c>
      <c r="M240" s="1" t="s">
        <v>224</v>
      </c>
      <c r="N240">
        <v>49</v>
      </c>
      <c r="O240">
        <v>0</v>
      </c>
      <c r="P240">
        <v>59</v>
      </c>
      <c r="Q240">
        <v>0</v>
      </c>
      <c r="R240" s="1"/>
      <c r="S240" s="7" t="s">
        <v>951</v>
      </c>
      <c r="T240" s="7"/>
      <c r="U240" s="7"/>
      <c r="AL240" t="str">
        <f>Special[[#This Row],[服装]]&amp;Special[[#This Row],[名前]]&amp;Special[[#This Row],[レアリティ]]</f>
        <v>路地裏及川徹ICONIC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118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999</v>
      </c>
      <c r="E241" s="1" t="s">
        <v>30</v>
      </c>
      <c r="F241" s="1" t="s">
        <v>77</v>
      </c>
      <c r="G241" s="1" t="s">
        <v>31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790</v>
      </c>
      <c r="M241" s="1" t="s">
        <v>162</v>
      </c>
      <c r="N241">
        <v>33</v>
      </c>
      <c r="O241">
        <v>0</v>
      </c>
      <c r="P241">
        <v>0</v>
      </c>
      <c r="Q241">
        <v>0</v>
      </c>
      <c r="R241" s="1"/>
      <c r="S241" s="7"/>
      <c r="T241" s="7"/>
      <c r="U241" s="7"/>
      <c r="V241" s="14">
        <v>2.5</v>
      </c>
      <c r="W241" s="14">
        <v>25.04</v>
      </c>
      <c r="X241" s="14">
        <v>0</v>
      </c>
      <c r="Y241" s="14">
        <v>0</v>
      </c>
      <c r="Z241" s="15" t="s">
        <v>1297</v>
      </c>
      <c r="AA241" s="14">
        <v>1</v>
      </c>
      <c r="AB241" s="14"/>
      <c r="AC241" s="14"/>
      <c r="AD241" s="14"/>
      <c r="AE241" s="14">
        <v>0</v>
      </c>
      <c r="AF241" s="14">
        <v>0</v>
      </c>
      <c r="AG241" s="14">
        <v>0</v>
      </c>
      <c r="AH241" s="14">
        <v>0</v>
      </c>
      <c r="AI241" s="14"/>
      <c r="AJ241" s="14">
        <v>0</v>
      </c>
      <c r="AL241" t="str">
        <f>Special[[#This Row],[服装]]&amp;Special[[#This Row],[名前]]&amp;Special[[#This Row],[レアリティ]]</f>
        <v>バカンス及川徹ICONIC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118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999</v>
      </c>
      <c r="E242" s="1" t="s">
        <v>30</v>
      </c>
      <c r="F242" s="1" t="s">
        <v>77</v>
      </c>
      <c r="G242" s="1" t="s">
        <v>31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278</v>
      </c>
      <c r="M242" s="1" t="s">
        <v>173</v>
      </c>
      <c r="N242">
        <v>19</v>
      </c>
      <c r="O242">
        <v>0</v>
      </c>
      <c r="P242">
        <v>0</v>
      </c>
      <c r="Q242">
        <v>0</v>
      </c>
      <c r="R242" s="1"/>
      <c r="S242" s="7"/>
      <c r="T242" s="7"/>
      <c r="U242" s="7"/>
      <c r="AL242" t="str">
        <f>Special[[#This Row],[服装]]&amp;Special[[#This Row],[名前]]&amp;Special[[#This Row],[レアリティ]]</f>
        <v>バカンス及川徹ICONIC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118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999</v>
      </c>
      <c r="E243" s="1" t="s">
        <v>30</v>
      </c>
      <c r="F243" s="1" t="s">
        <v>77</v>
      </c>
      <c r="G243" s="1" t="s">
        <v>31</v>
      </c>
      <c r="H243" s="1" t="s">
        <v>20</v>
      </c>
      <c r="I243" s="1" t="s">
        <v>71</v>
      </c>
      <c r="J243">
        <v>1</v>
      </c>
      <c r="K243" t="s">
        <v>261</v>
      </c>
      <c r="L243" s="1" t="s">
        <v>180</v>
      </c>
      <c r="M243" s="1" t="s">
        <v>224</v>
      </c>
      <c r="N243">
        <v>48</v>
      </c>
      <c r="O243">
        <v>0</v>
      </c>
      <c r="P243">
        <v>58</v>
      </c>
      <c r="Q243">
        <v>0</v>
      </c>
      <c r="R243" s="1" t="s">
        <v>955</v>
      </c>
      <c r="S243" s="7" t="s">
        <v>1010</v>
      </c>
      <c r="T243" s="7">
        <v>2</v>
      </c>
      <c r="U243" s="7"/>
      <c r="AA243">
        <v>2</v>
      </c>
      <c r="AB243" s="1" t="s">
        <v>955</v>
      </c>
      <c r="AL243" t="str">
        <f>Special[[#This Row],[服装]]&amp;Special[[#This Row],[名前]]&amp;Special[[#This Row],[レアリティ]]</f>
        <v>バカンス及川徹ICONIC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119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1300</v>
      </c>
      <c r="E244" s="1" t="s">
        <v>30</v>
      </c>
      <c r="F244" s="1" t="s">
        <v>73</v>
      </c>
      <c r="G244" s="1" t="s">
        <v>31</v>
      </c>
      <c r="H244" s="1" t="s">
        <v>20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R244" s="1"/>
      <c r="S244" s="7"/>
      <c r="T244" s="7"/>
      <c r="U244" s="7"/>
      <c r="AB244" s="1"/>
      <c r="AL244" t="str">
        <f>Special[[#This Row],[服装]]&amp;Special[[#This Row],[名前]]&amp;Special[[#This Row],[レアリティ]]</f>
        <v>2周年及川徹ICONIC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119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1300</v>
      </c>
      <c r="E245" s="1" t="s">
        <v>30</v>
      </c>
      <c r="F245" s="1" t="s">
        <v>73</v>
      </c>
      <c r="G245" s="1" t="s">
        <v>31</v>
      </c>
      <c r="H245" s="1" t="s">
        <v>20</v>
      </c>
      <c r="I245" s="1" t="s">
        <v>71</v>
      </c>
      <c r="J245">
        <v>1</v>
      </c>
      <c r="K245" t="s">
        <v>261</v>
      </c>
      <c r="L245" s="1" t="s">
        <v>790</v>
      </c>
      <c r="M245" s="1" t="s">
        <v>162</v>
      </c>
      <c r="N245">
        <v>33</v>
      </c>
      <c r="O245">
        <v>0</v>
      </c>
      <c r="P245">
        <v>0</v>
      </c>
      <c r="Q245">
        <v>0</v>
      </c>
      <c r="R245" s="1"/>
      <c r="S245" s="7"/>
      <c r="T245" s="7"/>
      <c r="U245" s="7"/>
      <c r="V245" s="14">
        <v>2.5</v>
      </c>
      <c r="W245" s="14">
        <v>25.04</v>
      </c>
      <c r="X245" s="14">
        <v>0</v>
      </c>
      <c r="Y245" s="14">
        <v>0</v>
      </c>
      <c r="Z245" s="15" t="s">
        <v>1297</v>
      </c>
      <c r="AA245" s="14">
        <v>1</v>
      </c>
      <c r="AB245" s="14"/>
      <c r="AC245" s="14"/>
      <c r="AD245" s="14"/>
      <c r="AE245" s="14">
        <v>0</v>
      </c>
      <c r="AF245" s="14">
        <v>0</v>
      </c>
      <c r="AG245" s="14">
        <v>0</v>
      </c>
      <c r="AH245" s="14">
        <v>0</v>
      </c>
      <c r="AI245" s="14"/>
      <c r="AJ245" s="14">
        <v>0</v>
      </c>
      <c r="AL245" t="str">
        <f>Special[[#This Row],[服装]]&amp;Special[[#This Row],[名前]]&amp;Special[[#This Row],[レアリティ]]</f>
        <v>2周年及川徹ICONIC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119</v>
      </c>
      <c r="B246">
        <f>IF(ROW()=2,1,IF(A245&lt;&gt;Special[[#This Row],[No]],1,IF(Special[[#This Row],[枝番用]]=0,B245,B245+1)))</f>
        <v>3</v>
      </c>
      <c r="C246">
        <f>IF(ROW()=2,1,IF(Special[[#This Row],[枝番用]]=1,1,C245+1))</f>
        <v>1</v>
      </c>
      <c r="D246" s="1" t="s">
        <v>1300</v>
      </c>
      <c r="E246" s="1" t="s">
        <v>30</v>
      </c>
      <c r="F246" s="1" t="s">
        <v>73</v>
      </c>
      <c r="G246" s="1" t="s">
        <v>31</v>
      </c>
      <c r="H246" s="1" t="s">
        <v>20</v>
      </c>
      <c r="I246" s="1" t="s">
        <v>71</v>
      </c>
      <c r="J246">
        <v>1</v>
      </c>
      <c r="K246" t="s">
        <v>261</v>
      </c>
      <c r="L246" s="1" t="s">
        <v>1304</v>
      </c>
      <c r="M246" s="1" t="s">
        <v>224</v>
      </c>
      <c r="N246">
        <v>48</v>
      </c>
      <c r="O246">
        <v>0</v>
      </c>
      <c r="P246">
        <v>58</v>
      </c>
      <c r="Q246">
        <v>0</v>
      </c>
      <c r="R246" s="1" t="s">
        <v>1254</v>
      </c>
      <c r="S246" s="7" t="s">
        <v>1254</v>
      </c>
      <c r="T246" s="7"/>
      <c r="U246" s="7"/>
      <c r="V246">
        <v>5</v>
      </c>
      <c r="W246">
        <v>30.48</v>
      </c>
      <c r="X246">
        <v>6.65</v>
      </c>
      <c r="Y246">
        <v>40.950000000000003</v>
      </c>
      <c r="Z246" s="1" t="s">
        <v>1278</v>
      </c>
      <c r="AA246">
        <v>2</v>
      </c>
      <c r="AB246" s="1" t="s">
        <v>1305</v>
      </c>
      <c r="AC246" s="1" t="s">
        <v>1308</v>
      </c>
      <c r="AD246" s="1" t="s">
        <v>1129</v>
      </c>
      <c r="AE246">
        <v>5</v>
      </c>
      <c r="AF246">
        <v>30.48</v>
      </c>
      <c r="AG246">
        <v>6.65</v>
      </c>
      <c r="AH246">
        <v>40.950000000000003</v>
      </c>
      <c r="AI246" s="1" t="s">
        <v>1306</v>
      </c>
      <c r="AJ246">
        <v>2</v>
      </c>
      <c r="AK246" s="1" t="s">
        <v>1307</v>
      </c>
      <c r="AL246" t="str">
        <f>Special[[#This Row],[服装]]&amp;Special[[#This Row],[名前]]&amp;Special[[#This Row],[レアリティ]]</f>
        <v>2周年及川徹ICONIC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120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32</v>
      </c>
      <c r="F247" t="s">
        <v>28</v>
      </c>
      <c r="G247" t="s">
        <v>25</v>
      </c>
      <c r="H247" t="s">
        <v>20</v>
      </c>
      <c r="I247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AL247" t="str">
        <f>Special[[#This Row],[服装]]&amp;Special[[#This Row],[名前]]&amp;Special[[#This Row],[レアリティ]]</f>
        <v>ユニフォーム岩泉一ICONIC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120</v>
      </c>
      <c r="B248">
        <f>IF(ROW()=2,1,IF(A247&lt;&gt;Special[[#This Row],[No]],1,IF(Special[[#This Row],[枝番用]]=0,B247,B247+1)))</f>
        <v>2</v>
      </c>
      <c r="C248">
        <f>IF(ROW()=2,1,IF(Special[[#This Row],[枝番用]]=1,1,C247+1))</f>
        <v>1</v>
      </c>
      <c r="D248" t="s">
        <v>205</v>
      </c>
      <c r="E248" t="s">
        <v>32</v>
      </c>
      <c r="F248" t="s">
        <v>28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272</v>
      </c>
      <c r="M248" s="1" t="s">
        <v>224</v>
      </c>
      <c r="N248">
        <v>47</v>
      </c>
      <c r="O248">
        <v>0</v>
      </c>
      <c r="P248">
        <v>57</v>
      </c>
      <c r="Q248">
        <v>0</v>
      </c>
      <c r="AL248" t="str">
        <f>Special[[#This Row],[服装]]&amp;Special[[#This Row],[名前]]&amp;Special[[#This Row],[レアリティ]]</f>
        <v>ユニフォーム岩泉一ICONIC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121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t="s">
        <v>117</v>
      </c>
      <c r="E249" t="s">
        <v>32</v>
      </c>
      <c r="F249" t="s">
        <v>23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191</v>
      </c>
      <c r="M249" s="1" t="s">
        <v>162</v>
      </c>
      <c r="N249">
        <v>13</v>
      </c>
      <c r="O249">
        <v>0</v>
      </c>
      <c r="P249">
        <v>0</v>
      </c>
      <c r="Q249">
        <v>0</v>
      </c>
      <c r="AL249" t="str">
        <f>Special[[#This Row],[服装]]&amp;Special[[#This Row],[名前]]&amp;Special[[#This Row],[レアリティ]]</f>
        <v>プール掃除岩泉一ICONIC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121</v>
      </c>
      <c r="B250">
        <f>IF(ROW()=2,1,IF(A249&lt;&gt;Special[[#This Row],[No]],1,IF(Special[[#This Row],[枝番用]]=0,B249,B249+1)))</f>
        <v>2</v>
      </c>
      <c r="C250">
        <f>IF(ROW()=2,1,IF(Special[[#This Row],[枝番用]]=1,1,C249+1))</f>
        <v>1</v>
      </c>
      <c r="D250" t="s">
        <v>117</v>
      </c>
      <c r="E250" t="s">
        <v>32</v>
      </c>
      <c r="F250" t="s">
        <v>23</v>
      </c>
      <c r="G250" t="s">
        <v>25</v>
      </c>
      <c r="H250" t="s">
        <v>20</v>
      </c>
      <c r="I250" t="s">
        <v>71</v>
      </c>
      <c r="J250">
        <v>1</v>
      </c>
      <c r="K250" t="s">
        <v>261</v>
      </c>
      <c r="L250" s="1" t="s">
        <v>790</v>
      </c>
      <c r="M250" s="1" t="s">
        <v>224</v>
      </c>
      <c r="N250">
        <v>47</v>
      </c>
      <c r="O250">
        <v>0</v>
      </c>
      <c r="P250">
        <v>57</v>
      </c>
      <c r="Q250">
        <v>0</v>
      </c>
      <c r="S250" s="1" t="s">
        <v>282</v>
      </c>
      <c r="T250">
        <v>2</v>
      </c>
      <c r="V250">
        <v>3.35</v>
      </c>
      <c r="W250">
        <v>33.729999999999997</v>
      </c>
      <c r="X250">
        <v>5</v>
      </c>
      <c r="Y250">
        <v>50.08</v>
      </c>
      <c r="Z250" s="1" t="s">
        <v>1258</v>
      </c>
      <c r="AA250">
        <v>2</v>
      </c>
      <c r="AE250" s="14">
        <v>0</v>
      </c>
      <c r="AF250" s="14">
        <v>0</v>
      </c>
      <c r="AG250" s="14">
        <v>0</v>
      </c>
      <c r="AH250" s="14">
        <v>0</v>
      </c>
      <c r="AI250" s="14"/>
      <c r="AJ250" s="14">
        <v>0</v>
      </c>
      <c r="AL250" t="str">
        <f>Special[[#This Row],[服装]]&amp;Special[[#This Row],[名前]]&amp;Special[[#This Row],[レアリティ]]</f>
        <v>プール掃除岩泉一ICONIC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122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149</v>
      </c>
      <c r="E251" t="s">
        <v>32</v>
      </c>
      <c r="F251" s="1" t="s">
        <v>90</v>
      </c>
      <c r="G251" t="s">
        <v>25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S251" s="1"/>
      <c r="AL251" t="str">
        <f>Special[[#This Row],[服装]]&amp;Special[[#This Row],[名前]]&amp;Special[[#This Row],[レアリティ]]</f>
        <v>制服岩泉一ICONIC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122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149</v>
      </c>
      <c r="E252" t="s">
        <v>32</v>
      </c>
      <c r="F252" s="1" t="s">
        <v>90</v>
      </c>
      <c r="G252" t="s">
        <v>25</v>
      </c>
      <c r="H252" t="s">
        <v>20</v>
      </c>
      <c r="I252" t="s">
        <v>71</v>
      </c>
      <c r="J252">
        <v>1</v>
      </c>
      <c r="K252" t="s">
        <v>261</v>
      </c>
      <c r="L252" s="1" t="s">
        <v>796</v>
      </c>
      <c r="M252" s="1" t="s">
        <v>224</v>
      </c>
      <c r="N252">
        <v>43</v>
      </c>
      <c r="O252">
        <v>0</v>
      </c>
      <c r="P252">
        <v>53</v>
      </c>
      <c r="Q252">
        <v>0</v>
      </c>
      <c r="S252" s="1"/>
      <c r="AL252" t="str">
        <f>Special[[#This Row],[服装]]&amp;Special[[#This Row],[名前]]&amp;Special[[#This Row],[レアリティ]]</f>
        <v>制服岩泉一ICONIC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123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860</v>
      </c>
      <c r="E253" s="1" t="s">
        <v>32</v>
      </c>
      <c r="F253" s="1" t="s">
        <v>77</v>
      </c>
      <c r="G253" s="1" t="s">
        <v>25</v>
      </c>
      <c r="H253" s="1" t="s">
        <v>20</v>
      </c>
      <c r="I253" s="1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S253" s="1"/>
      <c r="AL253" t="str">
        <f>Special[[#This Row],[服装]]&amp;Special[[#This Row],[名前]]&amp;Special[[#This Row],[レアリティ]]</f>
        <v>サバゲ岩泉一ICONIC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123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860</v>
      </c>
      <c r="E254" s="1" t="s">
        <v>32</v>
      </c>
      <c r="F254" s="1" t="s">
        <v>77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722</v>
      </c>
      <c r="M254" s="1" t="s">
        <v>224</v>
      </c>
      <c r="N254">
        <v>43</v>
      </c>
      <c r="O254">
        <v>0</v>
      </c>
      <c r="P254">
        <v>53</v>
      </c>
      <c r="Q254">
        <v>0</v>
      </c>
      <c r="S254" s="1"/>
      <c r="AL254" t="str">
        <f>Special[[#This Row],[服装]]&amp;Special[[#This Row],[名前]]&amp;Special[[#This Row],[レアリティ]]</f>
        <v>サバゲ岩泉一ICONIC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124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s="1" t="s">
        <v>999</v>
      </c>
      <c r="E255" s="1" t="s">
        <v>32</v>
      </c>
      <c r="F255" s="1" t="s">
        <v>73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S255" s="1"/>
      <c r="AL255" t="str">
        <f>Special[[#This Row],[服装]]&amp;Special[[#This Row],[名前]]&amp;Special[[#This Row],[レアリティ]]</f>
        <v>バカンス岩泉一ICONIC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124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s="1" t="s">
        <v>999</v>
      </c>
      <c r="E256" s="1" t="s">
        <v>32</v>
      </c>
      <c r="F256" s="1" t="s">
        <v>73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722</v>
      </c>
      <c r="M256" s="1" t="s">
        <v>224</v>
      </c>
      <c r="N256">
        <v>44</v>
      </c>
      <c r="O256">
        <v>0</v>
      </c>
      <c r="P256">
        <v>54</v>
      </c>
      <c r="Q256">
        <v>0</v>
      </c>
      <c r="S256" s="1" t="s">
        <v>1000</v>
      </c>
      <c r="AL256" t="str">
        <f>Special[[#This Row],[服装]]&amp;Special[[#This Row],[名前]]&amp;Special[[#This Row],[レアリティ]]</f>
        <v>バカンス岩泉一ICONIC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125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1227</v>
      </c>
      <c r="E257" s="1" t="s">
        <v>32</v>
      </c>
      <c r="F257" s="1" t="s">
        <v>24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S257" s="1"/>
      <c r="AL257" t="str">
        <f>Special[[#This Row],[服装]]&amp;Special[[#This Row],[名前]]&amp;Special[[#This Row],[レアリティ]]</f>
        <v>路地裏2岩泉一ICONIC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125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1227</v>
      </c>
      <c r="E258" s="1" t="s">
        <v>32</v>
      </c>
      <c r="F258" s="1" t="s">
        <v>24</v>
      </c>
      <c r="G258" s="1" t="s">
        <v>25</v>
      </c>
      <c r="H258" s="1" t="s">
        <v>20</v>
      </c>
      <c r="I258" s="1" t="s">
        <v>71</v>
      </c>
      <c r="J258">
        <v>1</v>
      </c>
      <c r="K258" t="s">
        <v>261</v>
      </c>
      <c r="L258" s="1" t="s">
        <v>180</v>
      </c>
      <c r="M258" s="1" t="s">
        <v>178</v>
      </c>
      <c r="N258">
        <v>13</v>
      </c>
      <c r="O258">
        <v>0</v>
      </c>
      <c r="P258">
        <v>0</v>
      </c>
      <c r="Q258">
        <v>0</v>
      </c>
      <c r="S258" s="1"/>
      <c r="V258">
        <v>3.35</v>
      </c>
      <c r="W258">
        <v>20.010000000000002</v>
      </c>
      <c r="Z258" s="1" t="s">
        <v>1247</v>
      </c>
      <c r="AL258" t="str">
        <f>Special[[#This Row],[服装]]&amp;Special[[#This Row],[名前]]&amp;Special[[#This Row],[レアリティ]]</f>
        <v>路地裏2岩泉一ICONIC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125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1</v>
      </c>
      <c r="D259" s="1" t="s">
        <v>1227</v>
      </c>
      <c r="E259" s="1" t="s">
        <v>32</v>
      </c>
      <c r="F259" s="1" t="s">
        <v>24</v>
      </c>
      <c r="G259" s="1" t="s">
        <v>25</v>
      </c>
      <c r="H259" s="1" t="s">
        <v>20</v>
      </c>
      <c r="I259" s="1" t="s">
        <v>71</v>
      </c>
      <c r="J259">
        <v>1</v>
      </c>
      <c r="K259" t="s">
        <v>261</v>
      </c>
      <c r="L259" s="1" t="s">
        <v>180</v>
      </c>
      <c r="M259" s="1" t="s">
        <v>224</v>
      </c>
      <c r="N259">
        <v>45</v>
      </c>
      <c r="O259">
        <v>0</v>
      </c>
      <c r="P259">
        <v>55</v>
      </c>
      <c r="Q259">
        <v>0</v>
      </c>
      <c r="R259" s="1" t="s">
        <v>1254</v>
      </c>
      <c r="S259" s="1" t="s">
        <v>1254</v>
      </c>
      <c r="V259">
        <v>3.35</v>
      </c>
      <c r="W259">
        <v>33.729999999999997</v>
      </c>
      <c r="X259">
        <v>5</v>
      </c>
      <c r="Y259">
        <v>50.08</v>
      </c>
      <c r="Z259" s="1" t="s">
        <v>1247</v>
      </c>
      <c r="AA259">
        <v>2</v>
      </c>
      <c r="AB259" s="1" t="s">
        <v>1259</v>
      </c>
      <c r="AC259" s="1" t="s">
        <v>1260</v>
      </c>
      <c r="AD259" s="1" t="s">
        <v>1255</v>
      </c>
      <c r="AE259">
        <v>3.35</v>
      </c>
      <c r="AF259">
        <v>33.729999999999997</v>
      </c>
      <c r="AG259">
        <v>5</v>
      </c>
      <c r="AH259">
        <v>50.08</v>
      </c>
      <c r="AI259" s="1" t="s">
        <v>1258</v>
      </c>
      <c r="AL259" t="str">
        <f>Special[[#This Row],[服装]]&amp;Special[[#This Row],[名前]]&amp;Special[[#This Row],[レアリティ]]</f>
        <v>路地裏2岩泉一ICONIC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126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33</v>
      </c>
      <c r="F260" t="s">
        <v>24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L260" t="str">
        <f>Special[[#This Row],[服装]]&amp;Special[[#This Row],[名前]]&amp;Special[[#This Row],[レアリティ]]</f>
        <v>ユニフォーム金田一勇太郎ICONIC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126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33</v>
      </c>
      <c r="F261" t="s">
        <v>24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790</v>
      </c>
      <c r="M261" s="1" t="s">
        <v>224</v>
      </c>
      <c r="N261">
        <v>43</v>
      </c>
      <c r="O261">
        <v>0</v>
      </c>
      <c r="P261">
        <v>53</v>
      </c>
      <c r="Q261">
        <v>0</v>
      </c>
      <c r="V261">
        <v>3.35</v>
      </c>
      <c r="W261">
        <v>33.729999999999997</v>
      </c>
      <c r="X261">
        <v>5</v>
      </c>
      <c r="Y261">
        <v>50.08</v>
      </c>
      <c r="Z261" s="1" t="s">
        <v>1293</v>
      </c>
      <c r="AA261">
        <v>1</v>
      </c>
      <c r="AE261" s="14">
        <v>0</v>
      </c>
      <c r="AF261" s="14">
        <v>0</v>
      </c>
      <c r="AG261" s="14">
        <v>0</v>
      </c>
      <c r="AH261" s="14">
        <v>0</v>
      </c>
      <c r="AI261" s="14"/>
      <c r="AJ261" s="14">
        <v>0</v>
      </c>
      <c r="AL261" t="str">
        <f>Special[[#This Row],[服装]]&amp;Special[[#This Row],[名前]]&amp;Special[[#This Row],[レアリティ]]</f>
        <v>ユニフォーム金田一勇太郎ICONIC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127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798</v>
      </c>
      <c r="E262" t="s">
        <v>33</v>
      </c>
      <c r="F262" s="1" t="s">
        <v>77</v>
      </c>
      <c r="G262" t="s">
        <v>26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13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雪遊び金田一勇太郎ICONIC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128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1056</v>
      </c>
      <c r="E263" s="1" t="s">
        <v>33</v>
      </c>
      <c r="F263" s="1" t="s">
        <v>77</v>
      </c>
      <c r="G263" s="1" t="s">
        <v>26</v>
      </c>
      <c r="H263" s="1" t="s">
        <v>20</v>
      </c>
      <c r="I263" s="1" t="s">
        <v>71</v>
      </c>
      <c r="J263">
        <v>1</v>
      </c>
      <c r="K263" t="s">
        <v>261</v>
      </c>
      <c r="L263" s="1" t="s">
        <v>191</v>
      </c>
      <c r="M263" s="1" t="s">
        <v>162</v>
      </c>
      <c r="N263">
        <v>13</v>
      </c>
      <c r="O263">
        <v>0</v>
      </c>
      <c r="P263">
        <v>0</v>
      </c>
      <c r="Q263">
        <v>0</v>
      </c>
      <c r="AL263" t="str">
        <f>Special[[#This Row],[服装]]&amp;Special[[#This Row],[名前]]&amp;Special[[#This Row],[レアリティ]]</f>
        <v>カンフー金田一勇太郎ICONIC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128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1056</v>
      </c>
      <c r="E264" s="1" t="s">
        <v>33</v>
      </c>
      <c r="F264" s="1" t="s">
        <v>77</v>
      </c>
      <c r="G264" s="1" t="s">
        <v>26</v>
      </c>
      <c r="H264" s="1" t="s">
        <v>20</v>
      </c>
      <c r="I264" s="1" t="s">
        <v>71</v>
      </c>
      <c r="J264">
        <v>1</v>
      </c>
      <c r="K264" t="s">
        <v>261</v>
      </c>
      <c r="L264" s="1" t="s">
        <v>790</v>
      </c>
      <c r="M264" s="1" t="s">
        <v>224</v>
      </c>
      <c r="N264">
        <v>40</v>
      </c>
      <c r="O264">
        <v>0</v>
      </c>
      <c r="P264">
        <v>50</v>
      </c>
      <c r="Q264">
        <v>0</v>
      </c>
      <c r="V264">
        <v>3.35</v>
      </c>
      <c r="W264">
        <v>33.729999999999997</v>
      </c>
      <c r="X264">
        <v>5</v>
      </c>
      <c r="Y264">
        <v>50.08</v>
      </c>
      <c r="Z264" s="1" t="s">
        <v>1293</v>
      </c>
      <c r="AA264">
        <v>1</v>
      </c>
      <c r="AE264" s="14">
        <v>0</v>
      </c>
      <c r="AF264" s="14">
        <v>0</v>
      </c>
      <c r="AG264" s="14">
        <v>0</v>
      </c>
      <c r="AH264" s="14">
        <v>0</v>
      </c>
      <c r="AI264" s="14"/>
      <c r="AJ264" s="14">
        <v>0</v>
      </c>
      <c r="AL264" t="str">
        <f>Special[[#This Row],[服装]]&amp;Special[[#This Row],[名前]]&amp;Special[[#This Row],[レアリティ]]</f>
        <v>カンフー金田一勇太郎ICONIC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129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t="s">
        <v>205</v>
      </c>
      <c r="E265" t="s">
        <v>34</v>
      </c>
      <c r="F265" t="s">
        <v>28</v>
      </c>
      <c r="G265" t="s">
        <v>25</v>
      </c>
      <c r="H265" t="s">
        <v>20</v>
      </c>
      <c r="I265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ユニフォーム京谷賢太郎ICONIC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129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t="s">
        <v>205</v>
      </c>
      <c r="E266" t="s">
        <v>34</v>
      </c>
      <c r="F266" t="s">
        <v>28</v>
      </c>
      <c r="G266" t="s">
        <v>25</v>
      </c>
      <c r="H266" t="s">
        <v>20</v>
      </c>
      <c r="I266" t="s">
        <v>71</v>
      </c>
      <c r="J266">
        <v>1</v>
      </c>
      <c r="K266" t="s">
        <v>261</v>
      </c>
      <c r="L266" s="1" t="s">
        <v>180</v>
      </c>
      <c r="M266" s="1" t="s">
        <v>173</v>
      </c>
      <c r="N266">
        <v>13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ユニフォーム京谷賢太郎ICONIC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130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938</v>
      </c>
      <c r="E267" s="1" t="s">
        <v>34</v>
      </c>
      <c r="F267" s="1" t="s">
        <v>73</v>
      </c>
      <c r="G267" s="1" t="s">
        <v>25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191</v>
      </c>
      <c r="M267" s="1" t="s">
        <v>162</v>
      </c>
      <c r="N267">
        <v>13</v>
      </c>
      <c r="O267">
        <v>0</v>
      </c>
      <c r="P267">
        <v>0</v>
      </c>
      <c r="Q267">
        <v>0</v>
      </c>
      <c r="AL267" t="str">
        <f>Special[[#This Row],[服装]]&amp;Special[[#This Row],[名前]]&amp;Special[[#This Row],[レアリティ]]</f>
        <v>梅雨京谷賢太郎ICONIC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130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938</v>
      </c>
      <c r="E268" s="1" t="s">
        <v>34</v>
      </c>
      <c r="F268" s="1" t="s">
        <v>73</v>
      </c>
      <c r="G268" s="1" t="s">
        <v>25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963</v>
      </c>
      <c r="M268" s="1" t="s">
        <v>224</v>
      </c>
      <c r="N268">
        <v>46</v>
      </c>
      <c r="O268">
        <v>0</v>
      </c>
      <c r="P268">
        <v>56</v>
      </c>
      <c r="Q268">
        <v>0</v>
      </c>
      <c r="S268" s="1" t="s">
        <v>964</v>
      </c>
      <c r="T268">
        <v>2</v>
      </c>
      <c r="AA268">
        <v>2</v>
      </c>
      <c r="AL268" t="str">
        <f>Special[[#This Row],[服装]]&amp;Special[[#This Row],[名前]]&amp;Special[[#This Row],[レアリティ]]</f>
        <v>梅雨京谷賢太郎ICONIC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131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t="s">
        <v>205</v>
      </c>
      <c r="E269" t="s">
        <v>35</v>
      </c>
      <c r="F269" t="s">
        <v>23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ユニフォーム国見英ICONIC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132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692</v>
      </c>
      <c r="E270" t="s">
        <v>35</v>
      </c>
      <c r="F270" s="1" t="s">
        <v>90</v>
      </c>
      <c r="G270" t="s">
        <v>25</v>
      </c>
      <c r="H270" t="s">
        <v>20</v>
      </c>
      <c r="I270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職業体験国見英ICONIC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133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893</v>
      </c>
      <c r="E271" s="1" t="s">
        <v>35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191</v>
      </c>
      <c r="M271" s="1" t="s">
        <v>162</v>
      </c>
      <c r="N271">
        <v>13</v>
      </c>
      <c r="O271">
        <v>0</v>
      </c>
      <c r="P271">
        <v>0</v>
      </c>
      <c r="Q271">
        <v>0</v>
      </c>
      <c r="AL271" t="str">
        <f>Special[[#This Row],[服装]]&amp;Special[[#This Row],[名前]]&amp;Special[[#This Row],[レアリティ]]</f>
        <v>路地裏国見英ICONIC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133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893</v>
      </c>
      <c r="E272" s="1" t="s">
        <v>35</v>
      </c>
      <c r="F272" s="1" t="s">
        <v>77</v>
      </c>
      <c r="G272" s="1" t="s">
        <v>25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775</v>
      </c>
      <c r="M272" s="1" t="s">
        <v>224</v>
      </c>
      <c r="N272">
        <v>41</v>
      </c>
      <c r="O272">
        <v>0</v>
      </c>
      <c r="P272">
        <v>51</v>
      </c>
      <c r="Q272">
        <v>0</v>
      </c>
      <c r="S272" s="1" t="s">
        <v>282</v>
      </c>
      <c r="T272">
        <v>2</v>
      </c>
      <c r="AA272">
        <v>2</v>
      </c>
      <c r="AL272" t="str">
        <f>Special[[#This Row],[服装]]&amp;Special[[#This Row],[名前]]&amp;Special[[#This Row],[レアリティ]]</f>
        <v>路地裏国見英ICONIC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134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1056</v>
      </c>
      <c r="E273" s="1" t="s">
        <v>35</v>
      </c>
      <c r="F273" s="1" t="s">
        <v>73</v>
      </c>
      <c r="G273" s="1" t="s">
        <v>25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S273" s="1"/>
      <c r="AL273" t="str">
        <f>Special[[#This Row],[服装]]&amp;Special[[#This Row],[名前]]&amp;Special[[#This Row],[レアリティ]]</f>
        <v>カンフー国見英ICONIC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134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1056</v>
      </c>
      <c r="E274" s="1" t="s">
        <v>35</v>
      </c>
      <c r="F274" s="1" t="s">
        <v>73</v>
      </c>
      <c r="G274" s="1" t="s">
        <v>25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963</v>
      </c>
      <c r="M274" s="1" t="s">
        <v>224</v>
      </c>
      <c r="N274">
        <v>41</v>
      </c>
      <c r="O274">
        <v>0</v>
      </c>
      <c r="P274">
        <v>51</v>
      </c>
      <c r="Q274">
        <v>0</v>
      </c>
      <c r="R274" s="1" t="s">
        <v>802</v>
      </c>
      <c r="S274" s="1" t="s">
        <v>1065</v>
      </c>
      <c r="AB274" s="1" t="s">
        <v>802</v>
      </c>
      <c r="AL274" t="str">
        <f>Special[[#This Row],[服装]]&amp;Special[[#This Row],[名前]]&amp;Special[[#This Row],[レアリティ]]</f>
        <v>カンフー国見英ICONIC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135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36</v>
      </c>
      <c r="F275" t="s">
        <v>23</v>
      </c>
      <c r="G275" t="s">
        <v>21</v>
      </c>
      <c r="H275" t="s">
        <v>20</v>
      </c>
      <c r="I275" t="s">
        <v>71</v>
      </c>
      <c r="J275">
        <v>1</v>
      </c>
      <c r="K275" t="s">
        <v>261</v>
      </c>
      <c r="L275" s="1" t="s">
        <v>195</v>
      </c>
      <c r="M275" s="1" t="s">
        <v>173</v>
      </c>
      <c r="N275">
        <v>13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ユニフォーム渡親治ICONIC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136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37</v>
      </c>
      <c r="F276" t="s">
        <v>23</v>
      </c>
      <c r="G276" t="s">
        <v>26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14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ユニフォーム松川一静ICONIC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136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37</v>
      </c>
      <c r="F277" t="s">
        <v>23</v>
      </c>
      <c r="G277" t="s">
        <v>26</v>
      </c>
      <c r="H277" t="s">
        <v>20</v>
      </c>
      <c r="I277" t="s">
        <v>71</v>
      </c>
      <c r="J277">
        <v>1</v>
      </c>
      <c r="K277" t="s">
        <v>261</v>
      </c>
      <c r="L277" s="1" t="s">
        <v>180</v>
      </c>
      <c r="M277" s="1" t="s">
        <v>162</v>
      </c>
      <c r="N277">
        <v>14</v>
      </c>
      <c r="O277">
        <v>0</v>
      </c>
      <c r="P277">
        <v>0</v>
      </c>
      <c r="Q277">
        <v>0</v>
      </c>
      <c r="AL277" t="str">
        <f>Special[[#This Row],[服装]]&amp;Special[[#This Row],[名前]]&amp;Special[[#This Row],[レアリティ]]</f>
        <v>ユニフォーム松川一静ICONIC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136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t="s">
        <v>205</v>
      </c>
      <c r="E278" t="s">
        <v>37</v>
      </c>
      <c r="F278" t="s">
        <v>23</v>
      </c>
      <c r="G278" t="s">
        <v>26</v>
      </c>
      <c r="H278" t="s">
        <v>20</v>
      </c>
      <c r="I278" t="s">
        <v>71</v>
      </c>
      <c r="J278">
        <v>1</v>
      </c>
      <c r="K278" t="s">
        <v>261</v>
      </c>
      <c r="L278" s="1" t="s">
        <v>790</v>
      </c>
      <c r="M278" s="1" t="s">
        <v>224</v>
      </c>
      <c r="N278">
        <v>49</v>
      </c>
      <c r="O278">
        <v>0</v>
      </c>
      <c r="P278">
        <v>59</v>
      </c>
      <c r="Q278">
        <v>0</v>
      </c>
      <c r="V278">
        <v>3.35</v>
      </c>
      <c r="W278">
        <v>33.729999999999997</v>
      </c>
      <c r="X278">
        <v>5</v>
      </c>
      <c r="Y278">
        <v>50.08</v>
      </c>
      <c r="Z278" t="s">
        <v>1292</v>
      </c>
      <c r="AA278">
        <v>1</v>
      </c>
      <c r="AE278" s="14">
        <v>0</v>
      </c>
      <c r="AF278" s="14">
        <v>0</v>
      </c>
      <c r="AG278" s="14">
        <v>0</v>
      </c>
      <c r="AH278" s="14">
        <v>0</v>
      </c>
      <c r="AI278" s="14"/>
      <c r="AJ278" s="14">
        <v>0</v>
      </c>
      <c r="AL278" t="str">
        <f>Special[[#This Row],[服装]]&amp;Special[[#This Row],[名前]]&amp;Special[[#This Row],[レアリティ]]</f>
        <v>ユニフォーム松川一静ICONIC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137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768</v>
      </c>
      <c r="E279" t="s">
        <v>37</v>
      </c>
      <c r="F279" s="1" t="s">
        <v>90</v>
      </c>
      <c r="G279" t="s">
        <v>82</v>
      </c>
      <c r="H279" t="s">
        <v>20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14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アート松川一静ICONIC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137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s="1" t="s">
        <v>768</v>
      </c>
      <c r="E280" t="s">
        <v>37</v>
      </c>
      <c r="F280" s="1" t="s">
        <v>90</v>
      </c>
      <c r="G280" t="s">
        <v>82</v>
      </c>
      <c r="H280" t="s">
        <v>20</v>
      </c>
      <c r="I280" t="s">
        <v>71</v>
      </c>
      <c r="J280">
        <v>1</v>
      </c>
      <c r="K280" t="s">
        <v>261</v>
      </c>
      <c r="L280" s="1" t="s">
        <v>180</v>
      </c>
      <c r="M280" s="1" t="s">
        <v>162</v>
      </c>
      <c r="N280">
        <v>14</v>
      </c>
      <c r="O280">
        <v>0</v>
      </c>
      <c r="P280">
        <v>0</v>
      </c>
      <c r="Q280">
        <v>0</v>
      </c>
      <c r="AL280" t="str">
        <f>Special[[#This Row],[服装]]&amp;Special[[#This Row],[名前]]&amp;Special[[#This Row],[レアリティ]]</f>
        <v>アート松川一静ICONIC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137</v>
      </c>
      <c r="B281">
        <f>IF(ROW()=2,1,IF(A280&lt;&gt;Special[[#This Row],[No]],1,IF(Special[[#This Row],[枝番用]]=0,B280,B280+1)))</f>
        <v>3</v>
      </c>
      <c r="C281">
        <f>IF(ROW()=2,1,IF(Special[[#This Row],[枝番用]]=1,1,C280+1))</f>
        <v>1</v>
      </c>
      <c r="D281" s="1" t="s">
        <v>768</v>
      </c>
      <c r="E281" t="s">
        <v>37</v>
      </c>
      <c r="F281" s="1" t="s">
        <v>90</v>
      </c>
      <c r="G281" t="s">
        <v>82</v>
      </c>
      <c r="H281" t="s">
        <v>20</v>
      </c>
      <c r="I281" t="s">
        <v>71</v>
      </c>
      <c r="J281">
        <v>1</v>
      </c>
      <c r="K281" t="s">
        <v>261</v>
      </c>
      <c r="L281" s="1" t="s">
        <v>790</v>
      </c>
      <c r="M281" s="1" t="s">
        <v>224</v>
      </c>
      <c r="N281">
        <v>49</v>
      </c>
      <c r="O281">
        <v>0</v>
      </c>
      <c r="P281">
        <v>59</v>
      </c>
      <c r="Q281">
        <v>0</v>
      </c>
      <c r="V281">
        <v>3.35</v>
      </c>
      <c r="W281">
        <v>33.729999999999997</v>
      </c>
      <c r="X281">
        <v>5</v>
      </c>
      <c r="Y281">
        <v>50.08</v>
      </c>
      <c r="Z281" t="s">
        <v>1292</v>
      </c>
      <c r="AA281">
        <v>1</v>
      </c>
      <c r="AE281" s="14">
        <v>0</v>
      </c>
      <c r="AF281" s="14">
        <v>0</v>
      </c>
      <c r="AG281" s="14">
        <v>0</v>
      </c>
      <c r="AH281" s="14">
        <v>0</v>
      </c>
      <c r="AI281" s="14"/>
      <c r="AJ281" s="14">
        <v>0</v>
      </c>
      <c r="AL281" t="str">
        <f>Special[[#This Row],[服装]]&amp;Special[[#This Row],[名前]]&amp;Special[[#This Row],[レアリティ]]</f>
        <v>アート松川一静ICONIC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138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999</v>
      </c>
      <c r="E282" s="1" t="s">
        <v>37</v>
      </c>
      <c r="F282" s="1" t="s">
        <v>77</v>
      </c>
      <c r="G282" s="1" t="s">
        <v>82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14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バカンス松川一静ICONIC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138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999</v>
      </c>
      <c r="E283" s="1" t="s">
        <v>37</v>
      </c>
      <c r="F283" s="1" t="s">
        <v>77</v>
      </c>
      <c r="G283" s="1" t="s">
        <v>82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180</v>
      </c>
      <c r="M283" s="1" t="s">
        <v>162</v>
      </c>
      <c r="N283">
        <v>14</v>
      </c>
      <c r="O283">
        <v>0</v>
      </c>
      <c r="P283">
        <v>0</v>
      </c>
      <c r="Q283">
        <v>0</v>
      </c>
      <c r="AL283" t="str">
        <f>Special[[#This Row],[服装]]&amp;Special[[#This Row],[名前]]&amp;Special[[#This Row],[レアリティ]]</f>
        <v>バカンス松川一静ICONIC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138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1</v>
      </c>
      <c r="D284" s="1" t="s">
        <v>999</v>
      </c>
      <c r="E284" s="1" t="s">
        <v>37</v>
      </c>
      <c r="F284" s="1" t="s">
        <v>77</v>
      </c>
      <c r="G284" s="1" t="s">
        <v>82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790</v>
      </c>
      <c r="M284" s="1" t="s">
        <v>224</v>
      </c>
      <c r="N284">
        <v>46</v>
      </c>
      <c r="O284">
        <v>0</v>
      </c>
      <c r="P284">
        <v>56</v>
      </c>
      <c r="Q284">
        <v>0</v>
      </c>
      <c r="V284">
        <v>3.35</v>
      </c>
      <c r="W284">
        <v>33.729999999999997</v>
      </c>
      <c r="X284">
        <v>5</v>
      </c>
      <c r="Y284">
        <v>50.08</v>
      </c>
      <c r="Z284" t="s">
        <v>1292</v>
      </c>
      <c r="AA284">
        <v>1</v>
      </c>
      <c r="AE284" s="14">
        <v>0</v>
      </c>
      <c r="AF284" s="14">
        <v>0</v>
      </c>
      <c r="AG284" s="14">
        <v>0</v>
      </c>
      <c r="AH284" s="14">
        <v>0</v>
      </c>
      <c r="AI284" s="14"/>
      <c r="AJ284" s="14">
        <v>0</v>
      </c>
      <c r="AL284" t="str">
        <f>Special[[#This Row],[服装]]&amp;Special[[#This Row],[名前]]&amp;Special[[#This Row],[レアリティ]]</f>
        <v>バカンス松川一静ICONIC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139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38</v>
      </c>
      <c r="F285" t="s">
        <v>23</v>
      </c>
      <c r="G285" t="s">
        <v>25</v>
      </c>
      <c r="H285" t="s">
        <v>20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ユニフォーム花巻貴大ICONIC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140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768</v>
      </c>
      <c r="E286" t="s">
        <v>38</v>
      </c>
      <c r="F286" s="1" t="s">
        <v>90</v>
      </c>
      <c r="G286" t="s">
        <v>25</v>
      </c>
      <c r="H286" t="s">
        <v>20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アート花巻貴大ICONIC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141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926</v>
      </c>
      <c r="E287" s="1" t="s">
        <v>38</v>
      </c>
      <c r="F287" s="1" t="s">
        <v>77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バーガー花巻貴大ICONIC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141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926</v>
      </c>
      <c r="E288" s="1" t="s">
        <v>38</v>
      </c>
      <c r="F288" s="1" t="s">
        <v>77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180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バーガー花巻貴大ICONIC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142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108</v>
      </c>
      <c r="E289" s="1" t="s">
        <v>854</v>
      </c>
      <c r="F289" s="1" t="s">
        <v>73</v>
      </c>
      <c r="G289" s="1" t="s">
        <v>74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ユニフォーム矢巾秀ICONIC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143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s="1" t="s">
        <v>950</v>
      </c>
      <c r="E290" s="1" t="s">
        <v>854</v>
      </c>
      <c r="F290" s="1" t="s">
        <v>90</v>
      </c>
      <c r="G290" s="1" t="s">
        <v>74</v>
      </c>
      <c r="H290" s="1" t="s">
        <v>20</v>
      </c>
      <c r="I290" s="1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L290" t="str">
        <f>Special[[#This Row],[服装]]&amp;Special[[#This Row],[名前]]&amp;Special[[#This Row],[レアリティ]]</f>
        <v>キャンプ矢巾秀ICONIC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143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s="1" t="s">
        <v>950</v>
      </c>
      <c r="E291" s="1" t="s">
        <v>854</v>
      </c>
      <c r="F291" s="1" t="s">
        <v>90</v>
      </c>
      <c r="G291" s="1" t="s">
        <v>74</v>
      </c>
      <c r="H291" s="1" t="s">
        <v>20</v>
      </c>
      <c r="I291" s="1" t="s">
        <v>71</v>
      </c>
      <c r="J291">
        <v>1</v>
      </c>
      <c r="K291" t="s">
        <v>261</v>
      </c>
      <c r="L291" s="1" t="s">
        <v>180</v>
      </c>
      <c r="M291" s="1" t="s">
        <v>224</v>
      </c>
      <c r="N291">
        <v>46</v>
      </c>
      <c r="O291">
        <v>0</v>
      </c>
      <c r="P291">
        <v>56</v>
      </c>
      <c r="Q291">
        <v>0</v>
      </c>
      <c r="S291" s="1" t="s">
        <v>951</v>
      </c>
      <c r="AL291" t="str">
        <f>Special[[#This Row],[服装]]&amp;Special[[#This Row],[名前]]&amp;Special[[#This Row],[レアリティ]]</f>
        <v>キャンプ矢巾秀ICONIC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144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t="s">
        <v>205</v>
      </c>
      <c r="E292" t="s">
        <v>55</v>
      </c>
      <c r="F292" t="s">
        <v>23</v>
      </c>
      <c r="G292" t="s">
        <v>25</v>
      </c>
      <c r="H292" t="s">
        <v>56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12</v>
      </c>
      <c r="O292">
        <v>0</v>
      </c>
      <c r="P292">
        <v>0</v>
      </c>
      <c r="Q292">
        <v>0</v>
      </c>
      <c r="AL292" t="str">
        <f>Special[[#This Row],[服装]]&amp;Special[[#This Row],[名前]]&amp;Special[[#This Row],[レアリティ]]</f>
        <v>ユニフォーム駒木輝ICONIC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145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t="s">
        <v>205</v>
      </c>
      <c r="E293" t="s">
        <v>57</v>
      </c>
      <c r="F293" t="s">
        <v>24</v>
      </c>
      <c r="G293" t="s">
        <v>26</v>
      </c>
      <c r="H293" t="s">
        <v>56</v>
      </c>
      <c r="I293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12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ユニフォーム茶屋和馬ICONIC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146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205</v>
      </c>
      <c r="E294" t="s">
        <v>58</v>
      </c>
      <c r="F294" t="s">
        <v>24</v>
      </c>
      <c r="G294" t="s">
        <v>25</v>
      </c>
      <c r="H294" t="s">
        <v>56</v>
      </c>
      <c r="I294" t="s">
        <v>71</v>
      </c>
      <c r="J294">
        <v>1</v>
      </c>
      <c r="K294" t="s">
        <v>261</v>
      </c>
      <c r="L294" s="1" t="s">
        <v>191</v>
      </c>
      <c r="M294" s="1" t="s">
        <v>162</v>
      </c>
      <c r="N294">
        <v>12</v>
      </c>
      <c r="O294">
        <v>0</v>
      </c>
      <c r="P294">
        <v>0</v>
      </c>
      <c r="Q294">
        <v>0</v>
      </c>
      <c r="AL294" t="str">
        <f>Special[[#This Row],[服装]]&amp;Special[[#This Row],[名前]]&amp;Special[[#This Row],[レアリティ]]</f>
        <v>ユニフォーム玉川弘樹ICONIC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147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59</v>
      </c>
      <c r="F295" t="s">
        <v>24</v>
      </c>
      <c r="G295" t="s">
        <v>21</v>
      </c>
      <c r="H295" t="s">
        <v>56</v>
      </c>
      <c r="I295" t="s">
        <v>71</v>
      </c>
      <c r="J295">
        <v>1</v>
      </c>
      <c r="K295" t="s">
        <v>261</v>
      </c>
      <c r="L295" s="1" t="s">
        <v>195</v>
      </c>
      <c r="M295" s="1" t="s">
        <v>173</v>
      </c>
      <c r="N295">
        <v>38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ユニフォーム桜井大河ICONIC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148</v>
      </c>
      <c r="B296">
        <f>IF(ROW()=2,1,IF(A295&lt;&gt;Special[[#This Row],[No]],1,IF(Special[[#This Row],[枝番用]]=0,B295,B295+1)))</f>
        <v>1</v>
      </c>
      <c r="C296">
        <f>IF(ROW()=2,1,IF(Special[[#This Row],[枝番用]]=1,1,C295+1))</f>
        <v>1</v>
      </c>
      <c r="D296" t="s">
        <v>205</v>
      </c>
      <c r="E296" t="s">
        <v>60</v>
      </c>
      <c r="F296" t="s">
        <v>24</v>
      </c>
      <c r="G296" t="s">
        <v>31</v>
      </c>
      <c r="H296" t="s">
        <v>56</v>
      </c>
      <c r="I296" t="s">
        <v>71</v>
      </c>
      <c r="J296">
        <v>1</v>
      </c>
      <c r="K296" t="s">
        <v>261</v>
      </c>
      <c r="L296" s="1" t="s">
        <v>191</v>
      </c>
      <c r="M296" s="1" t="s">
        <v>162</v>
      </c>
      <c r="N296">
        <v>13</v>
      </c>
      <c r="O296">
        <v>0</v>
      </c>
      <c r="P296">
        <v>0</v>
      </c>
      <c r="Q296">
        <v>0</v>
      </c>
      <c r="AL296" t="str">
        <f>Special[[#This Row],[服装]]&amp;Special[[#This Row],[名前]]&amp;Special[[#This Row],[レアリティ]]</f>
        <v>ユニフォーム芳賀良治ICONIC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148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1</v>
      </c>
      <c r="D297" t="s">
        <v>205</v>
      </c>
      <c r="E297" t="s">
        <v>60</v>
      </c>
      <c r="F297" t="s">
        <v>24</v>
      </c>
      <c r="G297" t="s">
        <v>31</v>
      </c>
      <c r="H297" t="s">
        <v>56</v>
      </c>
      <c r="I297" t="s">
        <v>71</v>
      </c>
      <c r="J297">
        <v>1</v>
      </c>
      <c r="K297" t="s">
        <v>261</v>
      </c>
      <c r="L297" s="1" t="s">
        <v>1290</v>
      </c>
      <c r="M297" s="1" t="s">
        <v>173</v>
      </c>
      <c r="N297">
        <v>13</v>
      </c>
      <c r="O297">
        <v>0</v>
      </c>
      <c r="P297">
        <v>0</v>
      </c>
      <c r="Q297">
        <v>0</v>
      </c>
      <c r="V297">
        <v>4.2</v>
      </c>
      <c r="W297">
        <v>42.42</v>
      </c>
      <c r="X297" s="14">
        <v>0</v>
      </c>
      <c r="Y297" s="14">
        <v>0</v>
      </c>
      <c r="Z297" s="15" t="s">
        <v>1297</v>
      </c>
      <c r="AA297">
        <v>1</v>
      </c>
      <c r="AE297" s="14">
        <v>0</v>
      </c>
      <c r="AF297" s="14">
        <v>0</v>
      </c>
      <c r="AG297" s="14">
        <v>0</v>
      </c>
      <c r="AH297" s="14">
        <v>0</v>
      </c>
      <c r="AI297" s="14"/>
      <c r="AJ297" s="14">
        <v>0</v>
      </c>
      <c r="AL297" t="str">
        <f>Special[[#This Row],[服装]]&amp;Special[[#This Row],[名前]]&amp;Special[[#This Row],[レアリティ]]</f>
        <v>ユニフォーム芳賀良治ICONIC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149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61</v>
      </c>
      <c r="F298" t="s">
        <v>24</v>
      </c>
      <c r="G298" t="s">
        <v>26</v>
      </c>
      <c r="H298" t="s">
        <v>56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L298" t="str">
        <f>Special[[#This Row],[服装]]&amp;Special[[#This Row],[名前]]&amp;Special[[#This Row],[レアリティ]]</f>
        <v>ユニフォーム渋谷陸斗ICONIC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150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62</v>
      </c>
      <c r="F299" t="s">
        <v>24</v>
      </c>
      <c r="G299" t="s">
        <v>25</v>
      </c>
      <c r="H299" t="s">
        <v>56</v>
      </c>
      <c r="I299" t="s">
        <v>71</v>
      </c>
      <c r="J299">
        <v>1</v>
      </c>
      <c r="K299" t="s">
        <v>261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L299" t="str">
        <f>Special[[#This Row],[服装]]&amp;Special[[#This Row],[名前]]&amp;Special[[#This Row],[レアリティ]]</f>
        <v>ユニフォーム池尻隼人ICONIC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151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1118</v>
      </c>
      <c r="E300" s="1" t="s">
        <v>62</v>
      </c>
      <c r="F300" s="1" t="s">
        <v>77</v>
      </c>
      <c r="G300" s="1" t="s">
        <v>25</v>
      </c>
      <c r="H300" s="1" t="s">
        <v>56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L300" t="str">
        <f>Special[[#This Row],[服装]]&amp;Special[[#This Row],[名前]]&amp;Special[[#This Row],[レアリティ]]</f>
        <v>文化祭2池尻隼人ICONIC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151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1118</v>
      </c>
      <c r="E301" s="1" t="s">
        <v>62</v>
      </c>
      <c r="F301" s="1" t="s">
        <v>77</v>
      </c>
      <c r="G301" s="1" t="s">
        <v>25</v>
      </c>
      <c r="H301" s="1" t="s">
        <v>56</v>
      </c>
      <c r="I301" s="1" t="s">
        <v>71</v>
      </c>
      <c r="J301">
        <v>1</v>
      </c>
      <c r="K301" t="s">
        <v>261</v>
      </c>
      <c r="L301" s="1" t="s">
        <v>1276</v>
      </c>
      <c r="M301" s="1" t="s">
        <v>224</v>
      </c>
      <c r="N301">
        <v>42</v>
      </c>
      <c r="O301">
        <v>0</v>
      </c>
      <c r="P301">
        <v>52</v>
      </c>
      <c r="Q301">
        <v>0</v>
      </c>
      <c r="V301">
        <v>4.2</v>
      </c>
      <c r="W301">
        <v>25.76</v>
      </c>
      <c r="X301">
        <v>5.8</v>
      </c>
      <c r="Y301">
        <v>35.200000000000003</v>
      </c>
      <c r="Z301" s="1" t="s">
        <v>1275</v>
      </c>
      <c r="AA301">
        <v>1</v>
      </c>
      <c r="AL301" t="str">
        <f>Special[[#This Row],[服装]]&amp;Special[[#This Row],[名前]]&amp;Special[[#This Row],[レアリティ]]</f>
        <v>文化祭2池尻隼人ICONIC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152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1341</v>
      </c>
      <c r="E302" s="1" t="s">
        <v>62</v>
      </c>
      <c r="F302" s="1" t="s">
        <v>73</v>
      </c>
      <c r="G302" s="1" t="s">
        <v>25</v>
      </c>
      <c r="H302" s="1" t="s">
        <v>56</v>
      </c>
      <c r="I302" s="1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Z302" s="1"/>
      <c r="AL302" t="str">
        <f>Special[[#This Row],[服装]]&amp;Special[[#This Row],[名前]]&amp;Special[[#This Row],[レアリティ]]</f>
        <v>遊園地池尻隼人ICONIC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152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1341</v>
      </c>
      <c r="E303" s="1" t="s">
        <v>62</v>
      </c>
      <c r="F303" s="1" t="s">
        <v>73</v>
      </c>
      <c r="G303" s="1" t="s">
        <v>25</v>
      </c>
      <c r="H303" s="1" t="s">
        <v>56</v>
      </c>
      <c r="I303" s="1" t="s">
        <v>71</v>
      </c>
      <c r="J303">
        <v>1</v>
      </c>
      <c r="K303" t="s">
        <v>261</v>
      </c>
      <c r="L303" s="1" t="s">
        <v>1129</v>
      </c>
      <c r="M303" s="1" t="s">
        <v>224</v>
      </c>
      <c r="N303">
        <v>42</v>
      </c>
      <c r="O303">
        <v>0</v>
      </c>
      <c r="P303">
        <v>52</v>
      </c>
      <c r="Q303">
        <v>0</v>
      </c>
      <c r="V303">
        <v>2.5</v>
      </c>
      <c r="W303">
        <v>15.24</v>
      </c>
      <c r="X303">
        <v>4.2</v>
      </c>
      <c r="Y303">
        <v>25.76</v>
      </c>
      <c r="Z303" s="1" t="s">
        <v>1277</v>
      </c>
      <c r="AA303">
        <v>2</v>
      </c>
      <c r="AB303" s="1" t="s">
        <v>143</v>
      </c>
      <c r="AC303" s="1" t="s">
        <v>1348</v>
      </c>
      <c r="AL303" t="str">
        <f>Special[[#This Row],[服装]]&amp;Special[[#This Row],[名前]]&amp;Special[[#This Row],[レアリティ]]</f>
        <v>遊園地池尻隼人ICONIC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152</v>
      </c>
      <c r="B304">
        <f>IF(ROW()=2,1,IF(A303&lt;&gt;Special[[#This Row],[No]],1,IF(Special[[#This Row],[枝番用]]=0,B303,B303+1)))</f>
        <v>2</v>
      </c>
      <c r="C304">
        <f>IF(ROW()=2,1,IF(Special[[#This Row],[枝番用]]=1,1,C303+1))</f>
        <v>2</v>
      </c>
      <c r="D304" s="1" t="s">
        <v>1341</v>
      </c>
      <c r="E304" s="1" t="s">
        <v>62</v>
      </c>
      <c r="F304" s="1" t="s">
        <v>73</v>
      </c>
      <c r="G304" s="1" t="s">
        <v>25</v>
      </c>
      <c r="H304" s="1" t="s">
        <v>56</v>
      </c>
      <c r="I304" s="1" t="s">
        <v>71</v>
      </c>
      <c r="J304">
        <v>1</v>
      </c>
      <c r="K304" t="s">
        <v>261</v>
      </c>
      <c r="L304" s="1" t="s">
        <v>1129</v>
      </c>
      <c r="M304" s="1" t="s">
        <v>224</v>
      </c>
      <c r="N304">
        <v>42</v>
      </c>
      <c r="O304">
        <v>0</v>
      </c>
      <c r="P304">
        <v>52</v>
      </c>
      <c r="Q304">
        <v>0</v>
      </c>
      <c r="U304" s="1" t="s">
        <v>724</v>
      </c>
      <c r="V304">
        <v>7</v>
      </c>
      <c r="W304">
        <v>13.86</v>
      </c>
      <c r="X304">
        <v>10.5</v>
      </c>
      <c r="Y304">
        <v>20.79</v>
      </c>
      <c r="Z304" s="1" t="s">
        <v>143</v>
      </c>
      <c r="AA304">
        <v>0</v>
      </c>
      <c r="AL304" t="str">
        <f>Special[[#This Row],[服装]]&amp;Special[[#This Row],[名前]]&amp;Special[[#This Row],[レアリティ]]</f>
        <v>遊園地池尻隼人ICONIC</v>
      </c>
      <c r="AM304">
        <f>IF((A303&amp;L303&amp;M303)&lt;&gt;(Special[[#This Row],[No]]&amp;L304&amp;M304),1,0)</f>
        <v>0</v>
      </c>
    </row>
    <row r="305" spans="1:39" x14ac:dyDescent="0.35">
      <c r="A305">
        <f>VLOOKUP(Special[[#This Row],[No用]],SetNo[[No.用]:[vlookup 用]],2,FALSE)</f>
        <v>153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63</v>
      </c>
      <c r="F305" t="s">
        <v>28</v>
      </c>
      <c r="G305" t="s">
        <v>25</v>
      </c>
      <c r="H305" t="s">
        <v>64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ユニフォーム十和田良樹ICONIC</v>
      </c>
      <c r="AM305">
        <f>IF((A301&amp;L301&amp;M301)&lt;&gt;(Special[[#This Row],[No]]&amp;L305&amp;M305),1,0)</f>
        <v>1</v>
      </c>
    </row>
    <row r="306" spans="1:39" x14ac:dyDescent="0.35">
      <c r="A306">
        <f>VLOOKUP(Special[[#This Row],[No用]],SetNo[[No.用]:[vlookup 用]],2,FALSE)</f>
        <v>154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65</v>
      </c>
      <c r="F306" t="s">
        <v>28</v>
      </c>
      <c r="G306" t="s">
        <v>26</v>
      </c>
      <c r="H306" t="s">
        <v>64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ユニフォーム森岳歩ICONIC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155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66</v>
      </c>
      <c r="F307" t="s">
        <v>24</v>
      </c>
      <c r="G307" t="s">
        <v>25</v>
      </c>
      <c r="H307" t="s">
        <v>64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ユニフォーム唐松拓巳ICONIC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156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t="s">
        <v>205</v>
      </c>
      <c r="E308" t="s">
        <v>67</v>
      </c>
      <c r="F308" t="s">
        <v>28</v>
      </c>
      <c r="G308" t="s">
        <v>25</v>
      </c>
      <c r="H308" t="s">
        <v>64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13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ユニフォーム田沢裕樹ICONIC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157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205</v>
      </c>
      <c r="E309" t="s">
        <v>68</v>
      </c>
      <c r="F309" t="s">
        <v>28</v>
      </c>
      <c r="G309" t="s">
        <v>26</v>
      </c>
      <c r="H309" t="s">
        <v>64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14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ユニフォーム子安颯真ICONIC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158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69</v>
      </c>
      <c r="F310" t="s">
        <v>28</v>
      </c>
      <c r="G310" t="s">
        <v>21</v>
      </c>
      <c r="H310" t="s">
        <v>64</v>
      </c>
      <c r="I310" t="s">
        <v>71</v>
      </c>
      <c r="J310">
        <v>1</v>
      </c>
      <c r="K310" t="s">
        <v>261</v>
      </c>
      <c r="L310" s="1" t="s">
        <v>195</v>
      </c>
      <c r="M310" s="1" t="s">
        <v>173</v>
      </c>
      <c r="N310">
        <v>12</v>
      </c>
      <c r="O310">
        <v>0</v>
      </c>
      <c r="P310">
        <v>0</v>
      </c>
      <c r="Q310">
        <v>0</v>
      </c>
      <c r="AL310" t="str">
        <f>Special[[#This Row],[服装]]&amp;Special[[#This Row],[名前]]&amp;Special[[#This Row],[レアリティ]]</f>
        <v>ユニフォーム横手駿ICONIC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159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70</v>
      </c>
      <c r="F311" t="s">
        <v>28</v>
      </c>
      <c r="G311" t="s">
        <v>31</v>
      </c>
      <c r="H311" t="s">
        <v>64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L311" t="str">
        <f>Special[[#This Row],[服装]]&amp;Special[[#This Row],[名前]]&amp;Special[[#This Row],[レアリティ]]</f>
        <v>ユニフォーム夏瀬伊吹ICONIC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159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70</v>
      </c>
      <c r="F312" t="s">
        <v>28</v>
      </c>
      <c r="G312" t="s">
        <v>31</v>
      </c>
      <c r="H312" t="s">
        <v>64</v>
      </c>
      <c r="I312" t="s">
        <v>71</v>
      </c>
      <c r="J312">
        <v>1</v>
      </c>
      <c r="K312" t="s">
        <v>261</v>
      </c>
      <c r="L312" s="1" t="s">
        <v>275</v>
      </c>
      <c r="M312" s="1" t="s">
        <v>224</v>
      </c>
      <c r="N312">
        <v>44</v>
      </c>
      <c r="O312">
        <v>0</v>
      </c>
      <c r="P312">
        <v>54</v>
      </c>
      <c r="Q312">
        <v>0</v>
      </c>
      <c r="AL312" t="str">
        <f>Special[[#This Row],[服装]]&amp;Special[[#This Row],[名前]]&amp;Special[[#This Row],[レアリティ]]</f>
        <v>ユニフォーム夏瀬伊吹ICONIC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160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108</v>
      </c>
      <c r="E313" s="1" t="s">
        <v>921</v>
      </c>
      <c r="F313" s="1" t="s">
        <v>28</v>
      </c>
      <c r="G313" s="1" t="s">
        <v>31</v>
      </c>
      <c r="H313" s="1" t="s">
        <v>64</v>
      </c>
      <c r="I313" s="1" t="s">
        <v>71</v>
      </c>
      <c r="J313">
        <v>1</v>
      </c>
      <c r="K313" t="s">
        <v>261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L313" t="str">
        <f>Special[[#This Row],[服装]]&amp;Special[[#This Row],[名前]]&amp;Special[[#This Row],[レアリティ]]</f>
        <v>ユニフォーム秋宮昇ICONIC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160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108</v>
      </c>
      <c r="E314" s="1" t="s">
        <v>921</v>
      </c>
      <c r="F314" s="1" t="s">
        <v>28</v>
      </c>
      <c r="G314" s="1" t="s">
        <v>31</v>
      </c>
      <c r="H314" s="1" t="s">
        <v>64</v>
      </c>
      <c r="I314" s="1" t="s">
        <v>71</v>
      </c>
      <c r="J314">
        <v>1</v>
      </c>
      <c r="K314" t="s">
        <v>261</v>
      </c>
      <c r="L314" s="1" t="s">
        <v>690</v>
      </c>
      <c r="M314" s="1" t="s">
        <v>224</v>
      </c>
      <c r="N314">
        <v>43</v>
      </c>
      <c r="O314">
        <v>0</v>
      </c>
      <c r="P314">
        <v>53</v>
      </c>
      <c r="Q314">
        <v>0</v>
      </c>
      <c r="AL314" t="str">
        <f>Special[[#This Row],[服装]]&amp;Special[[#This Row],[名前]]&amp;Special[[#This Row],[レアリティ]]</f>
        <v>ユニフォーム秋宮昇ICONIC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161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t="s">
        <v>205</v>
      </c>
      <c r="E315" t="s">
        <v>72</v>
      </c>
      <c r="F315" t="s">
        <v>23</v>
      </c>
      <c r="G315" t="s">
        <v>31</v>
      </c>
      <c r="H315" t="s">
        <v>75</v>
      </c>
      <c r="I315" t="s">
        <v>71</v>
      </c>
      <c r="J315">
        <v>1</v>
      </c>
      <c r="K315" t="s">
        <v>261</v>
      </c>
      <c r="L315" s="1" t="s">
        <v>191</v>
      </c>
      <c r="M315" s="1" t="s">
        <v>162</v>
      </c>
      <c r="N315">
        <v>14</v>
      </c>
      <c r="O315">
        <v>0</v>
      </c>
      <c r="P315">
        <v>0</v>
      </c>
      <c r="Q315">
        <v>0</v>
      </c>
      <c r="AL315" t="str">
        <f>Special[[#This Row],[服装]]&amp;Special[[#This Row],[名前]]&amp;Special[[#This Row],[レアリティ]]</f>
        <v>ユニフォーム古牧譲ICONIC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161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t="s">
        <v>205</v>
      </c>
      <c r="E316" t="s">
        <v>72</v>
      </c>
      <c r="F316" t="s">
        <v>23</v>
      </c>
      <c r="G316" t="s">
        <v>31</v>
      </c>
      <c r="H316" t="s">
        <v>75</v>
      </c>
      <c r="I316" t="s">
        <v>71</v>
      </c>
      <c r="J316">
        <v>1</v>
      </c>
      <c r="K316" t="s">
        <v>261</v>
      </c>
      <c r="L316" s="1" t="s">
        <v>275</v>
      </c>
      <c r="M316" s="1" t="s">
        <v>224</v>
      </c>
      <c r="N316">
        <v>49</v>
      </c>
      <c r="O316">
        <v>0</v>
      </c>
      <c r="P316">
        <v>59</v>
      </c>
      <c r="Q316">
        <v>0</v>
      </c>
      <c r="AL316" t="str">
        <f>Special[[#This Row],[服装]]&amp;Special[[#This Row],[名前]]&amp;Special[[#This Row],[レアリティ]]</f>
        <v>ユニフォーム古牧譲ICONIC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162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798</v>
      </c>
      <c r="E317" t="s">
        <v>72</v>
      </c>
      <c r="F317" s="1" t="s">
        <v>90</v>
      </c>
      <c r="G317" t="s">
        <v>74</v>
      </c>
      <c r="H317" t="s">
        <v>75</v>
      </c>
      <c r="I317" t="s">
        <v>71</v>
      </c>
      <c r="J317">
        <v>1</v>
      </c>
      <c r="K317" t="s">
        <v>261</v>
      </c>
      <c r="L317" s="1" t="s">
        <v>278</v>
      </c>
      <c r="M317" s="1" t="s">
        <v>806</v>
      </c>
      <c r="N317">
        <v>14</v>
      </c>
      <c r="O317">
        <v>0</v>
      </c>
      <c r="P317">
        <v>0</v>
      </c>
      <c r="Q317">
        <v>0</v>
      </c>
      <c r="AL317" t="str">
        <f>Special[[#This Row],[服装]]&amp;Special[[#This Row],[名前]]&amp;Special[[#This Row],[レアリティ]]</f>
        <v>雪遊び古牧譲ICONIC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162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798</v>
      </c>
      <c r="E318" t="s">
        <v>72</v>
      </c>
      <c r="F318" s="1" t="s">
        <v>90</v>
      </c>
      <c r="G318" t="s">
        <v>74</v>
      </c>
      <c r="H318" t="s">
        <v>75</v>
      </c>
      <c r="I318" t="s">
        <v>71</v>
      </c>
      <c r="J318">
        <v>1</v>
      </c>
      <c r="K318" t="s">
        <v>261</v>
      </c>
      <c r="L318" s="1" t="s">
        <v>790</v>
      </c>
      <c r="M318" s="1" t="s">
        <v>807</v>
      </c>
      <c r="N318">
        <v>46</v>
      </c>
      <c r="O318">
        <v>0</v>
      </c>
      <c r="P318">
        <v>56</v>
      </c>
      <c r="Q318">
        <v>0</v>
      </c>
      <c r="V318">
        <v>3.35</v>
      </c>
      <c r="W318">
        <v>33.729999999999997</v>
      </c>
      <c r="X318">
        <v>5</v>
      </c>
      <c r="Y318">
        <v>50.08</v>
      </c>
      <c r="Z318" t="s">
        <v>1292</v>
      </c>
      <c r="AA318">
        <v>1</v>
      </c>
      <c r="AE318" s="14">
        <v>0</v>
      </c>
      <c r="AF318" s="14">
        <v>0</v>
      </c>
      <c r="AG318" s="14">
        <v>0</v>
      </c>
      <c r="AH318" s="14">
        <v>0</v>
      </c>
      <c r="AI318" s="14"/>
      <c r="AJ318" s="14">
        <v>0</v>
      </c>
      <c r="AL318" t="str">
        <f>Special[[#This Row],[服装]]&amp;Special[[#This Row],[名前]]&amp;Special[[#This Row],[レアリティ]]</f>
        <v>雪遊び古牧譲ICONIC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162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798</v>
      </c>
      <c r="E319" t="s">
        <v>72</v>
      </c>
      <c r="F319" s="1" t="s">
        <v>90</v>
      </c>
      <c r="G319" t="s">
        <v>74</v>
      </c>
      <c r="H319" t="s">
        <v>75</v>
      </c>
      <c r="I319" t="s">
        <v>71</v>
      </c>
      <c r="J319">
        <v>1</v>
      </c>
      <c r="K319" t="s">
        <v>261</v>
      </c>
      <c r="L319" s="1" t="s">
        <v>805</v>
      </c>
      <c r="M319" s="1" t="s">
        <v>224</v>
      </c>
      <c r="N319">
        <v>46</v>
      </c>
      <c r="O319">
        <v>0</v>
      </c>
      <c r="P319">
        <v>56</v>
      </c>
      <c r="Q319">
        <v>0</v>
      </c>
      <c r="AL319" t="str">
        <f>Special[[#This Row],[服装]]&amp;Special[[#This Row],[名前]]&amp;Special[[#This Row],[レアリティ]]</f>
        <v>雪遊び古牧譲ICONIC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163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76</v>
      </c>
      <c r="F320" t="s">
        <v>28</v>
      </c>
      <c r="G320" t="s">
        <v>25</v>
      </c>
      <c r="H320" t="s">
        <v>75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L320" t="str">
        <f>Special[[#This Row],[服装]]&amp;Special[[#This Row],[名前]]&amp;Special[[#This Row],[レアリティ]]</f>
        <v>ユニフォーム浅虫快人ICONIC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163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76</v>
      </c>
      <c r="F321" t="s">
        <v>28</v>
      </c>
      <c r="G321" t="s">
        <v>25</v>
      </c>
      <c r="H321" t="s">
        <v>75</v>
      </c>
      <c r="I321" t="s">
        <v>71</v>
      </c>
      <c r="J321">
        <v>1</v>
      </c>
      <c r="K321" t="s">
        <v>261</v>
      </c>
      <c r="L321" s="1" t="s">
        <v>1290</v>
      </c>
      <c r="M321" s="1" t="s">
        <v>173</v>
      </c>
      <c r="N321">
        <v>14</v>
      </c>
      <c r="O321">
        <v>0</v>
      </c>
      <c r="P321">
        <v>0</v>
      </c>
      <c r="Q321">
        <v>0</v>
      </c>
      <c r="V321">
        <v>4.2</v>
      </c>
      <c r="W321">
        <v>42.42</v>
      </c>
      <c r="X321" s="14">
        <v>0</v>
      </c>
      <c r="Y321" s="14">
        <v>0</v>
      </c>
      <c r="Z321" s="15" t="s">
        <v>1297</v>
      </c>
      <c r="AA321">
        <v>1</v>
      </c>
      <c r="AE321" s="14">
        <v>0</v>
      </c>
      <c r="AF321" s="14">
        <v>0</v>
      </c>
      <c r="AG321" s="14">
        <v>0</v>
      </c>
      <c r="AH321" s="14">
        <v>0</v>
      </c>
      <c r="AI321" s="14"/>
      <c r="AJ321" s="14">
        <v>0</v>
      </c>
      <c r="AL321" t="str">
        <f>Special[[#This Row],[服装]]&amp;Special[[#This Row],[名前]]&amp;Special[[#This Row],[レアリティ]]</f>
        <v>ユニフォーム浅虫快人ICONIC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164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205</v>
      </c>
      <c r="E322" t="s">
        <v>79</v>
      </c>
      <c r="F322" t="s">
        <v>23</v>
      </c>
      <c r="G322" t="s">
        <v>21</v>
      </c>
      <c r="H322" t="s">
        <v>75</v>
      </c>
      <c r="I322" t="s">
        <v>71</v>
      </c>
      <c r="J322">
        <v>1</v>
      </c>
      <c r="K322" t="s">
        <v>261</v>
      </c>
      <c r="L322" s="1" t="s">
        <v>195</v>
      </c>
      <c r="M322" s="1" t="s">
        <v>173</v>
      </c>
      <c r="N322">
        <v>14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ユニフォーム南田大志ICONIC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164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t="s">
        <v>205</v>
      </c>
      <c r="E323" t="s">
        <v>79</v>
      </c>
      <c r="F323" t="s">
        <v>23</v>
      </c>
      <c r="G323" t="s">
        <v>21</v>
      </c>
      <c r="H323" t="s">
        <v>75</v>
      </c>
      <c r="I323" t="s">
        <v>71</v>
      </c>
      <c r="J323">
        <v>1</v>
      </c>
      <c r="K323" t="s">
        <v>261</v>
      </c>
      <c r="L323" s="1" t="s">
        <v>790</v>
      </c>
      <c r="M323" s="1" t="s">
        <v>224</v>
      </c>
      <c r="N323">
        <v>44</v>
      </c>
      <c r="O323">
        <v>0</v>
      </c>
      <c r="P323">
        <v>54</v>
      </c>
      <c r="Q323">
        <v>0</v>
      </c>
      <c r="V323">
        <v>3.35</v>
      </c>
      <c r="W323">
        <v>33.729999999999997</v>
      </c>
      <c r="X323">
        <v>5</v>
      </c>
      <c r="Y323">
        <v>50.08</v>
      </c>
      <c r="Z323" t="s">
        <v>1292</v>
      </c>
      <c r="AA323">
        <v>1</v>
      </c>
      <c r="AE323" s="14">
        <v>0</v>
      </c>
      <c r="AF323" s="14">
        <v>0</v>
      </c>
      <c r="AG323" s="14">
        <v>0</v>
      </c>
      <c r="AH323" s="14">
        <v>0</v>
      </c>
      <c r="AI323" s="14"/>
      <c r="AJ323" s="14">
        <v>0</v>
      </c>
      <c r="AL323" t="str">
        <f>Special[[#This Row],[服装]]&amp;Special[[#This Row],[名前]]&amp;Special[[#This Row],[レアリティ]]</f>
        <v>ユニフォーム南田大志ICONIC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165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81</v>
      </c>
      <c r="F324" t="s">
        <v>23</v>
      </c>
      <c r="G324" t="s">
        <v>26</v>
      </c>
      <c r="H324" t="s">
        <v>75</v>
      </c>
      <c r="I324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14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ユニフォーム湯川良明ICONIC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166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83</v>
      </c>
      <c r="F325" t="s">
        <v>23</v>
      </c>
      <c r="G325" t="s">
        <v>25</v>
      </c>
      <c r="H325" t="s">
        <v>75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14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ユニフォーム稲垣功ICONIC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167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205</v>
      </c>
      <c r="E326" t="s">
        <v>86</v>
      </c>
      <c r="F326" t="s">
        <v>23</v>
      </c>
      <c r="G326" t="s">
        <v>26</v>
      </c>
      <c r="H326" t="s">
        <v>75</v>
      </c>
      <c r="I326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L326" t="str">
        <f>Special[[#This Row],[服装]]&amp;Special[[#This Row],[名前]]&amp;Special[[#This Row],[レアリティ]]</f>
        <v>ユニフォーム馬門英治ICONIC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168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t="s">
        <v>205</v>
      </c>
      <c r="E327" t="s">
        <v>88</v>
      </c>
      <c r="F327" t="s">
        <v>23</v>
      </c>
      <c r="G327" t="s">
        <v>25</v>
      </c>
      <c r="H327" t="s">
        <v>75</v>
      </c>
      <c r="I327" t="s">
        <v>71</v>
      </c>
      <c r="J327">
        <v>1</v>
      </c>
      <c r="K327" t="s">
        <v>261</v>
      </c>
      <c r="L327" s="1" t="s">
        <v>191</v>
      </c>
      <c r="M327" s="1" t="s">
        <v>162</v>
      </c>
      <c r="N327">
        <v>12</v>
      </c>
      <c r="O327">
        <v>0</v>
      </c>
      <c r="P327">
        <v>0</v>
      </c>
      <c r="Q327">
        <v>0</v>
      </c>
      <c r="AL327" t="str">
        <f>Special[[#This Row],[服装]]&amp;Special[[#This Row],[名前]]&amp;Special[[#This Row],[レアリティ]]</f>
        <v>ユニフォーム百沢雄大ICONIC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169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692</v>
      </c>
      <c r="E328" t="s">
        <v>88</v>
      </c>
      <c r="F328" s="1" t="s">
        <v>90</v>
      </c>
      <c r="G328" t="s">
        <v>78</v>
      </c>
      <c r="H328" t="s">
        <v>75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12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職業体験百沢雄大ICONIC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170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108</v>
      </c>
      <c r="E329" t="s">
        <v>89</v>
      </c>
      <c r="F329" t="s">
        <v>90</v>
      </c>
      <c r="G329" t="s">
        <v>78</v>
      </c>
      <c r="H329" t="s">
        <v>91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L329" t="str">
        <f>Special[[#This Row],[服装]]&amp;Special[[#This Row],[名前]]&amp;Special[[#This Row],[レアリティ]]</f>
        <v>ユニフォーム照島游児ICONIC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170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t="s">
        <v>108</v>
      </c>
      <c r="E330" t="s">
        <v>89</v>
      </c>
      <c r="F330" t="s">
        <v>90</v>
      </c>
      <c r="G330" t="s">
        <v>78</v>
      </c>
      <c r="H330" t="s">
        <v>91</v>
      </c>
      <c r="I330" t="s">
        <v>71</v>
      </c>
      <c r="J330">
        <v>1</v>
      </c>
      <c r="K330" t="s">
        <v>261</v>
      </c>
      <c r="L330" s="1" t="s">
        <v>790</v>
      </c>
      <c r="M330" s="1" t="s">
        <v>224</v>
      </c>
      <c r="N330">
        <v>51</v>
      </c>
      <c r="O330">
        <v>0</v>
      </c>
      <c r="P330">
        <v>61</v>
      </c>
      <c r="Q330">
        <v>0</v>
      </c>
      <c r="V330">
        <v>3.35</v>
      </c>
      <c r="W330">
        <v>33.729999999999997</v>
      </c>
      <c r="X330">
        <v>5</v>
      </c>
      <c r="Y330">
        <v>50.08</v>
      </c>
      <c r="Z330" t="s">
        <v>1292</v>
      </c>
      <c r="AA330">
        <v>1</v>
      </c>
      <c r="AE330" s="14">
        <v>0</v>
      </c>
      <c r="AF330" s="14">
        <v>0</v>
      </c>
      <c r="AG330" s="14">
        <v>0</v>
      </c>
      <c r="AH330" s="14">
        <v>0</v>
      </c>
      <c r="AI330" s="14"/>
      <c r="AJ330" s="14">
        <v>0</v>
      </c>
      <c r="AL330" t="str">
        <f>Special[[#This Row],[服装]]&amp;Special[[#This Row],[名前]]&amp;Special[[#This Row],[レアリティ]]</f>
        <v>ユニフォーム照島游児ICONIC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171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149</v>
      </c>
      <c r="E331" t="s">
        <v>89</v>
      </c>
      <c r="F331" t="s">
        <v>77</v>
      </c>
      <c r="G331" t="s">
        <v>78</v>
      </c>
      <c r="H331" t="s">
        <v>91</v>
      </c>
      <c r="I331" t="s">
        <v>71</v>
      </c>
      <c r="J331">
        <v>1</v>
      </c>
      <c r="K331" t="s">
        <v>261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L331" t="str">
        <f>Special[[#This Row],[服装]]&amp;Special[[#This Row],[名前]]&amp;Special[[#This Row],[レアリティ]]</f>
        <v>制服照島游児ICONIC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172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798</v>
      </c>
      <c r="E332" t="s">
        <v>89</v>
      </c>
      <c r="F332" s="1" t="s">
        <v>799</v>
      </c>
      <c r="G332" t="s">
        <v>78</v>
      </c>
      <c r="H332" t="s">
        <v>91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L332" t="str">
        <f>Special[[#This Row],[服装]]&amp;Special[[#This Row],[名前]]&amp;Special[[#This Row],[レアリティ]]</f>
        <v>雪遊び照島游児ICONIC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172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798</v>
      </c>
      <c r="E333" t="s">
        <v>89</v>
      </c>
      <c r="F333" s="1" t="s">
        <v>799</v>
      </c>
      <c r="G333" t="s">
        <v>78</v>
      </c>
      <c r="H333" t="s">
        <v>91</v>
      </c>
      <c r="I333" t="s">
        <v>71</v>
      </c>
      <c r="J333">
        <v>1</v>
      </c>
      <c r="K333" t="s">
        <v>261</v>
      </c>
      <c r="L333" s="1" t="s">
        <v>800</v>
      </c>
      <c r="M333" s="1" t="s">
        <v>224</v>
      </c>
      <c r="N333">
        <v>48</v>
      </c>
      <c r="O333">
        <v>0</v>
      </c>
      <c r="P333">
        <v>58</v>
      </c>
      <c r="Q333">
        <v>0</v>
      </c>
      <c r="S333" s="1" t="s">
        <v>282</v>
      </c>
      <c r="T333">
        <v>2</v>
      </c>
      <c r="AA333">
        <v>2</v>
      </c>
      <c r="AL333" t="str">
        <f>Special[[#This Row],[服装]]&amp;Special[[#This Row],[名前]]&amp;Special[[#This Row],[レアリティ]]</f>
        <v>雪遊び照島游児ICONIC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173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1044</v>
      </c>
      <c r="E334" s="1" t="s">
        <v>89</v>
      </c>
      <c r="F334" s="1" t="s">
        <v>90</v>
      </c>
      <c r="G334" s="1" t="s">
        <v>78</v>
      </c>
      <c r="H334" s="1" t="s">
        <v>91</v>
      </c>
      <c r="I334" s="1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S334" s="1"/>
      <c r="AL334" t="str">
        <f>Special[[#This Row],[服装]]&amp;Special[[#This Row],[名前]]&amp;Special[[#This Row],[レアリティ]]</f>
        <v>スパイ照島游児ICONIC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173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1044</v>
      </c>
      <c r="E335" s="1" t="s">
        <v>89</v>
      </c>
      <c r="F335" s="1" t="s">
        <v>90</v>
      </c>
      <c r="G335" s="1" t="s">
        <v>78</v>
      </c>
      <c r="H335" s="1" t="s">
        <v>91</v>
      </c>
      <c r="I335" s="1" t="s">
        <v>71</v>
      </c>
      <c r="J335">
        <v>1</v>
      </c>
      <c r="K335" t="s">
        <v>261</v>
      </c>
      <c r="L335" s="1" t="s">
        <v>180</v>
      </c>
      <c r="M335" s="1" t="s">
        <v>178</v>
      </c>
      <c r="N335">
        <v>16</v>
      </c>
      <c r="O335">
        <v>0</v>
      </c>
      <c r="P335">
        <v>0</v>
      </c>
      <c r="Q335">
        <v>0</v>
      </c>
      <c r="S335" s="1"/>
      <c r="AL335" t="str">
        <f>Special[[#This Row],[服装]]&amp;Special[[#This Row],[名前]]&amp;Special[[#This Row],[レアリティ]]</f>
        <v>スパイ照島游児ICONIC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173</v>
      </c>
      <c r="B336">
        <f>IF(ROW()=2,1,IF(A335&lt;&gt;Special[[#This Row],[No]],1,IF(Special[[#This Row],[枝番用]]=0,B335,B335+1)))</f>
        <v>3</v>
      </c>
      <c r="C336">
        <f>IF(ROW()=2,1,IF(Special[[#This Row],[枝番用]]=1,1,C335+1))</f>
        <v>1</v>
      </c>
      <c r="D336" s="1" t="s">
        <v>1044</v>
      </c>
      <c r="E336" s="1" t="s">
        <v>89</v>
      </c>
      <c r="F336" s="1" t="s">
        <v>90</v>
      </c>
      <c r="G336" s="1" t="s">
        <v>78</v>
      </c>
      <c r="H336" s="1" t="s">
        <v>91</v>
      </c>
      <c r="I336" s="1" t="s">
        <v>71</v>
      </c>
      <c r="J336">
        <v>1</v>
      </c>
      <c r="K336" t="s">
        <v>261</v>
      </c>
      <c r="L336" s="1" t="s">
        <v>1129</v>
      </c>
      <c r="M336" s="1" t="s">
        <v>224</v>
      </c>
      <c r="N336">
        <v>48</v>
      </c>
      <c r="O336">
        <v>0</v>
      </c>
      <c r="P336">
        <v>58</v>
      </c>
      <c r="Q336">
        <v>0</v>
      </c>
      <c r="S336" s="1" t="s">
        <v>1045</v>
      </c>
      <c r="V336">
        <v>2.5</v>
      </c>
      <c r="W336">
        <v>15.24</v>
      </c>
      <c r="X336">
        <v>4.2</v>
      </c>
      <c r="Y336">
        <v>25.76</v>
      </c>
      <c r="Z336" s="1" t="s">
        <v>1277</v>
      </c>
      <c r="AA336">
        <v>1</v>
      </c>
      <c r="AD336" s="1" t="s">
        <v>724</v>
      </c>
      <c r="AE336">
        <v>2.5</v>
      </c>
      <c r="AF336">
        <v>15.24</v>
      </c>
      <c r="AG336">
        <v>4.2</v>
      </c>
      <c r="AH336">
        <v>25.76</v>
      </c>
      <c r="AI336" s="1" t="s">
        <v>1277</v>
      </c>
      <c r="AJ336">
        <v>0</v>
      </c>
      <c r="AL336" t="str">
        <f>Special[[#This Row],[服装]]&amp;Special[[#This Row],[名前]]&amp;Special[[#This Row],[レアリティ]]</f>
        <v>スパイ照島游児ICONIC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174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108</v>
      </c>
      <c r="E337" t="s">
        <v>92</v>
      </c>
      <c r="F337" t="s">
        <v>90</v>
      </c>
      <c r="G337" t="s">
        <v>82</v>
      </c>
      <c r="H337" t="s">
        <v>91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ユニフォーム母畑和馬ICONIC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175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108</v>
      </c>
      <c r="E338" t="s">
        <v>93</v>
      </c>
      <c r="F338" t="s">
        <v>73</v>
      </c>
      <c r="G338" t="s">
        <v>74</v>
      </c>
      <c r="H338" t="s">
        <v>91</v>
      </c>
      <c r="I338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14</v>
      </c>
      <c r="O338">
        <v>0</v>
      </c>
      <c r="P338">
        <v>0</v>
      </c>
      <c r="Q338">
        <v>0</v>
      </c>
      <c r="AL338" t="str">
        <f>Special[[#This Row],[服装]]&amp;Special[[#This Row],[名前]]&amp;Special[[#This Row],[レアリティ]]</f>
        <v>ユニフォーム二岐丈晴ICONIC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176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149</v>
      </c>
      <c r="E339" t="s">
        <v>93</v>
      </c>
      <c r="F339" t="s">
        <v>90</v>
      </c>
      <c r="G339" t="s">
        <v>74</v>
      </c>
      <c r="H339" t="s">
        <v>91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14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制服二岐丈晴ICONIC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177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108</v>
      </c>
      <c r="E340" t="s">
        <v>99</v>
      </c>
      <c r="F340" t="s">
        <v>73</v>
      </c>
      <c r="G340" t="s">
        <v>78</v>
      </c>
      <c r="H340" t="s">
        <v>91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14</v>
      </c>
      <c r="O340">
        <v>0</v>
      </c>
      <c r="P340">
        <v>0</v>
      </c>
      <c r="Q340">
        <v>0</v>
      </c>
      <c r="AL340" t="str">
        <f>Special[[#This Row],[服装]]&amp;Special[[#This Row],[名前]]&amp;Special[[#This Row],[レアリティ]]</f>
        <v>ユニフォーム沼尻凛太郎ICONIC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177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t="s">
        <v>108</v>
      </c>
      <c r="E341" t="s">
        <v>99</v>
      </c>
      <c r="F341" t="s">
        <v>73</v>
      </c>
      <c r="G341" t="s">
        <v>78</v>
      </c>
      <c r="H341" t="s">
        <v>91</v>
      </c>
      <c r="I341" t="s">
        <v>71</v>
      </c>
      <c r="J341">
        <v>1</v>
      </c>
      <c r="K341" t="s">
        <v>261</v>
      </c>
      <c r="L341" s="1" t="s">
        <v>275</v>
      </c>
      <c r="M341" s="1" t="s">
        <v>224</v>
      </c>
      <c r="N341">
        <v>45</v>
      </c>
      <c r="O341">
        <v>0</v>
      </c>
      <c r="P341">
        <v>55</v>
      </c>
      <c r="Q341">
        <v>0</v>
      </c>
      <c r="AL341" t="str">
        <f>Special[[#This Row],[服装]]&amp;Special[[#This Row],[名前]]&amp;Special[[#This Row],[レアリティ]]</f>
        <v>ユニフォーム沼尻凛太郎ICONIC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178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108</v>
      </c>
      <c r="E342" t="s">
        <v>94</v>
      </c>
      <c r="F342" t="s">
        <v>90</v>
      </c>
      <c r="G342" t="s">
        <v>82</v>
      </c>
      <c r="H342" t="s">
        <v>91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14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ユニフォーム飯坂信義ICONIC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179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108</v>
      </c>
      <c r="E343" t="s">
        <v>95</v>
      </c>
      <c r="F343" t="s">
        <v>90</v>
      </c>
      <c r="G343" t="s">
        <v>78</v>
      </c>
      <c r="H343" t="s">
        <v>91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14</v>
      </c>
      <c r="O343">
        <v>0</v>
      </c>
      <c r="P343">
        <v>0</v>
      </c>
      <c r="Q343">
        <v>0</v>
      </c>
      <c r="AL343" t="str">
        <f>Special[[#This Row],[服装]]&amp;Special[[#This Row],[名前]]&amp;Special[[#This Row],[レアリティ]]</f>
        <v>ユニフォーム東山勝道ICONIC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180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108</v>
      </c>
      <c r="E344" t="s">
        <v>96</v>
      </c>
      <c r="F344" t="s">
        <v>90</v>
      </c>
      <c r="G344" t="s">
        <v>80</v>
      </c>
      <c r="H344" t="s">
        <v>91</v>
      </c>
      <c r="I344" t="s">
        <v>71</v>
      </c>
      <c r="J344">
        <v>1</v>
      </c>
      <c r="K344" t="s">
        <v>261</v>
      </c>
      <c r="L344" s="1" t="s">
        <v>195</v>
      </c>
      <c r="M344" s="1" t="s">
        <v>173</v>
      </c>
      <c r="N344">
        <v>43</v>
      </c>
      <c r="O344">
        <v>0</v>
      </c>
      <c r="P344">
        <v>0</v>
      </c>
      <c r="Q344">
        <v>0</v>
      </c>
      <c r="AL344" t="str">
        <f>Special[[#This Row],[服装]]&amp;Special[[#This Row],[名前]]&amp;Special[[#This Row],[レアリティ]]</f>
        <v>ユニフォーム土湯新ICONIC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181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559</v>
      </c>
      <c r="F345" t="s">
        <v>28</v>
      </c>
      <c r="G345" t="s">
        <v>25</v>
      </c>
      <c r="H345" t="s">
        <v>156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L345" t="str">
        <f>Special[[#This Row],[服装]]&amp;Special[[#This Row],[名前]]&amp;Special[[#This Row],[レアリティ]]</f>
        <v>ユニフォーム中島猛ICONIC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181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t="s">
        <v>205</v>
      </c>
      <c r="E346" t="s">
        <v>559</v>
      </c>
      <c r="F346" t="s">
        <v>28</v>
      </c>
      <c r="G346" t="s">
        <v>25</v>
      </c>
      <c r="H346" t="s">
        <v>156</v>
      </c>
      <c r="I346" t="s">
        <v>71</v>
      </c>
      <c r="J346">
        <v>1</v>
      </c>
      <c r="K346" t="s">
        <v>261</v>
      </c>
      <c r="L346" s="1" t="s">
        <v>180</v>
      </c>
      <c r="M346" s="1" t="s">
        <v>224</v>
      </c>
      <c r="N346">
        <v>48</v>
      </c>
      <c r="O346">
        <v>0</v>
      </c>
      <c r="P346">
        <v>58</v>
      </c>
      <c r="Q346">
        <v>0</v>
      </c>
      <c r="AL346" t="str">
        <f>Special[[#This Row],[服装]]&amp;Special[[#This Row],[名前]]&amp;Special[[#This Row],[レアリティ]]</f>
        <v>ユニフォーム中島猛ICONIC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181</v>
      </c>
      <c r="B347">
        <f>IF(ROW()=2,1,IF(A346&lt;&gt;Special[[#This Row],[No]],1,IF(Special[[#This Row],[枝番用]]=0,B346,B346+1)))</f>
        <v>3</v>
      </c>
      <c r="C347">
        <f>IF(ROW()=2,1,IF(Special[[#This Row],[枝番用]]=1,1,C346+1))</f>
        <v>1</v>
      </c>
      <c r="D347" t="s">
        <v>205</v>
      </c>
      <c r="E347" t="s">
        <v>559</v>
      </c>
      <c r="F347" t="s">
        <v>28</v>
      </c>
      <c r="G347" t="s">
        <v>25</v>
      </c>
      <c r="H347" t="s">
        <v>156</v>
      </c>
      <c r="I347" t="s">
        <v>71</v>
      </c>
      <c r="J347">
        <v>1</v>
      </c>
      <c r="K347" t="s">
        <v>261</v>
      </c>
      <c r="L347" s="1" t="s">
        <v>275</v>
      </c>
      <c r="M347" s="1" t="s">
        <v>224</v>
      </c>
      <c r="N347">
        <v>48</v>
      </c>
      <c r="O347">
        <v>0</v>
      </c>
      <c r="P347">
        <v>58</v>
      </c>
      <c r="Q347">
        <v>0</v>
      </c>
      <c r="AL347" t="str">
        <f>Special[[#This Row],[服装]]&amp;Special[[#This Row],[名前]]&amp;Special[[#This Row],[レアリティ]]</f>
        <v>ユニフォーム中島猛ICONIC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182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1044</v>
      </c>
      <c r="E348" s="1" t="s">
        <v>100</v>
      </c>
      <c r="F348" s="1" t="s">
        <v>73</v>
      </c>
      <c r="G348" s="1" t="s">
        <v>78</v>
      </c>
      <c r="H348" s="1" t="s">
        <v>130</v>
      </c>
      <c r="I348" s="1" t="s">
        <v>71</v>
      </c>
      <c r="J348">
        <v>1</v>
      </c>
      <c r="K348" t="s">
        <v>261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AL348" t="str">
        <f>Special[[#This Row],[服装]]&amp;Special[[#This Row],[名前]]&amp;Special[[#This Row],[レアリティ]]</f>
        <v>スパイ中島猛ICONIC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182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1044</v>
      </c>
      <c r="E349" s="1" t="s">
        <v>100</v>
      </c>
      <c r="F349" s="1" t="s">
        <v>73</v>
      </c>
      <c r="G349" s="1" t="s">
        <v>78</v>
      </c>
      <c r="H349" s="1" t="s">
        <v>130</v>
      </c>
      <c r="I349" s="1" t="s">
        <v>71</v>
      </c>
      <c r="J349">
        <v>1</v>
      </c>
      <c r="K349" t="s">
        <v>261</v>
      </c>
      <c r="L349" s="1" t="s">
        <v>180</v>
      </c>
      <c r="M349" s="1" t="s">
        <v>178</v>
      </c>
      <c r="N349">
        <v>13</v>
      </c>
      <c r="O349">
        <v>0</v>
      </c>
      <c r="P349">
        <v>0</v>
      </c>
      <c r="Q349">
        <v>0</v>
      </c>
      <c r="AL349" t="str">
        <f>Special[[#This Row],[服装]]&amp;Special[[#This Row],[名前]]&amp;Special[[#This Row],[レアリティ]]</f>
        <v>スパイ中島猛ICONIC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182</v>
      </c>
      <c r="B350">
        <f>IF(ROW()=2,1,IF(A349&lt;&gt;Special[[#This Row],[No]],1,IF(Special[[#This Row],[枝番用]]=0,B349,B349+1)))</f>
        <v>3</v>
      </c>
      <c r="C350">
        <f>IF(ROW()=2,1,IF(Special[[#This Row],[枝番用]]=1,1,C349+1))</f>
        <v>1</v>
      </c>
      <c r="D350" s="1" t="s">
        <v>1044</v>
      </c>
      <c r="E350" s="1" t="s">
        <v>100</v>
      </c>
      <c r="F350" s="1" t="s">
        <v>73</v>
      </c>
      <c r="G350" s="1" t="s">
        <v>78</v>
      </c>
      <c r="H350" s="1" t="s">
        <v>130</v>
      </c>
      <c r="I350" s="1" t="s">
        <v>71</v>
      </c>
      <c r="J350">
        <v>1</v>
      </c>
      <c r="K350" t="s">
        <v>261</v>
      </c>
      <c r="L350" s="1" t="s">
        <v>275</v>
      </c>
      <c r="M350" s="1" t="s">
        <v>224</v>
      </c>
      <c r="N350">
        <v>45</v>
      </c>
      <c r="O350">
        <v>0</v>
      </c>
      <c r="P350">
        <v>55</v>
      </c>
      <c r="Q350">
        <v>0</v>
      </c>
      <c r="AL350" t="str">
        <f>Special[[#This Row],[服装]]&amp;Special[[#This Row],[名前]]&amp;Special[[#This Row],[レアリティ]]</f>
        <v>スパイ中島猛ICONIC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182</v>
      </c>
      <c r="B351">
        <f>IF(ROW()=2,1,IF(A350&lt;&gt;Special[[#This Row],[No]],1,IF(Special[[#This Row],[枝番用]]=0,B350,B350+1)))</f>
        <v>4</v>
      </c>
      <c r="C351">
        <f>IF(ROW()=2,1,IF(Special[[#This Row],[枝番用]]=1,1,C350+1))</f>
        <v>1</v>
      </c>
      <c r="D351" s="1" t="s">
        <v>1044</v>
      </c>
      <c r="E351" s="1" t="s">
        <v>100</v>
      </c>
      <c r="F351" s="1" t="s">
        <v>73</v>
      </c>
      <c r="G351" s="1" t="s">
        <v>78</v>
      </c>
      <c r="H351" s="1" t="s">
        <v>130</v>
      </c>
      <c r="I351" s="1" t="s">
        <v>71</v>
      </c>
      <c r="J351">
        <v>1</v>
      </c>
      <c r="K351" t="s">
        <v>261</v>
      </c>
      <c r="L351" s="1" t="s">
        <v>180</v>
      </c>
      <c r="M351" s="1" t="s">
        <v>224</v>
      </c>
      <c r="N351">
        <v>45</v>
      </c>
      <c r="O351">
        <v>0</v>
      </c>
      <c r="P351">
        <v>55</v>
      </c>
      <c r="Q351">
        <v>0</v>
      </c>
      <c r="S351" s="1" t="s">
        <v>1047</v>
      </c>
      <c r="AL351" t="str">
        <f>Special[[#This Row],[服装]]&amp;Special[[#This Row],[名前]]&amp;Special[[#This Row],[レアリティ]]</f>
        <v>スパイ中島猛ICONIC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183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562</v>
      </c>
      <c r="F352" t="s">
        <v>24</v>
      </c>
      <c r="G352" t="s">
        <v>25</v>
      </c>
      <c r="H352" t="s">
        <v>156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12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ユニフォーム白石優希ICONIC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184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565</v>
      </c>
      <c r="F353" t="s">
        <v>28</v>
      </c>
      <c r="G353" t="s">
        <v>31</v>
      </c>
      <c r="H353" t="s">
        <v>156</v>
      </c>
      <c r="I353" t="s">
        <v>71</v>
      </c>
      <c r="J353">
        <v>1</v>
      </c>
      <c r="K353" t="s">
        <v>261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L353" t="str">
        <f>Special[[#This Row],[服装]]&amp;Special[[#This Row],[名前]]&amp;Special[[#This Row],[レアリティ]]</f>
        <v>ユニフォーム花山一雅ICONIC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185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568</v>
      </c>
      <c r="F354" t="s">
        <v>28</v>
      </c>
      <c r="G354" t="s">
        <v>26</v>
      </c>
      <c r="H354" t="s">
        <v>156</v>
      </c>
      <c r="I354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AL354" t="str">
        <f>Special[[#This Row],[服装]]&amp;Special[[#This Row],[名前]]&amp;Special[[#This Row],[レアリティ]]</f>
        <v>ユニフォーム鳴子哲平ICONIC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186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571</v>
      </c>
      <c r="F355" t="s">
        <v>28</v>
      </c>
      <c r="G355" t="s">
        <v>21</v>
      </c>
      <c r="H355" t="s">
        <v>156</v>
      </c>
      <c r="I355" t="s">
        <v>71</v>
      </c>
      <c r="J355">
        <v>1</v>
      </c>
      <c r="K355" t="s">
        <v>261</v>
      </c>
      <c r="L355" s="1" t="s">
        <v>195</v>
      </c>
      <c r="M355" s="1" t="s">
        <v>173</v>
      </c>
      <c r="N355">
        <v>14</v>
      </c>
      <c r="O355">
        <v>0</v>
      </c>
      <c r="P355">
        <v>0</v>
      </c>
      <c r="Q355">
        <v>0</v>
      </c>
      <c r="AL355" t="str">
        <f>Special[[#This Row],[服装]]&amp;Special[[#This Row],[名前]]&amp;Special[[#This Row],[レアリティ]]</f>
        <v>ユニフォーム秋保和光ICONIC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187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574</v>
      </c>
      <c r="F356" t="s">
        <v>28</v>
      </c>
      <c r="G356" t="s">
        <v>26</v>
      </c>
      <c r="H356" t="s">
        <v>156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12</v>
      </c>
      <c r="O356">
        <v>0</v>
      </c>
      <c r="P356">
        <v>0</v>
      </c>
      <c r="Q356">
        <v>0</v>
      </c>
      <c r="AL356" t="str">
        <f>Special[[#This Row],[服装]]&amp;Special[[#This Row],[名前]]&amp;Special[[#This Row],[レアリティ]]</f>
        <v>ユニフォーム松島剛ICONIC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188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577</v>
      </c>
      <c r="F357" t="s">
        <v>28</v>
      </c>
      <c r="G357" t="s">
        <v>25</v>
      </c>
      <c r="H357" t="s">
        <v>156</v>
      </c>
      <c r="I357" t="s">
        <v>71</v>
      </c>
      <c r="J357">
        <v>1</v>
      </c>
      <c r="K357" t="s">
        <v>261</v>
      </c>
      <c r="L357" s="1" t="s">
        <v>191</v>
      </c>
      <c r="M357" s="1" t="s">
        <v>162</v>
      </c>
      <c r="N357">
        <v>14</v>
      </c>
      <c r="O357">
        <v>0</v>
      </c>
      <c r="P357">
        <v>0</v>
      </c>
      <c r="Q357">
        <v>0</v>
      </c>
      <c r="AL357" t="str">
        <f>Special[[#This Row],[服装]]&amp;Special[[#This Row],[名前]]&amp;Special[[#This Row],[レアリティ]]</f>
        <v>ユニフォーム川渡瞬己ICONIC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188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t="s">
        <v>205</v>
      </c>
      <c r="E358" t="s">
        <v>577</v>
      </c>
      <c r="F358" t="s">
        <v>28</v>
      </c>
      <c r="G358" t="s">
        <v>25</v>
      </c>
      <c r="H358" t="s">
        <v>156</v>
      </c>
      <c r="I358" t="s">
        <v>71</v>
      </c>
      <c r="J358">
        <v>1</v>
      </c>
      <c r="K358" t="s">
        <v>261</v>
      </c>
      <c r="L358" s="1" t="s">
        <v>790</v>
      </c>
      <c r="M358" s="1" t="s">
        <v>224</v>
      </c>
      <c r="N358">
        <v>47</v>
      </c>
      <c r="O358">
        <v>0</v>
      </c>
      <c r="P358">
        <v>57</v>
      </c>
      <c r="Q358">
        <v>0</v>
      </c>
      <c r="V358">
        <v>3.35</v>
      </c>
      <c r="W358">
        <v>33.729999999999997</v>
      </c>
      <c r="X358">
        <v>5</v>
      </c>
      <c r="Y358">
        <v>50.08</v>
      </c>
      <c r="Z358" t="s">
        <v>1292</v>
      </c>
      <c r="AA358">
        <v>1</v>
      </c>
      <c r="AE358" s="14">
        <v>0</v>
      </c>
      <c r="AF358" s="14">
        <v>0</v>
      </c>
      <c r="AG358" s="14">
        <v>0</v>
      </c>
      <c r="AH358" s="14">
        <v>0</v>
      </c>
      <c r="AI358" s="14"/>
      <c r="AJ358" s="14">
        <v>0</v>
      </c>
      <c r="AL358" t="str">
        <f>Special[[#This Row],[服装]]&amp;Special[[#This Row],[名前]]&amp;Special[[#This Row],[レアリティ]]</f>
        <v>ユニフォーム川渡瞬己ICONIC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189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108</v>
      </c>
      <c r="E359" t="s">
        <v>109</v>
      </c>
      <c r="F359" t="s">
        <v>73</v>
      </c>
      <c r="G359" t="s">
        <v>78</v>
      </c>
      <c r="H359" t="s">
        <v>118</v>
      </c>
      <c r="I359" t="s">
        <v>71</v>
      </c>
      <c r="J359">
        <v>1</v>
      </c>
      <c r="K359" t="s">
        <v>261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AL359" t="str">
        <f>Special[[#This Row],[服装]]&amp;Special[[#This Row],[名前]]&amp;Special[[#This Row],[レアリティ]]</f>
        <v>ユニフォーム牛島若利ICONIC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190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116</v>
      </c>
      <c r="E360" t="s">
        <v>109</v>
      </c>
      <c r="F360" t="s">
        <v>90</v>
      </c>
      <c r="G360" t="s">
        <v>78</v>
      </c>
      <c r="H360" t="s">
        <v>118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L360" t="str">
        <f>Special[[#This Row],[服装]]&amp;Special[[#This Row],[名前]]&amp;Special[[#This Row],[レアリティ]]</f>
        <v>水着牛島若利ICONIC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190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t="s">
        <v>116</v>
      </c>
      <c r="E361" t="s">
        <v>109</v>
      </c>
      <c r="F361" t="s">
        <v>90</v>
      </c>
      <c r="G361" t="s">
        <v>78</v>
      </c>
      <c r="H361" t="s">
        <v>118</v>
      </c>
      <c r="I361" t="s">
        <v>71</v>
      </c>
      <c r="J361">
        <v>1</v>
      </c>
      <c r="K361" t="s">
        <v>261</v>
      </c>
      <c r="L361" s="1" t="s">
        <v>724</v>
      </c>
      <c r="M361" s="1" t="s">
        <v>224</v>
      </c>
      <c r="N361">
        <v>51</v>
      </c>
      <c r="O361">
        <v>0</v>
      </c>
      <c r="P361">
        <v>61</v>
      </c>
      <c r="Q361">
        <v>0</v>
      </c>
      <c r="V361" s="14">
        <v>10</v>
      </c>
      <c r="W361" s="14">
        <v>19.8</v>
      </c>
      <c r="X361" s="14">
        <v>15</v>
      </c>
      <c r="Y361" s="14">
        <v>29.7</v>
      </c>
      <c r="Z361" s="14" t="s">
        <v>1246</v>
      </c>
      <c r="AA361" s="14">
        <v>0</v>
      </c>
      <c r="AB361" s="14"/>
      <c r="AE361" s="14">
        <v>0</v>
      </c>
      <c r="AF361" s="14">
        <v>0</v>
      </c>
      <c r="AG361" s="14">
        <v>0</v>
      </c>
      <c r="AH361" s="14">
        <v>0</v>
      </c>
      <c r="AI361" s="14"/>
      <c r="AJ361" s="14">
        <v>0</v>
      </c>
      <c r="AK361" s="14"/>
      <c r="AL361" t="str">
        <f>Special[[#This Row],[服装]]&amp;Special[[#This Row],[名前]]&amp;Special[[#This Row],[レアリティ]]</f>
        <v>水着牛島若利ICONIC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191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784</v>
      </c>
      <c r="E362" t="s">
        <v>109</v>
      </c>
      <c r="F362" s="1" t="s">
        <v>77</v>
      </c>
      <c r="G362" t="s">
        <v>78</v>
      </c>
      <c r="H362" t="s">
        <v>118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AL362" t="str">
        <f>Special[[#This Row],[服装]]&amp;Special[[#This Row],[名前]]&amp;Special[[#This Row],[レアリティ]]</f>
        <v>新年牛島若利ICONIC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191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784</v>
      </c>
      <c r="E363" t="s">
        <v>109</v>
      </c>
      <c r="F363" s="1" t="s">
        <v>77</v>
      </c>
      <c r="G363" t="s">
        <v>78</v>
      </c>
      <c r="H363" t="s">
        <v>118</v>
      </c>
      <c r="I363" t="s">
        <v>71</v>
      </c>
      <c r="J363">
        <v>1</v>
      </c>
      <c r="K363" t="s">
        <v>261</v>
      </c>
      <c r="L363" s="1" t="s">
        <v>790</v>
      </c>
      <c r="M363" s="1" t="s">
        <v>224</v>
      </c>
      <c r="N363">
        <v>48</v>
      </c>
      <c r="O363">
        <v>0</v>
      </c>
      <c r="P363">
        <v>58</v>
      </c>
      <c r="Q363">
        <v>0</v>
      </c>
      <c r="S363" s="1" t="s">
        <v>282</v>
      </c>
      <c r="T363">
        <v>2</v>
      </c>
      <c r="V363">
        <v>4.2</v>
      </c>
      <c r="W363">
        <v>25.76</v>
      </c>
      <c r="X363">
        <v>5.8</v>
      </c>
      <c r="Y363">
        <v>35.200000000000003</v>
      </c>
      <c r="Z363" s="1" t="s">
        <v>1294</v>
      </c>
      <c r="AA363">
        <v>2</v>
      </c>
      <c r="AE363" s="14">
        <v>0</v>
      </c>
      <c r="AF363" s="14">
        <v>0</v>
      </c>
      <c r="AG363" s="14">
        <v>0</v>
      </c>
      <c r="AH363" s="14">
        <v>0</v>
      </c>
      <c r="AI363" s="14"/>
      <c r="AJ363" s="14">
        <v>0</v>
      </c>
      <c r="AL363" t="str">
        <f>Special[[#This Row],[服装]]&amp;Special[[#This Row],[名前]]&amp;Special[[#This Row],[レアリティ]]</f>
        <v>新年牛島若利ICONIC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192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149</v>
      </c>
      <c r="E364" s="1" t="s">
        <v>109</v>
      </c>
      <c r="F364" s="1" t="s">
        <v>73</v>
      </c>
      <c r="G364" s="1" t="s">
        <v>78</v>
      </c>
      <c r="H364" s="1" t="s">
        <v>118</v>
      </c>
      <c r="I364" s="1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13</v>
      </c>
      <c r="O364">
        <v>0</v>
      </c>
      <c r="P364">
        <v>0</v>
      </c>
      <c r="Q364">
        <v>0</v>
      </c>
      <c r="S364" s="1"/>
      <c r="AL364" t="str">
        <f>Special[[#This Row],[服装]]&amp;Special[[#This Row],[名前]]&amp;Special[[#This Row],[レアリティ]]</f>
        <v>制服牛島若利ICONIC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192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149</v>
      </c>
      <c r="E365" s="1" t="s">
        <v>109</v>
      </c>
      <c r="F365" s="1" t="s">
        <v>73</v>
      </c>
      <c r="G365" s="1" t="s">
        <v>78</v>
      </c>
      <c r="H365" s="1" t="s">
        <v>118</v>
      </c>
      <c r="I365" s="1" t="s">
        <v>71</v>
      </c>
      <c r="J365">
        <v>1</v>
      </c>
      <c r="K365" t="s">
        <v>261</v>
      </c>
      <c r="L365" s="1" t="s">
        <v>180</v>
      </c>
      <c r="M365" s="1" t="s">
        <v>178</v>
      </c>
      <c r="N365">
        <v>16</v>
      </c>
      <c r="O365">
        <v>0</v>
      </c>
      <c r="P365">
        <v>0</v>
      </c>
      <c r="Q365">
        <v>0</v>
      </c>
      <c r="S365" s="1"/>
      <c r="AL365" t="str">
        <f>Special[[#This Row],[服装]]&amp;Special[[#This Row],[名前]]&amp;Special[[#This Row],[レアリティ]]</f>
        <v>制服牛島若利ICONIC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192</v>
      </c>
      <c r="B366">
        <f>IF(ROW()=2,1,IF(A365&lt;&gt;Special[[#This Row],[No]],1,IF(Special[[#This Row],[枝番用]]=0,B365,B365+1)))</f>
        <v>3</v>
      </c>
      <c r="C366">
        <f>IF(ROW()=2,1,IF(Special[[#This Row],[枝番用]]=1,1,C365+1))</f>
        <v>1</v>
      </c>
      <c r="D366" s="1" t="s">
        <v>149</v>
      </c>
      <c r="E366" s="1" t="s">
        <v>109</v>
      </c>
      <c r="F366" s="1" t="s">
        <v>73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48</v>
      </c>
      <c r="O366">
        <v>0</v>
      </c>
      <c r="P366">
        <v>58</v>
      </c>
      <c r="Q366">
        <v>0</v>
      </c>
      <c r="S366" s="1" t="s">
        <v>282</v>
      </c>
      <c r="T366">
        <v>2</v>
      </c>
      <c r="V366">
        <v>4.2</v>
      </c>
      <c r="W366">
        <v>25.76</v>
      </c>
      <c r="X366">
        <v>5.8</v>
      </c>
      <c r="Y366">
        <v>35.200000000000003</v>
      </c>
      <c r="Z366" s="1" t="s">
        <v>1294</v>
      </c>
      <c r="AA366">
        <v>2</v>
      </c>
      <c r="AE366" s="14">
        <v>0</v>
      </c>
      <c r="AF366" s="14">
        <v>0</v>
      </c>
      <c r="AG366" s="14">
        <v>0</v>
      </c>
      <c r="AH366" s="14">
        <v>0</v>
      </c>
      <c r="AI366" s="14"/>
      <c r="AJ366" s="14">
        <v>0</v>
      </c>
      <c r="AL366" t="str">
        <f>Special[[#This Row],[服装]]&amp;Special[[#This Row],[名前]]&amp;Special[[#This Row],[レアリティ]]</f>
        <v>制服牛島若利ICONIC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193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1118</v>
      </c>
      <c r="E367" s="1" t="s">
        <v>109</v>
      </c>
      <c r="F367" s="1" t="s">
        <v>90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S367" s="1"/>
      <c r="AL367" t="str">
        <f>Special[[#This Row],[服装]]&amp;Special[[#This Row],[名前]]&amp;Special[[#This Row],[レアリティ]]</f>
        <v>文化祭2牛島若利ICONIC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193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1118</v>
      </c>
      <c r="E368" s="1" t="s">
        <v>109</v>
      </c>
      <c r="F368" s="1" t="s">
        <v>90</v>
      </c>
      <c r="G368" s="1" t="s">
        <v>78</v>
      </c>
      <c r="H368" s="1" t="s">
        <v>118</v>
      </c>
      <c r="I368" s="1" t="s">
        <v>71</v>
      </c>
      <c r="J368">
        <v>1</v>
      </c>
      <c r="K368" t="s">
        <v>261</v>
      </c>
      <c r="L368" s="1" t="s">
        <v>800</v>
      </c>
      <c r="M368" s="1" t="s">
        <v>224</v>
      </c>
      <c r="N368">
        <v>48</v>
      </c>
      <c r="O368">
        <v>0</v>
      </c>
      <c r="P368">
        <v>58</v>
      </c>
      <c r="Q368">
        <v>0</v>
      </c>
      <c r="S368" s="1" t="s">
        <v>1140</v>
      </c>
      <c r="AL368" t="str">
        <f>Special[[#This Row],[服装]]&amp;Special[[#This Row],[名前]]&amp;Special[[#This Row],[レアリティ]]</f>
        <v>文化祭2牛島若利ICONIC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194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108</v>
      </c>
      <c r="E369" t="s">
        <v>110</v>
      </c>
      <c r="F369" t="s">
        <v>73</v>
      </c>
      <c r="G369" t="s">
        <v>82</v>
      </c>
      <c r="H369" t="s">
        <v>118</v>
      </c>
      <c r="I369" t="s">
        <v>71</v>
      </c>
      <c r="J369">
        <v>1</v>
      </c>
      <c r="K369" t="s">
        <v>261</v>
      </c>
      <c r="L369" s="1" t="s">
        <v>191</v>
      </c>
      <c r="M369" s="1" t="s">
        <v>162</v>
      </c>
      <c r="N369">
        <v>12</v>
      </c>
      <c r="O369">
        <v>0</v>
      </c>
      <c r="P369">
        <v>0</v>
      </c>
      <c r="Q369">
        <v>0</v>
      </c>
      <c r="AL369" t="str">
        <f>Special[[#This Row],[服装]]&amp;Special[[#This Row],[名前]]&amp;Special[[#This Row],[レアリティ]]</f>
        <v>ユニフォーム天童覚ICONIC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194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108</v>
      </c>
      <c r="E370" t="s">
        <v>110</v>
      </c>
      <c r="F370" t="s">
        <v>73</v>
      </c>
      <c r="G370" t="s">
        <v>82</v>
      </c>
      <c r="H370" t="s">
        <v>118</v>
      </c>
      <c r="I370" t="s">
        <v>71</v>
      </c>
      <c r="J370">
        <v>1</v>
      </c>
      <c r="K370" t="s">
        <v>261</v>
      </c>
      <c r="L370" s="1" t="s">
        <v>790</v>
      </c>
      <c r="M370" s="1" t="s">
        <v>224</v>
      </c>
      <c r="N370">
        <v>48</v>
      </c>
      <c r="O370">
        <v>0</v>
      </c>
      <c r="P370">
        <v>58</v>
      </c>
      <c r="Q370">
        <v>0</v>
      </c>
      <c r="V370">
        <v>3.35</v>
      </c>
      <c r="W370">
        <v>33.729999999999997</v>
      </c>
      <c r="X370">
        <v>5</v>
      </c>
      <c r="Y370">
        <v>50.08</v>
      </c>
      <c r="Z370" s="1" t="s">
        <v>1293</v>
      </c>
      <c r="AA370">
        <v>1</v>
      </c>
      <c r="AE370" s="14">
        <v>0</v>
      </c>
      <c r="AF370" s="14">
        <v>0</v>
      </c>
      <c r="AG370" s="14">
        <v>0</v>
      </c>
      <c r="AH370" s="14">
        <v>0</v>
      </c>
      <c r="AI370" s="14"/>
      <c r="AJ370" s="14">
        <v>0</v>
      </c>
      <c r="AL370" t="str">
        <f>Special[[#This Row],[服装]]&amp;Special[[#This Row],[名前]]&amp;Special[[#This Row],[レアリティ]]</f>
        <v>ユニフォーム天童覚ICONIC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195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116</v>
      </c>
      <c r="E371" t="s">
        <v>110</v>
      </c>
      <c r="F371" t="s">
        <v>90</v>
      </c>
      <c r="G371" t="s">
        <v>82</v>
      </c>
      <c r="H371" t="s">
        <v>118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12</v>
      </c>
      <c r="O371">
        <v>0</v>
      </c>
      <c r="P371">
        <v>0</v>
      </c>
      <c r="Q371">
        <v>0</v>
      </c>
      <c r="AL371" t="str">
        <f>Special[[#This Row],[服装]]&amp;Special[[#This Row],[名前]]&amp;Special[[#This Row],[レアリティ]]</f>
        <v>水着天童覚ICONIC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196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760</v>
      </c>
      <c r="E372" t="s">
        <v>110</v>
      </c>
      <c r="F372" s="1" t="s">
        <v>77</v>
      </c>
      <c r="G372" t="s">
        <v>82</v>
      </c>
      <c r="H372" t="s">
        <v>118</v>
      </c>
      <c r="I372" t="s">
        <v>71</v>
      </c>
      <c r="J372">
        <v>1</v>
      </c>
      <c r="K372" t="s">
        <v>261</v>
      </c>
      <c r="L372" s="1" t="s">
        <v>191</v>
      </c>
      <c r="M372" s="1" t="s">
        <v>162</v>
      </c>
      <c r="N372">
        <v>12</v>
      </c>
      <c r="O372">
        <v>0</v>
      </c>
      <c r="P372">
        <v>0</v>
      </c>
      <c r="Q372">
        <v>0</v>
      </c>
      <c r="AL372" t="str">
        <f>Special[[#This Row],[服装]]&amp;Special[[#This Row],[名前]]&amp;Special[[#This Row],[レアリティ]]</f>
        <v>文化祭天童覚ICONIC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196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760</v>
      </c>
      <c r="E373" t="s">
        <v>110</v>
      </c>
      <c r="F373" s="1" t="s">
        <v>77</v>
      </c>
      <c r="G373" t="s">
        <v>82</v>
      </c>
      <c r="H373" t="s">
        <v>118</v>
      </c>
      <c r="I373" t="s">
        <v>71</v>
      </c>
      <c r="J373">
        <v>1</v>
      </c>
      <c r="K373" t="s">
        <v>261</v>
      </c>
      <c r="L373" s="1" t="s">
        <v>724</v>
      </c>
      <c r="M373" s="1" t="s">
        <v>224</v>
      </c>
      <c r="N373">
        <v>48</v>
      </c>
      <c r="O373">
        <v>0</v>
      </c>
      <c r="P373">
        <v>58</v>
      </c>
      <c r="Q373">
        <v>0</v>
      </c>
      <c r="S373" s="1"/>
      <c r="V373" s="14">
        <v>10</v>
      </c>
      <c r="W373" s="14">
        <v>19.8</v>
      </c>
      <c r="X373" s="14">
        <v>15</v>
      </c>
      <c r="Y373" s="14">
        <v>29.7</v>
      </c>
      <c r="Z373" s="14" t="s">
        <v>1247</v>
      </c>
      <c r="AA373" s="14">
        <v>0</v>
      </c>
      <c r="AB373" s="14"/>
      <c r="AC373" s="14"/>
      <c r="AD373" s="14"/>
      <c r="AE373" s="14">
        <v>0</v>
      </c>
      <c r="AF373" s="14">
        <v>0</v>
      </c>
      <c r="AG373" s="14">
        <v>0</v>
      </c>
      <c r="AH373" s="14">
        <v>0</v>
      </c>
      <c r="AI373" s="14"/>
      <c r="AJ373" s="14">
        <v>0</v>
      </c>
      <c r="AK373" s="14"/>
      <c r="AL373" t="str">
        <f>Special[[#This Row],[服装]]&amp;Special[[#This Row],[名前]]&amp;Special[[#This Row],[レアリティ]]</f>
        <v>文化祭天童覚ICONIC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197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149</v>
      </c>
      <c r="E374" s="1" t="s">
        <v>110</v>
      </c>
      <c r="F374" s="1" t="s">
        <v>73</v>
      </c>
      <c r="G374" s="1" t="s">
        <v>82</v>
      </c>
      <c r="H374" s="1" t="s">
        <v>118</v>
      </c>
      <c r="I374" s="1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S374" s="1"/>
      <c r="AL374" t="str">
        <f>Special[[#This Row],[服装]]&amp;Special[[#This Row],[名前]]&amp;Special[[#This Row],[レアリティ]]</f>
        <v>制服天童覚ICONIC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197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149</v>
      </c>
      <c r="E375" s="1" t="s">
        <v>110</v>
      </c>
      <c r="F375" s="1" t="s">
        <v>73</v>
      </c>
      <c r="G375" s="1" t="s">
        <v>82</v>
      </c>
      <c r="H375" s="1" t="s">
        <v>118</v>
      </c>
      <c r="I375" s="1" t="s">
        <v>71</v>
      </c>
      <c r="J375">
        <v>1</v>
      </c>
      <c r="K375" t="s">
        <v>261</v>
      </c>
      <c r="L375" s="1" t="s">
        <v>1264</v>
      </c>
      <c r="M375" s="1" t="s">
        <v>224</v>
      </c>
      <c r="N375">
        <v>45</v>
      </c>
      <c r="O375">
        <v>0</v>
      </c>
      <c r="P375">
        <v>55</v>
      </c>
      <c r="Q375">
        <v>0</v>
      </c>
      <c r="S375" s="1"/>
      <c r="V375">
        <v>3.35</v>
      </c>
      <c r="W375">
        <v>33.729999999999997</v>
      </c>
      <c r="X375">
        <v>5</v>
      </c>
      <c r="Y375">
        <v>50.08</v>
      </c>
      <c r="Z375" s="1" t="s">
        <v>1267</v>
      </c>
      <c r="AA375">
        <v>1</v>
      </c>
      <c r="AL375" t="str">
        <f>Special[[#This Row],[服装]]&amp;Special[[#This Row],[名前]]&amp;Special[[#This Row],[レアリティ]]</f>
        <v>制服天童覚ICONIC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198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1073</v>
      </c>
      <c r="E376" s="1" t="s">
        <v>110</v>
      </c>
      <c r="F376" s="1" t="s">
        <v>90</v>
      </c>
      <c r="G376" s="1" t="s">
        <v>82</v>
      </c>
      <c r="H376" s="1" t="s">
        <v>118</v>
      </c>
      <c r="I376" s="1" t="s">
        <v>71</v>
      </c>
      <c r="J376">
        <v>1</v>
      </c>
      <c r="K376" t="s">
        <v>261</v>
      </c>
      <c r="L376" s="1" t="s">
        <v>191</v>
      </c>
      <c r="M376" s="1" t="s">
        <v>162</v>
      </c>
      <c r="N376">
        <v>12</v>
      </c>
      <c r="O376">
        <v>0</v>
      </c>
      <c r="P376">
        <v>0</v>
      </c>
      <c r="Q376">
        <v>0</v>
      </c>
      <c r="S376" s="1"/>
      <c r="AL376" t="str">
        <f>Special[[#This Row],[服装]]&amp;Special[[#This Row],[名前]]&amp;Special[[#This Row],[レアリティ]]</f>
        <v>仮装天童覚ICONIC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198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s="1" t="s">
        <v>1073</v>
      </c>
      <c r="E377" s="1" t="s">
        <v>110</v>
      </c>
      <c r="F377" s="1" t="s">
        <v>90</v>
      </c>
      <c r="G377" s="1" t="s">
        <v>82</v>
      </c>
      <c r="H377" s="1" t="s">
        <v>118</v>
      </c>
      <c r="I377" s="1" t="s">
        <v>71</v>
      </c>
      <c r="J377">
        <v>1</v>
      </c>
      <c r="K377" t="s">
        <v>261</v>
      </c>
      <c r="L377" s="1" t="s">
        <v>963</v>
      </c>
      <c r="M377" s="1" t="s">
        <v>224</v>
      </c>
      <c r="N377">
        <v>46</v>
      </c>
      <c r="O377">
        <v>0</v>
      </c>
      <c r="P377">
        <v>56</v>
      </c>
      <c r="Q377">
        <v>0</v>
      </c>
      <c r="R377" s="1" t="s">
        <v>109</v>
      </c>
      <c r="S377" s="1" t="s">
        <v>1087</v>
      </c>
      <c r="T377">
        <v>2</v>
      </c>
      <c r="AA377">
        <v>2</v>
      </c>
      <c r="AB377" s="1" t="s">
        <v>109</v>
      </c>
      <c r="AL377" t="str">
        <f>Special[[#This Row],[服装]]&amp;Special[[#This Row],[名前]]&amp;Special[[#This Row],[レアリティ]]</f>
        <v>仮装天童覚ICONIC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199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1341</v>
      </c>
      <c r="E378" s="1" t="s">
        <v>110</v>
      </c>
      <c r="F378" s="1" t="s">
        <v>77</v>
      </c>
      <c r="G378" s="1" t="s">
        <v>82</v>
      </c>
      <c r="H378" s="1" t="s">
        <v>118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12</v>
      </c>
      <c r="O378">
        <v>0</v>
      </c>
      <c r="P378">
        <v>0</v>
      </c>
      <c r="Q378">
        <v>0</v>
      </c>
      <c r="R378" s="1"/>
      <c r="S378" s="1"/>
      <c r="AB378" s="1"/>
      <c r="AL378" t="str">
        <f>Special[[#This Row],[服装]]&amp;Special[[#This Row],[名前]]&amp;Special[[#This Row],[レアリティ]]</f>
        <v>遊園地天童覚ICONIC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199</v>
      </c>
      <c r="B379">
        <f>IF(ROW()=2,1,IF(A378&lt;&gt;Special[[#This Row],[No]],1,IF(Special[[#This Row],[枝番用]]=0,B378,B378+1)))</f>
        <v>2</v>
      </c>
      <c r="C379">
        <f>IF(ROW()=2,1,IF(Special[[#This Row],[枝番用]]=1,1,C378+1))</f>
        <v>1</v>
      </c>
      <c r="D379" s="1" t="s">
        <v>1341</v>
      </c>
      <c r="E379" s="1" t="s">
        <v>110</v>
      </c>
      <c r="F379" s="1" t="s">
        <v>77</v>
      </c>
      <c r="G379" s="1" t="s">
        <v>82</v>
      </c>
      <c r="H379" s="1" t="s">
        <v>118</v>
      </c>
      <c r="I379" s="1" t="s">
        <v>71</v>
      </c>
      <c r="J379">
        <v>1</v>
      </c>
      <c r="K379" t="s">
        <v>261</v>
      </c>
      <c r="L379" s="1" t="s">
        <v>775</v>
      </c>
      <c r="M379" s="1" t="s">
        <v>178</v>
      </c>
      <c r="N379">
        <v>15</v>
      </c>
      <c r="O379">
        <v>0</v>
      </c>
      <c r="P379">
        <v>0</v>
      </c>
      <c r="Q379">
        <v>0</v>
      </c>
      <c r="R379" s="1"/>
      <c r="S379" s="1"/>
      <c r="V379">
        <v>3.35</v>
      </c>
      <c r="W379">
        <v>33.729999999999997</v>
      </c>
      <c r="Z379" s="1" t="s">
        <v>1350</v>
      </c>
      <c r="AA379">
        <v>1</v>
      </c>
      <c r="AB379" s="1"/>
      <c r="AL379" t="str">
        <f>Special[[#This Row],[服装]]&amp;Special[[#This Row],[名前]]&amp;Special[[#This Row],[レアリティ]]</f>
        <v>遊園地天童覚ICONIC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200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108</v>
      </c>
      <c r="E380" t="s">
        <v>111</v>
      </c>
      <c r="F380" t="s">
        <v>77</v>
      </c>
      <c r="G380" t="s">
        <v>78</v>
      </c>
      <c r="H380" t="s">
        <v>118</v>
      </c>
      <c r="I380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L380" t="str">
        <f>Special[[#This Row],[服装]]&amp;Special[[#This Row],[名前]]&amp;Special[[#This Row],[レアリティ]]</f>
        <v>ユニフォーム五色工ICONIC</v>
      </c>
      <c r="AM380">
        <f>IF((A377&amp;L377&amp;M377)&lt;&gt;(Special[[#This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200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t="s">
        <v>108</v>
      </c>
      <c r="E381" t="s">
        <v>111</v>
      </c>
      <c r="F381" t="s">
        <v>77</v>
      </c>
      <c r="G381" t="s">
        <v>78</v>
      </c>
      <c r="H381" t="s">
        <v>118</v>
      </c>
      <c r="I381" t="s">
        <v>71</v>
      </c>
      <c r="J381">
        <v>1</v>
      </c>
      <c r="K381" t="s">
        <v>261</v>
      </c>
      <c r="L381" s="1" t="s">
        <v>271</v>
      </c>
      <c r="M381" s="1" t="s">
        <v>173</v>
      </c>
      <c r="N381">
        <v>14</v>
      </c>
      <c r="O381">
        <v>0</v>
      </c>
      <c r="P381">
        <v>0</v>
      </c>
      <c r="Q381">
        <v>0</v>
      </c>
      <c r="AL381" t="str">
        <f>Special[[#This Row],[服装]]&amp;Special[[#This Row],[名前]]&amp;Special[[#This Row],[レアリティ]]</f>
        <v>ユニフォーム五色工ICONIC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201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692</v>
      </c>
      <c r="E382" t="s">
        <v>111</v>
      </c>
      <c r="F382" s="1" t="s">
        <v>73</v>
      </c>
      <c r="G382" t="s">
        <v>78</v>
      </c>
      <c r="H382" t="s">
        <v>118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14</v>
      </c>
      <c r="O382">
        <v>0</v>
      </c>
      <c r="P382">
        <v>0</v>
      </c>
      <c r="Q382">
        <v>0</v>
      </c>
      <c r="AL382" t="str">
        <f>Special[[#This Row],[服装]]&amp;Special[[#This Row],[名前]]&amp;Special[[#This Row],[レアリティ]]</f>
        <v>職業体験五色工ICONIC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201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692</v>
      </c>
      <c r="E383" t="s">
        <v>111</v>
      </c>
      <c r="F383" s="1" t="s">
        <v>73</v>
      </c>
      <c r="G383" t="s">
        <v>78</v>
      </c>
      <c r="H383" t="s">
        <v>118</v>
      </c>
      <c r="I383" t="s">
        <v>71</v>
      </c>
      <c r="J383">
        <v>1</v>
      </c>
      <c r="K383" t="s">
        <v>261</v>
      </c>
      <c r="L383" s="1" t="s">
        <v>271</v>
      </c>
      <c r="M383" s="1" t="s">
        <v>173</v>
      </c>
      <c r="N383">
        <v>14</v>
      </c>
      <c r="O383">
        <v>0</v>
      </c>
      <c r="P383">
        <v>0</v>
      </c>
      <c r="Q383">
        <v>0</v>
      </c>
      <c r="AL383" t="str">
        <f>Special[[#This Row],[服装]]&amp;Special[[#This Row],[名前]]&amp;Special[[#This Row],[レアリティ]]</f>
        <v>職業体験五色工ICONIC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202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149</v>
      </c>
      <c r="E384" s="1" t="s">
        <v>111</v>
      </c>
      <c r="F384" s="1" t="s">
        <v>90</v>
      </c>
      <c r="G384" s="1" t="s">
        <v>78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L384" t="str">
        <f>Special[[#This Row],[服装]]&amp;Special[[#This Row],[名前]]&amp;Special[[#This Row],[レアリティ]]</f>
        <v>制服五色工ICONIC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202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149</v>
      </c>
      <c r="E385" s="1" t="s">
        <v>111</v>
      </c>
      <c r="F385" s="1" t="s">
        <v>90</v>
      </c>
      <c r="G385" s="1" t="s">
        <v>78</v>
      </c>
      <c r="H385" s="1" t="s">
        <v>118</v>
      </c>
      <c r="I385" s="1" t="s">
        <v>71</v>
      </c>
      <c r="J385">
        <v>1</v>
      </c>
      <c r="K385" t="s">
        <v>261</v>
      </c>
      <c r="L385" s="1" t="s">
        <v>180</v>
      </c>
      <c r="M385" s="1" t="s">
        <v>173</v>
      </c>
      <c r="N385">
        <v>17</v>
      </c>
      <c r="O385">
        <v>0</v>
      </c>
      <c r="P385">
        <v>0</v>
      </c>
      <c r="Q385">
        <v>0</v>
      </c>
      <c r="AL385" t="str">
        <f>Special[[#This Row],[服装]]&amp;Special[[#This Row],[名前]]&amp;Special[[#This Row],[レアリティ]]</f>
        <v>制服五色工ICONIC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202</v>
      </c>
      <c r="B386">
        <f>IF(ROW()=2,1,IF(A385&lt;&gt;Special[[#This Row],[No]],1,IF(Special[[#This Row],[枝番用]]=0,B385,B385+1)))</f>
        <v>3</v>
      </c>
      <c r="C386">
        <f>IF(ROW()=2,1,IF(Special[[#This Row],[枝番用]]=1,1,C385+1))</f>
        <v>1</v>
      </c>
      <c r="D386" s="1" t="s">
        <v>149</v>
      </c>
      <c r="E386" s="1" t="s">
        <v>111</v>
      </c>
      <c r="F386" s="1" t="s">
        <v>90</v>
      </c>
      <c r="G386" s="1" t="s">
        <v>78</v>
      </c>
      <c r="H386" s="1" t="s">
        <v>118</v>
      </c>
      <c r="I386" s="1" t="s">
        <v>71</v>
      </c>
      <c r="J386">
        <v>1</v>
      </c>
      <c r="K386" t="s">
        <v>261</v>
      </c>
      <c r="L386" s="1" t="s">
        <v>1129</v>
      </c>
      <c r="M386" s="1" t="s">
        <v>224</v>
      </c>
      <c r="N386">
        <v>46</v>
      </c>
      <c r="O386">
        <v>0</v>
      </c>
      <c r="P386">
        <v>56</v>
      </c>
      <c r="Q386">
        <v>0</v>
      </c>
      <c r="R386" s="1" t="s">
        <v>109</v>
      </c>
      <c r="S386" s="1" t="s">
        <v>282</v>
      </c>
      <c r="T386">
        <v>2</v>
      </c>
      <c r="V386">
        <v>2.5</v>
      </c>
      <c r="W386">
        <v>15.24</v>
      </c>
      <c r="X386">
        <v>4.2</v>
      </c>
      <c r="Y386">
        <v>25.76</v>
      </c>
      <c r="Z386" s="1" t="s">
        <v>1280</v>
      </c>
      <c r="AA386">
        <v>2</v>
      </c>
      <c r="AB386" s="1" t="s">
        <v>109</v>
      </c>
      <c r="AC386" s="1" t="s">
        <v>1279</v>
      </c>
      <c r="AD386" s="1"/>
      <c r="AE386" s="14">
        <v>0</v>
      </c>
      <c r="AF386" s="14">
        <v>0</v>
      </c>
      <c r="AG386" s="14">
        <v>0</v>
      </c>
      <c r="AH386" s="14">
        <v>0</v>
      </c>
      <c r="AL386" t="str">
        <f>Special[[#This Row],[服装]]&amp;Special[[#This Row],[名前]]&amp;Special[[#This Row],[レアリティ]]</f>
        <v>制服五色工ICONIC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203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999</v>
      </c>
      <c r="E387" s="1" t="s">
        <v>111</v>
      </c>
      <c r="F387" s="11" t="s">
        <v>77</v>
      </c>
      <c r="G387" s="1" t="s">
        <v>78</v>
      </c>
      <c r="H387" s="1" t="s">
        <v>118</v>
      </c>
      <c r="I387" s="1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14</v>
      </c>
      <c r="O387">
        <v>0</v>
      </c>
      <c r="P387">
        <v>0</v>
      </c>
      <c r="Q387">
        <v>0</v>
      </c>
      <c r="R387" s="1"/>
      <c r="S387" s="1"/>
      <c r="AL387" t="str">
        <f>Special[[#This Row],[服装]]&amp;Special[[#This Row],[名前]]&amp;Special[[#This Row],[レアリティ]]</f>
        <v>バカンス五色工ICONIC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203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999</v>
      </c>
      <c r="E388" s="1" t="s">
        <v>111</v>
      </c>
      <c r="F388" s="11" t="s">
        <v>77</v>
      </c>
      <c r="G388" s="1" t="s">
        <v>78</v>
      </c>
      <c r="H388" s="1" t="s">
        <v>118</v>
      </c>
      <c r="I388" s="1" t="s">
        <v>71</v>
      </c>
      <c r="J388">
        <v>1</v>
      </c>
      <c r="K388" t="s">
        <v>261</v>
      </c>
      <c r="L388" s="1" t="s">
        <v>271</v>
      </c>
      <c r="M388" s="1" t="s">
        <v>173</v>
      </c>
      <c r="N388">
        <v>14</v>
      </c>
      <c r="O388">
        <v>0</v>
      </c>
      <c r="P388">
        <v>0</v>
      </c>
      <c r="Q388">
        <v>0</v>
      </c>
      <c r="R388" s="1"/>
      <c r="S388" s="1"/>
      <c r="AL388" t="str">
        <f>Special[[#This Row],[服装]]&amp;Special[[#This Row],[名前]]&amp;Special[[#This Row],[レアリティ]]</f>
        <v>バカンス五色工ICONIC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203</v>
      </c>
      <c r="B389">
        <f>IF(ROW()=2,1,IF(A388&lt;&gt;Special[[#This Row],[No]],1,IF(Special[[#This Row],[枝番用]]=0,B388,B388+1)))</f>
        <v>3</v>
      </c>
      <c r="C389">
        <f>IF(ROW()=2,1,IF(Special[[#This Row],[枝番用]]=1,1,C388+1))</f>
        <v>1</v>
      </c>
      <c r="D389" s="1" t="s">
        <v>999</v>
      </c>
      <c r="E389" s="1" t="s">
        <v>111</v>
      </c>
      <c r="F389" s="11" t="s">
        <v>77</v>
      </c>
      <c r="G389" s="1" t="s">
        <v>78</v>
      </c>
      <c r="H389" s="1" t="s">
        <v>118</v>
      </c>
      <c r="I389" s="1" t="s">
        <v>71</v>
      </c>
      <c r="J389">
        <v>1</v>
      </c>
      <c r="K389" t="s">
        <v>261</v>
      </c>
      <c r="L389" s="1" t="s">
        <v>1129</v>
      </c>
      <c r="M389" s="1" t="s">
        <v>224</v>
      </c>
      <c r="N389">
        <v>46</v>
      </c>
      <c r="O389">
        <v>0</v>
      </c>
      <c r="P389">
        <v>56</v>
      </c>
      <c r="Q389">
        <v>0</v>
      </c>
      <c r="R389" s="1"/>
      <c r="S389" s="1" t="s">
        <v>282</v>
      </c>
      <c r="T389">
        <v>2</v>
      </c>
      <c r="V389">
        <v>2.5</v>
      </c>
      <c r="W389">
        <v>15.24</v>
      </c>
      <c r="X389">
        <v>4.2</v>
      </c>
      <c r="Y389">
        <v>25.76</v>
      </c>
      <c r="Z389" s="1" t="s">
        <v>1278</v>
      </c>
      <c r="AA389">
        <v>2</v>
      </c>
      <c r="AE389" s="14">
        <v>0</v>
      </c>
      <c r="AF389" s="14">
        <v>0</v>
      </c>
      <c r="AG389" s="14">
        <v>0</v>
      </c>
      <c r="AH389" s="14">
        <v>0</v>
      </c>
      <c r="AL389" t="str">
        <f>Special[[#This Row],[服装]]&amp;Special[[#This Row],[名前]]&amp;Special[[#This Row],[レアリティ]]</f>
        <v>バカンス五色工ICONIC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204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s="1" t="s">
        <v>1167</v>
      </c>
      <c r="E390" s="1" t="s">
        <v>111</v>
      </c>
      <c r="F390" s="11" t="s">
        <v>73</v>
      </c>
      <c r="G390" s="1" t="s">
        <v>78</v>
      </c>
      <c r="H390" s="1" t="s">
        <v>118</v>
      </c>
      <c r="I390" s="1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R390" s="1"/>
      <c r="S390" s="1"/>
      <c r="AL390" t="str">
        <f>Special[[#This Row],[服装]]&amp;Special[[#This Row],[名前]]&amp;Special[[#This Row],[レアリティ]]</f>
        <v>Xmas2五色工ICONIC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204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s="1" t="s">
        <v>1167</v>
      </c>
      <c r="E391" s="1" t="s">
        <v>111</v>
      </c>
      <c r="F391" s="11" t="s">
        <v>73</v>
      </c>
      <c r="G391" s="1" t="s">
        <v>78</v>
      </c>
      <c r="H391" s="1" t="s">
        <v>118</v>
      </c>
      <c r="I391" s="1" t="s">
        <v>71</v>
      </c>
      <c r="J391">
        <v>1</v>
      </c>
      <c r="K391" t="s">
        <v>261</v>
      </c>
      <c r="L391" s="1" t="s">
        <v>1174</v>
      </c>
      <c r="M391" s="1" t="s">
        <v>173</v>
      </c>
      <c r="N391">
        <v>14</v>
      </c>
      <c r="O391">
        <v>0</v>
      </c>
      <c r="P391">
        <v>0</v>
      </c>
      <c r="Q391">
        <v>0</v>
      </c>
      <c r="R391" s="1"/>
      <c r="S391" s="1"/>
      <c r="AL391" t="str">
        <f>Special[[#This Row],[服装]]&amp;Special[[#This Row],[名前]]&amp;Special[[#This Row],[レアリティ]]</f>
        <v>Xmas2五色工ICONIC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204</v>
      </c>
      <c r="B392">
        <f>IF(ROW()=2,1,IF(A391&lt;&gt;Special[[#This Row],[No]],1,IF(Special[[#This Row],[枝番用]]=0,B391,B391+1)))</f>
        <v>3</v>
      </c>
      <c r="C392">
        <f>IF(ROW()=2,1,IF(Special[[#This Row],[枝番用]]=1,1,C391+1))</f>
        <v>1</v>
      </c>
      <c r="D392" s="1" t="s">
        <v>1167</v>
      </c>
      <c r="E392" s="1" t="s">
        <v>111</v>
      </c>
      <c r="F392" s="11" t="s">
        <v>73</v>
      </c>
      <c r="G392" s="1" t="s">
        <v>78</v>
      </c>
      <c r="H392" s="1" t="s">
        <v>118</v>
      </c>
      <c r="I392" s="1" t="s">
        <v>71</v>
      </c>
      <c r="J392">
        <v>1</v>
      </c>
      <c r="K392" t="s">
        <v>261</v>
      </c>
      <c r="L392" s="1" t="s">
        <v>1129</v>
      </c>
      <c r="M392" s="1" t="s">
        <v>224</v>
      </c>
      <c r="N392">
        <v>46</v>
      </c>
      <c r="O392">
        <v>0</v>
      </c>
      <c r="P392">
        <v>56</v>
      </c>
      <c r="Q392">
        <v>0</v>
      </c>
      <c r="R392" s="1"/>
      <c r="S392" s="1"/>
      <c r="V392">
        <v>2.5</v>
      </c>
      <c r="W392">
        <v>15.24</v>
      </c>
      <c r="X392">
        <v>4.2</v>
      </c>
      <c r="Y392">
        <v>25.76</v>
      </c>
      <c r="Z392" s="1" t="s">
        <v>1278</v>
      </c>
      <c r="AA392">
        <v>2</v>
      </c>
      <c r="AE392" s="14">
        <v>0</v>
      </c>
      <c r="AF392" s="14">
        <v>0</v>
      </c>
      <c r="AG392" s="14">
        <v>0</v>
      </c>
      <c r="AH392" s="14">
        <v>0</v>
      </c>
      <c r="AL392" t="str">
        <f>Special[[#This Row],[服装]]&amp;Special[[#This Row],[名前]]&amp;Special[[#This Row],[レアリティ]]</f>
        <v>Xmas2五色工ICONIC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205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108</v>
      </c>
      <c r="E393" t="s">
        <v>112</v>
      </c>
      <c r="F393" t="s">
        <v>73</v>
      </c>
      <c r="G393" t="s">
        <v>74</v>
      </c>
      <c r="H393" t="s">
        <v>118</v>
      </c>
      <c r="I393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14</v>
      </c>
      <c r="O393">
        <v>0</v>
      </c>
      <c r="P393">
        <v>0</v>
      </c>
      <c r="Q393">
        <v>0</v>
      </c>
      <c r="AL393" t="str">
        <f>Special[[#This Row],[服装]]&amp;Special[[#This Row],[名前]]&amp;Special[[#This Row],[レアリティ]]</f>
        <v>ユニフォーム白布賢二郎ICONIC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206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382</v>
      </c>
      <c r="E394" t="s">
        <v>383</v>
      </c>
      <c r="F394" t="s">
        <v>24</v>
      </c>
      <c r="G394" t="s">
        <v>31</v>
      </c>
      <c r="H394" t="s">
        <v>157</v>
      </c>
      <c r="I394" t="s">
        <v>71</v>
      </c>
      <c r="J394">
        <v>1</v>
      </c>
      <c r="K394" t="s">
        <v>261</v>
      </c>
      <c r="L394" t="s">
        <v>398</v>
      </c>
      <c r="M394" t="s">
        <v>274</v>
      </c>
      <c r="N394">
        <v>14</v>
      </c>
      <c r="O394">
        <v>0</v>
      </c>
      <c r="P394">
        <v>0</v>
      </c>
      <c r="Q394">
        <v>0</v>
      </c>
      <c r="AL394" t="str">
        <f>Special[[#This Row],[服装]]&amp;Special[[#This Row],[名前]]&amp;Special[[#This Row],[レアリティ]]</f>
        <v>探偵白布賢二郎ICONIC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206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t="s">
        <v>382</v>
      </c>
      <c r="E395" t="s">
        <v>383</v>
      </c>
      <c r="F395" t="s">
        <v>24</v>
      </c>
      <c r="G395" t="s">
        <v>31</v>
      </c>
      <c r="H395" t="s">
        <v>157</v>
      </c>
      <c r="I395" t="s">
        <v>71</v>
      </c>
      <c r="J395">
        <v>1</v>
      </c>
      <c r="K395" t="s">
        <v>261</v>
      </c>
      <c r="L395" s="1" t="s">
        <v>1006</v>
      </c>
      <c r="M395" t="s">
        <v>393</v>
      </c>
      <c r="N395">
        <v>49</v>
      </c>
      <c r="O395">
        <v>0</v>
      </c>
      <c r="P395">
        <v>59</v>
      </c>
      <c r="Q395">
        <v>0</v>
      </c>
      <c r="V395">
        <v>3.35</v>
      </c>
      <c r="W395">
        <v>33.729999999999997</v>
      </c>
      <c r="X395">
        <v>5</v>
      </c>
      <c r="Y395">
        <v>50.08</v>
      </c>
      <c r="Z395" s="1" t="s">
        <v>1267</v>
      </c>
      <c r="AA395">
        <v>1</v>
      </c>
      <c r="AL395" t="str">
        <f>Special[[#This Row],[服装]]&amp;Special[[#This Row],[名前]]&amp;Special[[#This Row],[レアリティ]]</f>
        <v>探偵白布賢二郎ICONIC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207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149</v>
      </c>
      <c r="E396" s="1" t="s">
        <v>383</v>
      </c>
      <c r="F396" s="1" t="s">
        <v>77</v>
      </c>
      <c r="G396" s="1" t="s">
        <v>31</v>
      </c>
      <c r="H396" s="1" t="s">
        <v>157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14</v>
      </c>
      <c r="O396">
        <v>0</v>
      </c>
      <c r="P396">
        <v>0</v>
      </c>
      <c r="Q396">
        <v>0</v>
      </c>
      <c r="AL396" t="str">
        <f>Special[[#This Row],[服装]]&amp;Special[[#This Row],[名前]]&amp;Special[[#This Row],[レアリティ]]</f>
        <v>制服白布賢二郎ICONIC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208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s="1" t="s">
        <v>999</v>
      </c>
      <c r="E397" s="1" t="s">
        <v>383</v>
      </c>
      <c r="F397" s="1" t="s">
        <v>73</v>
      </c>
      <c r="G397" s="1" t="s">
        <v>31</v>
      </c>
      <c r="H397" s="1" t="s">
        <v>157</v>
      </c>
      <c r="I397" s="1" t="s">
        <v>71</v>
      </c>
      <c r="J397">
        <v>1</v>
      </c>
      <c r="K397" t="s">
        <v>261</v>
      </c>
      <c r="L397" s="1" t="s">
        <v>278</v>
      </c>
      <c r="M397" s="1" t="s">
        <v>173</v>
      </c>
      <c r="N397">
        <v>14</v>
      </c>
      <c r="O397">
        <v>0</v>
      </c>
      <c r="P397">
        <v>0</v>
      </c>
      <c r="Q397">
        <v>0</v>
      </c>
      <c r="AL397" t="str">
        <f>Special[[#This Row],[服装]]&amp;Special[[#This Row],[名前]]&amp;Special[[#This Row],[レアリティ]]</f>
        <v>バカンス白布賢二郎ICONIC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208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s="1" t="s">
        <v>999</v>
      </c>
      <c r="E398" s="1" t="s">
        <v>383</v>
      </c>
      <c r="F398" s="1" t="s">
        <v>73</v>
      </c>
      <c r="G398" s="1" t="s">
        <v>31</v>
      </c>
      <c r="H398" s="1" t="s">
        <v>157</v>
      </c>
      <c r="I398" s="1" t="s">
        <v>71</v>
      </c>
      <c r="J398">
        <v>1</v>
      </c>
      <c r="K398" t="s">
        <v>261</v>
      </c>
      <c r="L398" s="1" t="s">
        <v>1129</v>
      </c>
      <c r="M398" s="1" t="s">
        <v>224</v>
      </c>
      <c r="N398">
        <v>46</v>
      </c>
      <c r="O398">
        <v>0</v>
      </c>
      <c r="P398">
        <v>56</v>
      </c>
      <c r="Q398">
        <v>0</v>
      </c>
      <c r="R398" s="1" t="s">
        <v>111</v>
      </c>
      <c r="S398" s="1" t="s">
        <v>1002</v>
      </c>
      <c r="V398">
        <v>2.5</v>
      </c>
      <c r="W398">
        <v>15.24</v>
      </c>
      <c r="X398">
        <v>4.2</v>
      </c>
      <c r="Y398">
        <v>25.76</v>
      </c>
      <c r="Z398" s="1" t="s">
        <v>1281</v>
      </c>
      <c r="AA398">
        <v>1</v>
      </c>
      <c r="AB398" s="1" t="s">
        <v>111</v>
      </c>
      <c r="AC398" s="1" t="s">
        <v>1282</v>
      </c>
      <c r="AD398" s="1" t="s">
        <v>271</v>
      </c>
      <c r="AE398">
        <v>20</v>
      </c>
      <c r="AF398">
        <v>79.78</v>
      </c>
      <c r="AG398">
        <v>22.5</v>
      </c>
      <c r="AH398">
        <v>89.14</v>
      </c>
      <c r="AI398" s="1" t="s">
        <v>111</v>
      </c>
      <c r="AJ398">
        <v>0</v>
      </c>
      <c r="AL398" t="str">
        <f>Special[[#This Row],[服装]]&amp;Special[[#This Row],[名前]]&amp;Special[[#This Row],[レアリティ]]</f>
        <v>バカンス白布賢二郎ICONIC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209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1228</v>
      </c>
      <c r="E399" s="1" t="s">
        <v>383</v>
      </c>
      <c r="F399" s="1" t="s">
        <v>90</v>
      </c>
      <c r="G399" s="1" t="s">
        <v>31</v>
      </c>
      <c r="H399" s="1" t="s">
        <v>157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R399" s="1"/>
      <c r="S399" s="1"/>
      <c r="Z399" s="1"/>
      <c r="AB399" s="1"/>
      <c r="AC399" s="1"/>
      <c r="AD399" s="1"/>
      <c r="AI399" s="1"/>
      <c r="AL399" t="str">
        <f>Special[[#This Row],[服装]]&amp;Special[[#This Row],[名前]]&amp;Special[[#This Row],[レアリティ]]</f>
        <v>路地裏2白布賢二郎ICONIC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210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108</v>
      </c>
      <c r="E400" t="s">
        <v>113</v>
      </c>
      <c r="F400" t="s">
        <v>73</v>
      </c>
      <c r="G400" t="s">
        <v>78</v>
      </c>
      <c r="H400" t="s">
        <v>118</v>
      </c>
      <c r="I400" t="s">
        <v>71</v>
      </c>
      <c r="J400">
        <v>1</v>
      </c>
      <c r="K400" t="s">
        <v>261</v>
      </c>
      <c r="L400" s="1" t="s">
        <v>191</v>
      </c>
      <c r="M400" s="1" t="s">
        <v>162</v>
      </c>
      <c r="N400">
        <v>14</v>
      </c>
      <c r="O400">
        <v>0</v>
      </c>
      <c r="P400">
        <v>0</v>
      </c>
      <c r="Q400">
        <v>0</v>
      </c>
      <c r="AL400" t="str">
        <f>Special[[#This Row],[服装]]&amp;Special[[#This Row],[名前]]&amp;Special[[#This Row],[レアリティ]]</f>
        <v>ユニフォーム大平獅音ICONIC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211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108</v>
      </c>
      <c r="E401" t="s">
        <v>114</v>
      </c>
      <c r="F401" t="s">
        <v>73</v>
      </c>
      <c r="G401" t="s">
        <v>82</v>
      </c>
      <c r="H401" t="s">
        <v>118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AL401" t="str">
        <f>Special[[#This Row],[服装]]&amp;Special[[#This Row],[名前]]&amp;Special[[#This Row],[レアリティ]]</f>
        <v>ユニフォーム川西太一ICONIC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212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893</v>
      </c>
      <c r="E402" s="1" t="s">
        <v>114</v>
      </c>
      <c r="F402" s="1" t="s">
        <v>90</v>
      </c>
      <c r="G402" s="1" t="s">
        <v>82</v>
      </c>
      <c r="H402" s="1" t="s">
        <v>118</v>
      </c>
      <c r="I402" s="1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AL402" t="str">
        <f>Special[[#This Row],[服装]]&amp;Special[[#This Row],[名前]]&amp;Special[[#This Row],[レアリティ]]</f>
        <v>路地裏川西太一ICONIC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213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s="1" t="s">
        <v>652</v>
      </c>
      <c r="F403" t="s">
        <v>73</v>
      </c>
      <c r="G403" t="s">
        <v>74</v>
      </c>
      <c r="H403" t="s">
        <v>118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L403" t="str">
        <f>Special[[#This Row],[服装]]&amp;Special[[#This Row],[名前]]&amp;Special[[#This Row],[レアリティ]]</f>
        <v>ユニフォーム瀬見英太ICONIC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214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815</v>
      </c>
      <c r="E404" s="1" t="s">
        <v>652</v>
      </c>
      <c r="F404" s="1" t="s">
        <v>90</v>
      </c>
      <c r="G404" t="s">
        <v>74</v>
      </c>
      <c r="H404" t="s">
        <v>118</v>
      </c>
      <c r="I404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AL404" t="str">
        <f>Special[[#This Row],[服装]]&amp;Special[[#This Row],[名前]]&amp;Special[[#This Row],[レアリティ]]</f>
        <v>雪遊び瀬見英太ICONIC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214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815</v>
      </c>
      <c r="E405" s="1" t="s">
        <v>652</v>
      </c>
      <c r="F405" s="1" t="s">
        <v>90</v>
      </c>
      <c r="G405" t="s">
        <v>74</v>
      </c>
      <c r="H405" t="s">
        <v>118</v>
      </c>
      <c r="I405" t="s">
        <v>71</v>
      </c>
      <c r="J405">
        <v>1</v>
      </c>
      <c r="K405" t="s">
        <v>261</v>
      </c>
      <c r="L405" s="1" t="s">
        <v>180</v>
      </c>
      <c r="M405" s="1" t="s">
        <v>224</v>
      </c>
      <c r="N405">
        <v>46</v>
      </c>
      <c r="O405">
        <v>0</v>
      </c>
      <c r="P405">
        <v>56</v>
      </c>
      <c r="Q405">
        <v>0</v>
      </c>
      <c r="R405" s="1" t="s">
        <v>110</v>
      </c>
      <c r="S405" s="1" t="s">
        <v>816</v>
      </c>
      <c r="AB405" s="1" t="s">
        <v>110</v>
      </c>
      <c r="AL405" t="str">
        <f>Special[[#This Row],[服装]]&amp;Special[[#This Row],[名前]]&amp;Special[[#This Row],[レアリティ]]</f>
        <v>雪遊び瀬見英太ICONIC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215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999</v>
      </c>
      <c r="E406" s="1" t="s">
        <v>652</v>
      </c>
      <c r="F406" s="11" t="s">
        <v>77</v>
      </c>
      <c r="G406" s="1" t="s">
        <v>74</v>
      </c>
      <c r="H406" s="1" t="s">
        <v>118</v>
      </c>
      <c r="I406" s="1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R406" s="1"/>
      <c r="S406" s="1"/>
      <c r="AL406" t="str">
        <f>Special[[#This Row],[服装]]&amp;Special[[#This Row],[名前]]&amp;Special[[#This Row],[レアリティ]]</f>
        <v>バカンス瀬見英太ICONIC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215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999</v>
      </c>
      <c r="E407" s="1" t="s">
        <v>652</v>
      </c>
      <c r="F407" s="11" t="s">
        <v>77</v>
      </c>
      <c r="G407" s="1" t="s">
        <v>74</v>
      </c>
      <c r="H407" s="1" t="s">
        <v>118</v>
      </c>
      <c r="I407" s="1" t="s">
        <v>71</v>
      </c>
      <c r="J407">
        <v>1</v>
      </c>
      <c r="K407" t="s">
        <v>261</v>
      </c>
      <c r="L407" s="1" t="s">
        <v>1129</v>
      </c>
      <c r="M407" s="1" t="s">
        <v>224</v>
      </c>
      <c r="N407">
        <v>46</v>
      </c>
      <c r="O407">
        <v>0</v>
      </c>
      <c r="P407">
        <v>56</v>
      </c>
      <c r="Q407">
        <v>0</v>
      </c>
      <c r="R407" s="1" t="s">
        <v>112</v>
      </c>
      <c r="S407" s="1" t="s">
        <v>1036</v>
      </c>
      <c r="T407">
        <v>2</v>
      </c>
      <c r="V407">
        <v>2.5</v>
      </c>
      <c r="W407">
        <v>15.24</v>
      </c>
      <c r="X407">
        <v>4.2</v>
      </c>
      <c r="Y407">
        <v>25.76</v>
      </c>
      <c r="Z407" s="1" t="s">
        <v>1278</v>
      </c>
      <c r="AA407">
        <v>2</v>
      </c>
      <c r="AB407" s="1" t="s">
        <v>112</v>
      </c>
      <c r="AC407" s="1" t="s">
        <v>1283</v>
      </c>
      <c r="AL407" t="str">
        <f>Special[[#This Row],[服装]]&amp;Special[[#This Row],[名前]]&amp;Special[[#This Row],[レアリティ]]</f>
        <v>バカンス瀬見英太ICONIC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216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108</v>
      </c>
      <c r="E408" t="s">
        <v>115</v>
      </c>
      <c r="F408" t="s">
        <v>73</v>
      </c>
      <c r="G408" t="s">
        <v>80</v>
      </c>
      <c r="H408" t="s">
        <v>118</v>
      </c>
      <c r="I408" t="s">
        <v>71</v>
      </c>
      <c r="J408">
        <v>1</v>
      </c>
      <c r="K408" t="s">
        <v>261</v>
      </c>
      <c r="L408" s="1" t="s">
        <v>195</v>
      </c>
      <c r="M408" s="1" t="s">
        <v>173</v>
      </c>
      <c r="N408">
        <v>14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ユニフォーム山形隼人ICONIC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217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108</v>
      </c>
      <c r="E409" s="1" t="s">
        <v>1018</v>
      </c>
      <c r="F409" s="1" t="s">
        <v>73</v>
      </c>
      <c r="G409" s="1" t="s">
        <v>78</v>
      </c>
      <c r="H409" s="1" t="s">
        <v>1019</v>
      </c>
      <c r="I409" s="1" t="s">
        <v>71</v>
      </c>
      <c r="J409">
        <v>1</v>
      </c>
      <c r="K409" t="s">
        <v>261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AL409" t="str">
        <f>Special[[#This Row],[服装]]&amp;Special[[#This Row],[名前]]&amp;Special[[#This Row],[レアリティ]]</f>
        <v>ユニフォーム強羅昌己ICONIC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217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108</v>
      </c>
      <c r="E410" s="1" t="s">
        <v>1018</v>
      </c>
      <c r="F410" s="1" t="s">
        <v>73</v>
      </c>
      <c r="G410" s="1" t="s">
        <v>78</v>
      </c>
      <c r="H410" s="1" t="s">
        <v>1019</v>
      </c>
      <c r="I410" s="1" t="s">
        <v>71</v>
      </c>
      <c r="J410">
        <v>1</v>
      </c>
      <c r="K410" t="s">
        <v>261</v>
      </c>
      <c r="L410" s="1" t="s">
        <v>180</v>
      </c>
      <c r="M410" s="1" t="s">
        <v>173</v>
      </c>
      <c r="N410">
        <v>26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ユニフォーム強羅昌己ICONIC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218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108</v>
      </c>
      <c r="E411" s="1" t="s">
        <v>1031</v>
      </c>
      <c r="F411" s="1" t="s">
        <v>77</v>
      </c>
      <c r="G411" s="1" t="s">
        <v>78</v>
      </c>
      <c r="H411" s="1" t="s">
        <v>1019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AL411" t="str">
        <f>Special[[#This Row],[服装]]&amp;Special[[#This Row],[名前]]&amp;Special[[#This Row],[レアリティ]]</f>
        <v>ユニフォーム芦谷洋平ICONIC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219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108</v>
      </c>
      <c r="E412" s="1" t="s">
        <v>1039</v>
      </c>
      <c r="F412" s="1" t="s">
        <v>73</v>
      </c>
      <c r="G412" s="1" t="s">
        <v>82</v>
      </c>
      <c r="H412" s="1" t="s">
        <v>1019</v>
      </c>
      <c r="I412" s="1" t="s">
        <v>71</v>
      </c>
      <c r="J412">
        <v>1</v>
      </c>
      <c r="K412" t="s">
        <v>261</v>
      </c>
      <c r="L412" s="1" t="s">
        <v>191</v>
      </c>
      <c r="M412" s="1" t="s">
        <v>162</v>
      </c>
      <c r="N412">
        <v>13</v>
      </c>
      <c r="O412">
        <v>0</v>
      </c>
      <c r="P412">
        <v>0</v>
      </c>
      <c r="Q412">
        <v>0</v>
      </c>
      <c r="AL412" t="str">
        <f>Special[[#This Row],[服装]]&amp;Special[[#This Row],[名前]]&amp;Special[[#This Row],[レアリティ]]</f>
        <v>ユニフォーム仙石伸吾ICONIC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219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108</v>
      </c>
      <c r="E413" s="1" t="s">
        <v>1039</v>
      </c>
      <c r="F413" s="1" t="s">
        <v>73</v>
      </c>
      <c r="G413" s="1" t="s">
        <v>82</v>
      </c>
      <c r="H413" s="1" t="s">
        <v>1019</v>
      </c>
      <c r="I413" s="1" t="s">
        <v>71</v>
      </c>
      <c r="J413">
        <v>1</v>
      </c>
      <c r="K413" t="s">
        <v>261</v>
      </c>
      <c r="L413" s="1" t="s">
        <v>180</v>
      </c>
      <c r="M413" s="1" t="s">
        <v>173</v>
      </c>
      <c r="N413">
        <v>24</v>
      </c>
      <c r="O413">
        <v>0</v>
      </c>
      <c r="P413">
        <v>0</v>
      </c>
      <c r="Q413">
        <v>0</v>
      </c>
      <c r="AL413" t="str">
        <f>Special[[#This Row],[服装]]&amp;Special[[#This Row],[名前]]&amp;Special[[#This Row],[レアリティ]]</f>
        <v>ユニフォーム仙石伸吾ICONIC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220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108</v>
      </c>
      <c r="E414" s="1" t="s">
        <v>1077</v>
      </c>
      <c r="F414" s="1" t="s">
        <v>73</v>
      </c>
      <c r="G414" s="1" t="s">
        <v>80</v>
      </c>
      <c r="H414" s="1" t="s">
        <v>1019</v>
      </c>
      <c r="I414" s="1" t="s">
        <v>71</v>
      </c>
      <c r="J414">
        <v>1</v>
      </c>
      <c r="K414" t="s">
        <v>261</v>
      </c>
      <c r="L414" s="1" t="s">
        <v>195</v>
      </c>
      <c r="M414" s="1" t="s">
        <v>173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ユニフォーム中川俊美ICONIC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221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108</v>
      </c>
      <c r="E415" s="1" t="s">
        <v>1081</v>
      </c>
      <c r="F415" s="1" t="s">
        <v>73</v>
      </c>
      <c r="G415" s="1" t="s">
        <v>74</v>
      </c>
      <c r="H415" s="1" t="s">
        <v>1019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AL415" t="str">
        <f>Special[[#This Row],[服装]]&amp;Special[[#This Row],[名前]]&amp;Special[[#This Row],[レアリティ]]</f>
        <v>ユニフォーム七沢健吾ICONIC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221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108</v>
      </c>
      <c r="E416" s="1" t="s">
        <v>1081</v>
      </c>
      <c r="F416" s="1" t="s">
        <v>73</v>
      </c>
      <c r="G416" s="1" t="s">
        <v>74</v>
      </c>
      <c r="H416" s="1" t="s">
        <v>1019</v>
      </c>
      <c r="I416" s="1" t="s">
        <v>71</v>
      </c>
      <c r="J416">
        <v>1</v>
      </c>
      <c r="K416" t="s">
        <v>261</v>
      </c>
      <c r="L416" s="1" t="s">
        <v>271</v>
      </c>
      <c r="M416" s="1" t="s">
        <v>173</v>
      </c>
      <c r="N416">
        <v>24</v>
      </c>
      <c r="O416">
        <v>0</v>
      </c>
      <c r="P416">
        <v>0</v>
      </c>
      <c r="Q416">
        <v>0</v>
      </c>
      <c r="AL416" t="str">
        <f>Special[[#This Row],[服装]]&amp;Special[[#This Row],[名前]]&amp;Special[[#This Row],[レアリティ]]</f>
        <v>ユニフォーム七沢健吾ICONIC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222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108</v>
      </c>
      <c r="E417" s="1" t="s">
        <v>1089</v>
      </c>
      <c r="F417" s="1" t="s">
        <v>73</v>
      </c>
      <c r="G417" s="1" t="s">
        <v>82</v>
      </c>
      <c r="H417" s="1" t="s">
        <v>1019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L417" t="str">
        <f>Special[[#This Row],[服装]]&amp;Special[[#This Row],[名前]]&amp;Special[[#This Row],[レアリティ]]</f>
        <v>ユニフォーム伊勢原裕次ICONIC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223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s="1" t="s">
        <v>108</v>
      </c>
      <c r="E418" s="1" t="s">
        <v>1099</v>
      </c>
      <c r="F418" s="1" t="s">
        <v>73</v>
      </c>
      <c r="G418" s="1" t="s">
        <v>78</v>
      </c>
      <c r="H418" s="1" t="s">
        <v>1019</v>
      </c>
      <c r="I418" s="1" t="s">
        <v>71</v>
      </c>
      <c r="J418">
        <v>1</v>
      </c>
      <c r="K418" t="s">
        <v>261</v>
      </c>
      <c r="L418" s="1" t="s">
        <v>191</v>
      </c>
      <c r="M418" s="1" t="s">
        <v>162</v>
      </c>
      <c r="N418">
        <v>13</v>
      </c>
      <c r="O418">
        <v>0</v>
      </c>
      <c r="P418">
        <v>0</v>
      </c>
      <c r="Q418">
        <v>0</v>
      </c>
      <c r="AL418" t="str">
        <f>Special[[#This Row],[服装]]&amp;Special[[#This Row],[名前]]&amp;Special[[#This Row],[レアリティ]]</f>
        <v>ユニフォーム湯河浩二ICONIC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224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108</v>
      </c>
      <c r="E419" s="1" t="s">
        <v>1145</v>
      </c>
      <c r="F419" s="1" t="s">
        <v>1146</v>
      </c>
      <c r="G419" s="1" t="s">
        <v>82</v>
      </c>
      <c r="H419" s="1" t="s">
        <v>1148</v>
      </c>
      <c r="I419" s="1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L419" t="str">
        <f>Special[[#This Row],[服装]]&amp;Special[[#This Row],[名前]]&amp;Special[[#This Row],[レアリティ]]</f>
        <v>ユニフォーム千鹿谷栄吉ICONIC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225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108</v>
      </c>
      <c r="E420" s="1" t="s">
        <v>1155</v>
      </c>
      <c r="F420" s="1" t="s">
        <v>90</v>
      </c>
      <c r="G420" s="1" t="s">
        <v>1156</v>
      </c>
      <c r="H420" s="1" t="s">
        <v>1148</v>
      </c>
      <c r="I420" s="1" t="s">
        <v>71</v>
      </c>
      <c r="J420">
        <v>1</v>
      </c>
      <c r="K420" t="s">
        <v>261</v>
      </c>
      <c r="L420" s="1" t="s">
        <v>1163</v>
      </c>
      <c r="M420" s="1" t="s">
        <v>224</v>
      </c>
      <c r="N420">
        <v>42</v>
      </c>
      <c r="O420">
        <v>0</v>
      </c>
      <c r="P420">
        <v>52</v>
      </c>
      <c r="Q420">
        <v>0</v>
      </c>
      <c r="AL420" t="str">
        <f>Special[[#This Row],[服装]]&amp;Special[[#This Row],[名前]]&amp;Special[[#This Row],[レアリティ]]</f>
        <v>ユニフォーム小鹿野大樹ICONIC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225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108</v>
      </c>
      <c r="E421" s="1" t="s">
        <v>1155</v>
      </c>
      <c r="F421" s="1" t="s">
        <v>90</v>
      </c>
      <c r="G421" s="1" t="s">
        <v>1156</v>
      </c>
      <c r="H421" s="1" t="s">
        <v>1148</v>
      </c>
      <c r="I421" s="1" t="s">
        <v>71</v>
      </c>
      <c r="J421">
        <v>1</v>
      </c>
      <c r="K421" t="s">
        <v>261</v>
      </c>
      <c r="L421" s="1" t="s">
        <v>724</v>
      </c>
      <c r="M421" s="1" t="s">
        <v>224</v>
      </c>
      <c r="N421">
        <v>42</v>
      </c>
      <c r="O421">
        <v>0</v>
      </c>
      <c r="P421">
        <v>52</v>
      </c>
      <c r="Q421">
        <v>0</v>
      </c>
      <c r="R421" s="1" t="s">
        <v>1164</v>
      </c>
      <c r="S421" s="1" t="s">
        <v>1165</v>
      </c>
      <c r="V421" s="14">
        <v>10</v>
      </c>
      <c r="W421" s="14">
        <v>19.8</v>
      </c>
      <c r="X421" s="14">
        <v>15</v>
      </c>
      <c r="Y421" s="14">
        <v>29.7</v>
      </c>
      <c r="Z421" s="14" t="s">
        <v>1247</v>
      </c>
      <c r="AA421" s="14">
        <v>0</v>
      </c>
      <c r="AB421" s="14" t="s">
        <v>1251</v>
      </c>
      <c r="AC421" s="15" t="s">
        <v>1274</v>
      </c>
      <c r="AD421" s="15" t="s">
        <v>180</v>
      </c>
      <c r="AE421" s="14">
        <v>3.35</v>
      </c>
      <c r="AF421" s="14">
        <v>20.010000000000002</v>
      </c>
      <c r="AG421" s="14">
        <v>5</v>
      </c>
      <c r="AH421" s="14">
        <v>30.48</v>
      </c>
      <c r="AI421" s="15" t="s">
        <v>1164</v>
      </c>
      <c r="AJ421" s="14">
        <v>2</v>
      </c>
      <c r="AK421" s="14"/>
      <c r="AL421" t="str">
        <f>Special[[#This Row],[服装]]&amp;Special[[#This Row],[名前]]&amp;Special[[#This Row],[レアリティ]]</f>
        <v>ユニフォーム小鹿野大樹ICONIC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226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108</v>
      </c>
      <c r="E422" s="1" t="s">
        <v>1178</v>
      </c>
      <c r="F422" s="1" t="s">
        <v>77</v>
      </c>
      <c r="G422" s="1" t="s">
        <v>80</v>
      </c>
      <c r="H422" s="1" t="s">
        <v>1148</v>
      </c>
      <c r="I422" s="1" t="s">
        <v>71</v>
      </c>
      <c r="J422">
        <v>1</v>
      </c>
      <c r="K422" t="s">
        <v>261</v>
      </c>
      <c r="L422" s="1" t="s">
        <v>195</v>
      </c>
      <c r="M422" s="1" t="s">
        <v>173</v>
      </c>
      <c r="N422">
        <v>9</v>
      </c>
      <c r="O422">
        <v>0</v>
      </c>
      <c r="P422">
        <v>0</v>
      </c>
      <c r="Q422">
        <v>0</v>
      </c>
      <c r="R422" s="1"/>
      <c r="S422" s="1"/>
      <c r="AL422" t="str">
        <f>Special[[#This Row],[服装]]&amp;Special[[#This Row],[名前]]&amp;Special[[#This Row],[レアリティ]]</f>
        <v>ユニフォーム赤谷勇ICONIC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227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108</v>
      </c>
      <c r="E423" s="1" t="s">
        <v>1189</v>
      </c>
      <c r="F423" s="1" t="s">
        <v>77</v>
      </c>
      <c r="G423" s="1" t="s">
        <v>78</v>
      </c>
      <c r="H423" s="1" t="s">
        <v>1148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R423" s="1"/>
      <c r="S423" s="1"/>
      <c r="AL423" t="str">
        <f>Special[[#This Row],[服装]]&amp;Special[[#This Row],[名前]]&amp;Special[[#This Row],[レアリティ]]</f>
        <v>ユニフォーム児玉勝ICONIC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228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108</v>
      </c>
      <c r="E424" s="1" t="s">
        <v>1194</v>
      </c>
      <c r="F424" s="1" t="s">
        <v>77</v>
      </c>
      <c r="G424" s="1" t="s">
        <v>74</v>
      </c>
      <c r="H424" s="1" t="s">
        <v>1148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R424" s="1"/>
      <c r="S424" s="1"/>
      <c r="AL424" t="str">
        <f>Special[[#This Row],[服装]]&amp;Special[[#This Row],[名前]]&amp;Special[[#This Row],[レアリティ]]</f>
        <v>ユニフォーム名栗翔太ICONIC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229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108</v>
      </c>
      <c r="E425" s="1" t="s">
        <v>1203</v>
      </c>
      <c r="F425" s="1" t="s">
        <v>77</v>
      </c>
      <c r="G425" s="1" t="s">
        <v>78</v>
      </c>
      <c r="H425" s="1" t="s">
        <v>1148</v>
      </c>
      <c r="I425" s="1" t="s">
        <v>71</v>
      </c>
      <c r="J425">
        <v>1</v>
      </c>
      <c r="K425" t="s">
        <v>261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R425" s="1"/>
      <c r="S425" s="1"/>
      <c r="AL425" t="str">
        <f>Special[[#This Row],[服装]]&amp;Special[[#This Row],[名前]]&amp;Special[[#This Row],[レアリティ]]</f>
        <v>ユニフォーム島府典明ICONIC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230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108</v>
      </c>
      <c r="E426" s="1" t="s">
        <v>1214</v>
      </c>
      <c r="F426" s="1" t="s">
        <v>77</v>
      </c>
      <c r="G426" s="1" t="s">
        <v>82</v>
      </c>
      <c r="H426" s="1" t="s">
        <v>1148</v>
      </c>
      <c r="I426" s="1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R426" s="1"/>
      <c r="S426" s="1"/>
      <c r="AL426" t="str">
        <f>Special[[#This Row],[服装]]&amp;Special[[#This Row],[名前]]&amp;Special[[#This Row],[レアリティ]]</f>
        <v>ユニフォーム吉川和孝ICONIC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108</v>
      </c>
      <c r="E427" t="s">
        <v>186</v>
      </c>
      <c r="F427" t="s">
        <v>77</v>
      </c>
      <c r="G427" t="s">
        <v>74</v>
      </c>
      <c r="H427" t="s">
        <v>185</v>
      </c>
      <c r="I427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AL427" t="str">
        <f>Special[[#This Row],[服装]]&amp;Special[[#This Row],[名前]]&amp;Special[[#This Row],[レアリティ]]</f>
        <v>ユニフォーム宮侑ICONIC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232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760</v>
      </c>
      <c r="E428" t="s">
        <v>186</v>
      </c>
      <c r="F428" s="1" t="s">
        <v>73</v>
      </c>
      <c r="G428" t="s">
        <v>74</v>
      </c>
      <c r="H428" t="s">
        <v>185</v>
      </c>
      <c r="I428" t="s">
        <v>71</v>
      </c>
      <c r="J428">
        <v>1</v>
      </c>
      <c r="K428" t="s">
        <v>261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AL428" t="str">
        <f>Special[[#This Row],[服装]]&amp;Special[[#This Row],[名前]]&amp;Special[[#This Row],[レアリティ]]</f>
        <v>文化祭宮侑ICONIC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232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760</v>
      </c>
      <c r="E429" t="s">
        <v>186</v>
      </c>
      <c r="F429" s="1" t="s">
        <v>73</v>
      </c>
      <c r="G429" t="s">
        <v>74</v>
      </c>
      <c r="H429" t="s">
        <v>185</v>
      </c>
      <c r="I429" t="s">
        <v>71</v>
      </c>
      <c r="J429">
        <v>1</v>
      </c>
      <c r="K429" t="s">
        <v>261</v>
      </c>
      <c r="L429" s="1" t="s">
        <v>273</v>
      </c>
      <c r="M429" s="1" t="s">
        <v>224</v>
      </c>
      <c r="N429">
        <v>50</v>
      </c>
      <c r="O429">
        <v>0</v>
      </c>
      <c r="P429">
        <v>60</v>
      </c>
      <c r="Q429">
        <v>0</v>
      </c>
      <c r="AL429" t="str">
        <f>Special[[#This Row],[服装]]&amp;Special[[#This Row],[名前]]&amp;Special[[#This Row],[レアリティ]]</f>
        <v>文化祭宮侑ICONIC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233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867</v>
      </c>
      <c r="E430" s="1" t="s">
        <v>186</v>
      </c>
      <c r="F430" s="1" t="s">
        <v>90</v>
      </c>
      <c r="G430" s="1" t="s">
        <v>74</v>
      </c>
      <c r="H430" s="1" t="s">
        <v>185</v>
      </c>
      <c r="I430" s="1" t="s">
        <v>71</v>
      </c>
      <c r="J430">
        <v>1</v>
      </c>
      <c r="K430" t="s">
        <v>261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AL430" t="str">
        <f>Special[[#This Row],[服装]]&amp;Special[[#This Row],[名前]]&amp;Special[[#This Row],[レアリティ]]</f>
        <v>RPG宮侑ICONIC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233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867</v>
      </c>
      <c r="E431" s="1" t="s">
        <v>186</v>
      </c>
      <c r="F431" s="1" t="s">
        <v>90</v>
      </c>
      <c r="G431" s="1" t="s">
        <v>74</v>
      </c>
      <c r="H431" s="1" t="s">
        <v>185</v>
      </c>
      <c r="I431" s="1" t="s">
        <v>71</v>
      </c>
      <c r="J431">
        <v>1</v>
      </c>
      <c r="K431" t="s">
        <v>261</v>
      </c>
      <c r="L431" s="1" t="s">
        <v>273</v>
      </c>
      <c r="M431" s="1" t="s">
        <v>224</v>
      </c>
      <c r="N431">
        <v>50</v>
      </c>
      <c r="O431">
        <v>0</v>
      </c>
      <c r="P431">
        <v>60</v>
      </c>
      <c r="Q431">
        <v>0</v>
      </c>
      <c r="AL431" t="str">
        <f>Special[[#This Row],[服装]]&amp;Special[[#This Row],[名前]]&amp;Special[[#This Row],[レアリティ]]</f>
        <v>RPG宮侑ICONIC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234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s="1" t="s">
        <v>1056</v>
      </c>
      <c r="E432" s="1" t="s">
        <v>186</v>
      </c>
      <c r="F432" s="1" t="s">
        <v>77</v>
      </c>
      <c r="G432" s="1" t="s">
        <v>74</v>
      </c>
      <c r="H432" s="1" t="s">
        <v>185</v>
      </c>
      <c r="I432" s="1" t="s">
        <v>71</v>
      </c>
      <c r="J432">
        <v>1</v>
      </c>
      <c r="K432" t="s">
        <v>261</v>
      </c>
      <c r="L432" s="1" t="s">
        <v>191</v>
      </c>
      <c r="M432" s="1" t="s">
        <v>162</v>
      </c>
      <c r="N432">
        <v>13</v>
      </c>
      <c r="O432">
        <v>0</v>
      </c>
      <c r="P432">
        <v>0</v>
      </c>
      <c r="Q432">
        <v>0</v>
      </c>
      <c r="AL432" t="str">
        <f>Special[[#This Row],[服装]]&amp;Special[[#This Row],[名前]]&amp;Special[[#This Row],[レアリティ]]</f>
        <v>カンフー宮侑ICONIC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234</v>
      </c>
      <c r="B433">
        <f>IF(ROW()=2,1,IF(A432&lt;&gt;Special[[#This Row],[No]],1,IF(Special[[#This Row],[枝番用]]=0,B432,B432+1)))</f>
        <v>2</v>
      </c>
      <c r="C433">
        <f>IF(ROW()=2,1,IF(Special[[#This Row],[枝番用]]=1,1,C432+1))</f>
        <v>1</v>
      </c>
      <c r="D433" s="1" t="s">
        <v>1056</v>
      </c>
      <c r="E433" s="1" t="s">
        <v>186</v>
      </c>
      <c r="F433" s="1" t="s">
        <v>77</v>
      </c>
      <c r="G433" s="1" t="s">
        <v>74</v>
      </c>
      <c r="H433" s="1" t="s">
        <v>185</v>
      </c>
      <c r="I433" s="1" t="s">
        <v>71</v>
      </c>
      <c r="J433">
        <v>1</v>
      </c>
      <c r="K433" t="s">
        <v>261</v>
      </c>
      <c r="L433" s="1" t="s">
        <v>963</v>
      </c>
      <c r="M433" s="1" t="s">
        <v>224</v>
      </c>
      <c r="N433">
        <v>50</v>
      </c>
      <c r="O433">
        <v>0</v>
      </c>
      <c r="P433">
        <v>60</v>
      </c>
      <c r="Q433">
        <v>0</v>
      </c>
      <c r="R433" s="1" t="s">
        <v>187</v>
      </c>
      <c r="S433" s="1" t="s">
        <v>1068</v>
      </c>
      <c r="AB433" s="1" t="s">
        <v>187</v>
      </c>
      <c r="AL433" t="str">
        <f>Special[[#This Row],[服装]]&amp;Special[[#This Row],[名前]]&amp;Special[[#This Row],[レアリティ]]</f>
        <v>カンフー宮侑ICONIC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235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1208</v>
      </c>
      <c r="E434" s="1" t="s">
        <v>186</v>
      </c>
      <c r="F434" s="1" t="s">
        <v>73</v>
      </c>
      <c r="G434" s="1" t="s">
        <v>74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278</v>
      </c>
      <c r="M434" s="1" t="s">
        <v>173</v>
      </c>
      <c r="N434">
        <v>14</v>
      </c>
      <c r="O434">
        <v>0</v>
      </c>
      <c r="P434">
        <v>0</v>
      </c>
      <c r="Q434">
        <v>0</v>
      </c>
      <c r="R434" s="1"/>
      <c r="S434" s="1"/>
      <c r="AL434" t="str">
        <f>Special[[#This Row],[服装]]&amp;Special[[#This Row],[名前]]&amp;Special[[#This Row],[レアリティ]]</f>
        <v>新年2宮侑ICONIC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235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1208</v>
      </c>
      <c r="E435" s="1" t="s">
        <v>186</v>
      </c>
      <c r="F435" s="1" t="s">
        <v>73</v>
      </c>
      <c r="G435" s="1" t="s">
        <v>74</v>
      </c>
      <c r="H435" s="1" t="s">
        <v>185</v>
      </c>
      <c r="I435" s="1" t="s">
        <v>71</v>
      </c>
      <c r="J435">
        <v>1</v>
      </c>
      <c r="K435" t="s">
        <v>261</v>
      </c>
      <c r="L435" s="1" t="s">
        <v>963</v>
      </c>
      <c r="M435" s="1" t="s">
        <v>224</v>
      </c>
      <c r="N435">
        <v>50</v>
      </c>
      <c r="O435">
        <v>0</v>
      </c>
      <c r="P435">
        <v>60</v>
      </c>
      <c r="Q435">
        <v>0</v>
      </c>
      <c r="R435" s="1" t="s">
        <v>187</v>
      </c>
      <c r="S435" s="1" t="s">
        <v>1225</v>
      </c>
      <c r="AB435" s="1" t="s">
        <v>187</v>
      </c>
      <c r="AL435" t="str">
        <f>Special[[#This Row],[服装]]&amp;Special[[#This Row],[名前]]&amp;Special[[#This Row],[レアリティ]]</f>
        <v>新年2宮侑ICONIC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236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187</v>
      </c>
      <c r="F436" t="s">
        <v>90</v>
      </c>
      <c r="G436" t="s">
        <v>78</v>
      </c>
      <c r="H436" t="s">
        <v>185</v>
      </c>
      <c r="I436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AL436" t="str">
        <f>Special[[#This Row],[服装]]&amp;Special[[#This Row],[名前]]&amp;Special[[#This Row],[レアリティ]]</f>
        <v>ユニフォーム宮治ICONIC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237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867</v>
      </c>
      <c r="E437" s="1" t="s">
        <v>187</v>
      </c>
      <c r="F437" s="1" t="s">
        <v>90</v>
      </c>
      <c r="G437" s="1" t="s">
        <v>78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191</v>
      </c>
      <c r="M437" s="1" t="s">
        <v>162</v>
      </c>
      <c r="N437">
        <v>13</v>
      </c>
      <c r="O437">
        <v>0</v>
      </c>
      <c r="P437">
        <v>0</v>
      </c>
      <c r="Q437">
        <v>0</v>
      </c>
      <c r="AL437" t="str">
        <f>Special[[#This Row],[服装]]&amp;Special[[#This Row],[名前]]&amp;Special[[#This Row],[レアリティ]]</f>
        <v>RPG宮治ICONIC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237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867</v>
      </c>
      <c r="E438" s="1" t="s">
        <v>187</v>
      </c>
      <c r="F438" s="1" t="s">
        <v>90</v>
      </c>
      <c r="G438" s="1" t="s">
        <v>78</v>
      </c>
      <c r="H438" s="1" t="s">
        <v>185</v>
      </c>
      <c r="I438" s="1" t="s">
        <v>71</v>
      </c>
      <c r="J438">
        <v>1</v>
      </c>
      <c r="K438" t="s">
        <v>261</v>
      </c>
      <c r="L438" s="1" t="s">
        <v>963</v>
      </c>
      <c r="M438" s="1" t="s">
        <v>224</v>
      </c>
      <c r="N438">
        <v>49</v>
      </c>
      <c r="O438">
        <v>0</v>
      </c>
      <c r="P438">
        <v>59</v>
      </c>
      <c r="Q438">
        <v>0</v>
      </c>
      <c r="R438" s="1" t="s">
        <v>186</v>
      </c>
      <c r="S438" s="1" t="s">
        <v>1084</v>
      </c>
      <c r="T438">
        <v>2</v>
      </c>
      <c r="AA438">
        <v>2</v>
      </c>
      <c r="AB438" s="1" t="s">
        <v>186</v>
      </c>
      <c r="AL438" t="str">
        <f>Special[[#This Row],[服装]]&amp;Special[[#This Row],[名前]]&amp;Special[[#This Row],[レアリティ]]</f>
        <v>RPG宮治ICONIC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238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1056</v>
      </c>
      <c r="E439" s="1" t="s">
        <v>187</v>
      </c>
      <c r="F439" s="1" t="s">
        <v>73</v>
      </c>
      <c r="G439" s="1" t="s">
        <v>78</v>
      </c>
      <c r="H439" s="1" t="s">
        <v>185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L439" t="str">
        <f>Special[[#This Row],[服装]]&amp;Special[[#This Row],[名前]]&amp;Special[[#This Row],[レアリティ]]</f>
        <v>カンフー宮治ICONIC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238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1056</v>
      </c>
      <c r="E440" s="1" t="s">
        <v>187</v>
      </c>
      <c r="F440" s="1" t="s">
        <v>73</v>
      </c>
      <c r="G440" s="1" t="s">
        <v>78</v>
      </c>
      <c r="H440" s="1" t="s">
        <v>185</v>
      </c>
      <c r="I440" s="1" t="s">
        <v>71</v>
      </c>
      <c r="J440">
        <v>1</v>
      </c>
      <c r="K440" t="s">
        <v>261</v>
      </c>
      <c r="L440" s="1" t="s">
        <v>790</v>
      </c>
      <c r="M440" s="1" t="s">
        <v>224</v>
      </c>
      <c r="N440">
        <v>47</v>
      </c>
      <c r="O440">
        <v>0</v>
      </c>
      <c r="P440">
        <v>57</v>
      </c>
      <c r="Q440">
        <v>0</v>
      </c>
      <c r="V440">
        <v>3.35</v>
      </c>
      <c r="W440">
        <v>33.729999999999997</v>
      </c>
      <c r="X440">
        <v>5</v>
      </c>
      <c r="Y440">
        <v>50.08</v>
      </c>
      <c r="Z440" s="1" t="s">
        <v>1293</v>
      </c>
      <c r="AA440">
        <v>1</v>
      </c>
      <c r="AE440" s="14">
        <v>0</v>
      </c>
      <c r="AF440" s="14">
        <v>0</v>
      </c>
      <c r="AG440" s="14">
        <v>0</v>
      </c>
      <c r="AH440" s="14">
        <v>0</v>
      </c>
      <c r="AI440" s="14"/>
      <c r="AJ440" s="14">
        <v>0</v>
      </c>
      <c r="AL440" t="str">
        <f>Special[[#This Row],[服装]]&amp;Special[[#This Row],[名前]]&amp;Special[[#This Row],[レアリティ]]</f>
        <v>カンフー宮治ICONIC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239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1341</v>
      </c>
      <c r="E441" s="1" t="s">
        <v>187</v>
      </c>
      <c r="F441" s="1" t="s">
        <v>90</v>
      </c>
      <c r="G441" s="1" t="s">
        <v>78</v>
      </c>
      <c r="H441" s="1" t="s">
        <v>185</v>
      </c>
      <c r="I441" s="1" t="s">
        <v>71</v>
      </c>
      <c r="J441">
        <v>1</v>
      </c>
      <c r="K441" t="s">
        <v>261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Z441" s="1"/>
      <c r="AE441" s="14"/>
      <c r="AF441" s="14"/>
      <c r="AG441" s="14"/>
      <c r="AH441" s="14"/>
      <c r="AI441" s="14"/>
      <c r="AJ441" s="14"/>
      <c r="AL441" t="str">
        <f>Special[[#This Row],[服装]]&amp;Special[[#This Row],[名前]]&amp;Special[[#This Row],[レアリティ]]</f>
        <v>遊園地宮治ICONIC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239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s="1" t="s">
        <v>1341</v>
      </c>
      <c r="E442" s="1" t="s">
        <v>187</v>
      </c>
      <c r="F442" s="1" t="s">
        <v>90</v>
      </c>
      <c r="G442" s="1" t="s">
        <v>78</v>
      </c>
      <c r="H442" s="1" t="s">
        <v>185</v>
      </c>
      <c r="I442" s="1" t="s">
        <v>71</v>
      </c>
      <c r="J442">
        <v>1</v>
      </c>
      <c r="K442" t="s">
        <v>261</v>
      </c>
      <c r="L442" s="1" t="s">
        <v>180</v>
      </c>
      <c r="M442" s="1" t="s">
        <v>178</v>
      </c>
      <c r="N442">
        <v>13</v>
      </c>
      <c r="O442">
        <v>0</v>
      </c>
      <c r="P442">
        <v>0</v>
      </c>
      <c r="Q442">
        <v>0</v>
      </c>
      <c r="Z442" s="1"/>
      <c r="AE442" s="14"/>
      <c r="AF442" s="14"/>
      <c r="AG442" s="14"/>
      <c r="AH442" s="14"/>
      <c r="AI442" s="14"/>
      <c r="AJ442" s="14"/>
      <c r="AL442" t="str">
        <f>Special[[#This Row],[服装]]&amp;Special[[#This Row],[名前]]&amp;Special[[#This Row],[レアリティ]]</f>
        <v>遊園地宮治ICONIC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239</v>
      </c>
      <c r="B443">
        <f>IF(ROW()=2,1,IF(A442&lt;&gt;Special[[#This Row],[No]],1,IF(Special[[#This Row],[枝番用]]=0,B442,B442+1)))</f>
        <v>3</v>
      </c>
      <c r="C443">
        <f>IF(ROW()=2,1,IF(Special[[#This Row],[枝番用]]=1,1,C442+1))</f>
        <v>1</v>
      </c>
      <c r="D443" s="1" t="s">
        <v>1341</v>
      </c>
      <c r="E443" s="1" t="s">
        <v>187</v>
      </c>
      <c r="F443" s="1" t="s">
        <v>90</v>
      </c>
      <c r="G443" s="1" t="s">
        <v>78</v>
      </c>
      <c r="H443" s="1" t="s">
        <v>185</v>
      </c>
      <c r="I443" s="1" t="s">
        <v>71</v>
      </c>
      <c r="J443">
        <v>1</v>
      </c>
      <c r="K443" t="s">
        <v>261</v>
      </c>
      <c r="L443" s="1" t="s">
        <v>180</v>
      </c>
      <c r="M443" s="1" t="s">
        <v>224</v>
      </c>
      <c r="N443">
        <v>47</v>
      </c>
      <c r="O443">
        <v>0</v>
      </c>
      <c r="P443">
        <v>57</v>
      </c>
      <c r="Q443">
        <v>0</v>
      </c>
      <c r="V443">
        <v>4.2</v>
      </c>
      <c r="W443">
        <v>25.76</v>
      </c>
      <c r="X443">
        <v>5.8</v>
      </c>
      <c r="Y443">
        <v>35.200000000000003</v>
      </c>
      <c r="Z443" s="1" t="s">
        <v>1278</v>
      </c>
      <c r="AA443">
        <v>1</v>
      </c>
      <c r="AB443" s="1" t="s">
        <v>186</v>
      </c>
      <c r="AC443" s="1" t="s">
        <v>1355</v>
      </c>
      <c r="AE443" s="14"/>
      <c r="AF443" s="14"/>
      <c r="AG443" s="14"/>
      <c r="AH443" s="14"/>
      <c r="AI443" s="14"/>
      <c r="AJ443" s="14"/>
      <c r="AL443" t="str">
        <f>Special[[#This Row],[服装]]&amp;Special[[#This Row],[名前]]&amp;Special[[#This Row],[レアリティ]]</f>
        <v>遊園地宮治ICONIC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239</v>
      </c>
      <c r="B444">
        <f>IF(ROW()=2,1,IF(A443&lt;&gt;Special[[#This Row],[No]],1,IF(Special[[#This Row],[枝番用]]=0,B443,B443+1)))</f>
        <v>3</v>
      </c>
      <c r="C444">
        <f>IF(ROW()=2,1,IF(Special[[#This Row],[枝番用]]=1,1,C443+1))</f>
        <v>2</v>
      </c>
      <c r="D444" s="1" t="s">
        <v>1341</v>
      </c>
      <c r="E444" s="1" t="s">
        <v>187</v>
      </c>
      <c r="F444" s="1" t="s">
        <v>90</v>
      </c>
      <c r="G444" s="1" t="s">
        <v>78</v>
      </c>
      <c r="H444" s="1" t="s">
        <v>185</v>
      </c>
      <c r="I444" s="1" t="s">
        <v>71</v>
      </c>
      <c r="J444">
        <v>1</v>
      </c>
      <c r="K444" t="s">
        <v>261</v>
      </c>
      <c r="L444" s="1" t="s">
        <v>180</v>
      </c>
      <c r="M444" s="1" t="s">
        <v>224</v>
      </c>
      <c r="N444">
        <v>47</v>
      </c>
      <c r="O444">
        <v>0</v>
      </c>
      <c r="P444">
        <v>57</v>
      </c>
      <c r="Q444">
        <v>0</v>
      </c>
      <c r="U444" s="1" t="s">
        <v>724</v>
      </c>
      <c r="V444">
        <v>7</v>
      </c>
      <c r="W444">
        <v>13.86</v>
      </c>
      <c r="X444">
        <v>10.5</v>
      </c>
      <c r="Y444">
        <v>20.79</v>
      </c>
      <c r="Z444" s="1" t="s">
        <v>1354</v>
      </c>
      <c r="AA444">
        <v>0</v>
      </c>
      <c r="AE444" s="14"/>
      <c r="AF444" s="14"/>
      <c r="AG444" s="14"/>
      <c r="AH444" s="14"/>
      <c r="AI444" s="14"/>
      <c r="AJ444" s="14"/>
      <c r="AL444" t="str">
        <f>Special[[#This Row],[服装]]&amp;Special[[#This Row],[名前]]&amp;Special[[#This Row],[レアリティ]]</f>
        <v>遊園地宮治ICONIC</v>
      </c>
      <c r="AM444">
        <f>IF((A443&amp;L443&amp;M443)&lt;&gt;(Special[[#This Row],[No]]&amp;L444&amp;M444),1,0)</f>
        <v>0</v>
      </c>
    </row>
    <row r="445" spans="1:39" x14ac:dyDescent="0.35">
      <c r="A445">
        <f>VLOOKUP(Special[[#This Row],[No用]],SetNo[[No.用]:[vlookup 用]],2,FALSE)</f>
        <v>240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188</v>
      </c>
      <c r="F445" t="s">
        <v>77</v>
      </c>
      <c r="G445" t="s">
        <v>82</v>
      </c>
      <c r="H445" t="s">
        <v>185</v>
      </c>
      <c r="I445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L445" t="str">
        <f>Special[[#This Row],[服装]]&amp;Special[[#This Row],[名前]]&amp;Special[[#This Row],[レアリティ]]</f>
        <v>ユニフォーム角名倫太郎ICONIC</v>
      </c>
      <c r="AM445">
        <f>IF((A440&amp;L440&amp;M440)&lt;&gt;(Special[[#This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240</v>
      </c>
      <c r="B446">
        <f>IF(ROW()=2,1,IF(A445&lt;&gt;Special[[#This Row],[No]],1,IF(Special[[#This Row],[枝番用]]=0,B445,B445+1)))</f>
        <v>2</v>
      </c>
      <c r="C446">
        <f>IF(ROW()=2,1,IF(Special[[#This Row],[枝番用]]=1,1,C445+1))</f>
        <v>1</v>
      </c>
      <c r="D446" t="s">
        <v>108</v>
      </c>
      <c r="E446" t="s">
        <v>188</v>
      </c>
      <c r="F446" t="s">
        <v>77</v>
      </c>
      <c r="G446" t="s">
        <v>82</v>
      </c>
      <c r="H446" t="s">
        <v>185</v>
      </c>
      <c r="I446" t="s">
        <v>71</v>
      </c>
      <c r="J446">
        <v>1</v>
      </c>
      <c r="K446" t="s">
        <v>261</v>
      </c>
      <c r="L446" s="1" t="s">
        <v>790</v>
      </c>
      <c r="M446" s="1" t="s">
        <v>162</v>
      </c>
      <c r="N446">
        <v>26</v>
      </c>
      <c r="O446">
        <v>0</v>
      </c>
      <c r="P446">
        <v>0</v>
      </c>
      <c r="Q446">
        <v>0</v>
      </c>
      <c r="V446" s="14">
        <v>2.5</v>
      </c>
      <c r="W446" s="14">
        <v>25.04</v>
      </c>
      <c r="X446" s="14">
        <v>0</v>
      </c>
      <c r="Y446" s="14">
        <v>0</v>
      </c>
      <c r="Z446" s="15" t="s">
        <v>1297</v>
      </c>
      <c r="AA446" s="14">
        <v>1</v>
      </c>
      <c r="AB446" s="14"/>
      <c r="AC446" s="14"/>
      <c r="AD446" s="14"/>
      <c r="AE446" s="14">
        <v>0</v>
      </c>
      <c r="AF446" s="14">
        <v>0</v>
      </c>
      <c r="AG446" s="14">
        <v>0</v>
      </c>
      <c r="AH446" s="14">
        <v>0</v>
      </c>
      <c r="AI446" s="14"/>
      <c r="AJ446" s="14">
        <v>0</v>
      </c>
      <c r="AL446" t="str">
        <f>Special[[#This Row],[服装]]&amp;Special[[#This Row],[名前]]&amp;Special[[#This Row],[レアリティ]]</f>
        <v>ユニフォーム角名倫太郎ICONIC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241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s="1" t="s">
        <v>860</v>
      </c>
      <c r="E447" s="1" t="s">
        <v>188</v>
      </c>
      <c r="F447" s="1" t="s">
        <v>73</v>
      </c>
      <c r="G447" s="1" t="s">
        <v>82</v>
      </c>
      <c r="H447" s="1" t="s">
        <v>185</v>
      </c>
      <c r="I447" s="1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L447" t="str">
        <f>Special[[#This Row],[服装]]&amp;Special[[#This Row],[名前]]&amp;Special[[#This Row],[レアリティ]]</f>
        <v>サバゲ角名倫太郎ICONIC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241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s="1" t="s">
        <v>860</v>
      </c>
      <c r="E448" s="1" t="s">
        <v>188</v>
      </c>
      <c r="F448" s="1" t="s">
        <v>73</v>
      </c>
      <c r="G448" s="1" t="s">
        <v>82</v>
      </c>
      <c r="H448" s="1" t="s">
        <v>185</v>
      </c>
      <c r="I448" s="1" t="s">
        <v>71</v>
      </c>
      <c r="J448">
        <v>1</v>
      </c>
      <c r="K448" t="s">
        <v>261</v>
      </c>
      <c r="L448" s="1" t="s">
        <v>790</v>
      </c>
      <c r="M448" s="1" t="s">
        <v>162</v>
      </c>
      <c r="N448">
        <v>26</v>
      </c>
      <c r="O448">
        <v>0</v>
      </c>
      <c r="P448">
        <v>0</v>
      </c>
      <c r="Q448">
        <v>0</v>
      </c>
      <c r="V448" s="14">
        <v>2.5</v>
      </c>
      <c r="W448" s="14">
        <v>25.04</v>
      </c>
      <c r="X448" s="14">
        <v>0</v>
      </c>
      <c r="Y448" s="14">
        <v>0</v>
      </c>
      <c r="Z448" s="15" t="s">
        <v>1297</v>
      </c>
      <c r="AA448" s="14">
        <v>1</v>
      </c>
      <c r="AB448" s="14"/>
      <c r="AC448" s="14"/>
      <c r="AD448" s="14"/>
      <c r="AE448" s="14">
        <v>0</v>
      </c>
      <c r="AF448" s="14">
        <v>0</v>
      </c>
      <c r="AG448" s="14">
        <v>0</v>
      </c>
      <c r="AH448" s="14">
        <v>0</v>
      </c>
      <c r="AI448" s="14"/>
      <c r="AJ448" s="14">
        <v>0</v>
      </c>
      <c r="AL448" t="str">
        <f>Special[[#This Row],[服装]]&amp;Special[[#This Row],[名前]]&amp;Special[[#This Row],[レアリティ]]</f>
        <v>サバゲ角名倫太郎ICONIC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242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987</v>
      </c>
      <c r="E449" s="1" t="s">
        <v>188</v>
      </c>
      <c r="F449" s="1" t="s">
        <v>90</v>
      </c>
      <c r="G449" s="1" t="s">
        <v>82</v>
      </c>
      <c r="H449" s="1" t="s">
        <v>185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AL449" t="str">
        <f>Special[[#This Row],[服装]]&amp;Special[[#This Row],[名前]]&amp;Special[[#This Row],[レアリティ]]</f>
        <v>花火角名倫太郎ICONIC</v>
      </c>
      <c r="AM449">
        <f>IF((A448&amp;L448&amp;M448)&lt;&gt;(Special[[#This Row],[No]]&amp;L449&amp;M449),1,0)</f>
        <v>1</v>
      </c>
    </row>
    <row r="450" spans="1:39" x14ac:dyDescent="0.35">
      <c r="A450">
        <f>VLOOKUP(Special[[#This Row],[No用]],SetNo[[No.用]:[vlookup 用]],2,FALSE)</f>
        <v>242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987</v>
      </c>
      <c r="E450" s="1" t="s">
        <v>188</v>
      </c>
      <c r="F450" s="1" t="s">
        <v>90</v>
      </c>
      <c r="G450" s="1" t="s">
        <v>82</v>
      </c>
      <c r="H450" s="1" t="s">
        <v>185</v>
      </c>
      <c r="I450" s="1" t="s">
        <v>71</v>
      </c>
      <c r="J450">
        <v>1</v>
      </c>
      <c r="K450" t="s">
        <v>261</v>
      </c>
      <c r="L450" s="1" t="s">
        <v>790</v>
      </c>
      <c r="M450" s="1" t="s">
        <v>162</v>
      </c>
      <c r="N450">
        <v>26</v>
      </c>
      <c r="O450">
        <v>0</v>
      </c>
      <c r="P450">
        <v>0</v>
      </c>
      <c r="Q450">
        <v>0</v>
      </c>
      <c r="V450" s="14">
        <v>2.5</v>
      </c>
      <c r="W450" s="14">
        <v>25.04</v>
      </c>
      <c r="X450" s="14">
        <v>0</v>
      </c>
      <c r="Y450" s="14">
        <v>0</v>
      </c>
      <c r="Z450" s="15" t="s">
        <v>1297</v>
      </c>
      <c r="AA450" s="14">
        <v>1</v>
      </c>
      <c r="AB450" s="14"/>
      <c r="AC450" s="14"/>
      <c r="AD450" s="14"/>
      <c r="AE450" s="14">
        <v>0</v>
      </c>
      <c r="AF450" s="14">
        <v>0</v>
      </c>
      <c r="AG450" s="14">
        <v>0</v>
      </c>
      <c r="AH450" s="14">
        <v>0</v>
      </c>
      <c r="AI450" s="14"/>
      <c r="AJ450" s="14">
        <v>0</v>
      </c>
      <c r="AL450" t="str">
        <f>Special[[#This Row],[服装]]&amp;Special[[#This Row],[名前]]&amp;Special[[#This Row],[レアリティ]]</f>
        <v>花火角名倫太郎ICONIC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242</v>
      </c>
      <c r="B451">
        <f>IF(ROW()=2,1,IF(A450&lt;&gt;Special[[#This Row],[No]],1,IF(Special[[#This Row],[枝番用]]=0,B450,B450+1)))</f>
        <v>3</v>
      </c>
      <c r="C451">
        <f>IF(ROW()=2,1,IF(Special[[#This Row],[枝番用]]=1,1,C450+1))</f>
        <v>1</v>
      </c>
      <c r="D451" s="1" t="s">
        <v>987</v>
      </c>
      <c r="E451" s="1" t="s">
        <v>188</v>
      </c>
      <c r="F451" s="1" t="s">
        <v>90</v>
      </c>
      <c r="G451" s="1" t="s">
        <v>82</v>
      </c>
      <c r="H451" s="1" t="s">
        <v>185</v>
      </c>
      <c r="I451" s="1" t="s">
        <v>71</v>
      </c>
      <c r="J451">
        <v>1</v>
      </c>
      <c r="K451" t="s">
        <v>261</v>
      </c>
      <c r="L451" s="1" t="s">
        <v>1006</v>
      </c>
      <c r="M451" s="1" t="s">
        <v>224</v>
      </c>
      <c r="N451">
        <v>44</v>
      </c>
      <c r="O451">
        <v>0</v>
      </c>
      <c r="P451">
        <v>54</v>
      </c>
      <c r="Q451">
        <v>0</v>
      </c>
      <c r="S451" s="1" t="s">
        <v>1015</v>
      </c>
      <c r="T451">
        <v>2</v>
      </c>
      <c r="V451">
        <v>3.35</v>
      </c>
      <c r="W451">
        <v>33.729999999999997</v>
      </c>
      <c r="X451">
        <v>5</v>
      </c>
      <c r="Y451">
        <v>50.08</v>
      </c>
      <c r="Z451" s="1" t="s">
        <v>1268</v>
      </c>
      <c r="AA451">
        <v>2</v>
      </c>
      <c r="AL451" t="str">
        <f>Special[[#This Row],[服装]]&amp;Special[[#This Row],[名前]]&amp;Special[[#This Row],[レアリティ]]</f>
        <v>花火角名倫太郎ICONIC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243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1228</v>
      </c>
      <c r="E452" s="1" t="s">
        <v>188</v>
      </c>
      <c r="F452" s="1" t="s">
        <v>77</v>
      </c>
      <c r="G452" s="1" t="s">
        <v>82</v>
      </c>
      <c r="H452" s="1" t="s">
        <v>185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S452" s="1"/>
      <c r="AL452" t="str">
        <f>Special[[#This Row],[服装]]&amp;Special[[#This Row],[名前]]&amp;Special[[#This Row],[レアリティ]]</f>
        <v>路地裏2角名倫太郎ICONIC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243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1228</v>
      </c>
      <c r="E453" s="1" t="s">
        <v>188</v>
      </c>
      <c r="F453" s="1" t="s">
        <v>77</v>
      </c>
      <c r="G453" s="1" t="s">
        <v>82</v>
      </c>
      <c r="H453" s="1" t="s">
        <v>185</v>
      </c>
      <c r="I453" s="1" t="s">
        <v>71</v>
      </c>
      <c r="J453">
        <v>1</v>
      </c>
      <c r="K453" t="s">
        <v>261</v>
      </c>
      <c r="L453" s="1" t="s">
        <v>790</v>
      </c>
      <c r="M453" s="1" t="s">
        <v>162</v>
      </c>
      <c r="N453">
        <v>26</v>
      </c>
      <c r="O453">
        <v>0</v>
      </c>
      <c r="P453">
        <v>0</v>
      </c>
      <c r="Q453">
        <v>0</v>
      </c>
      <c r="V453" s="14">
        <v>2.5</v>
      </c>
      <c r="W453" s="14">
        <v>25.04</v>
      </c>
      <c r="X453" s="14">
        <v>0</v>
      </c>
      <c r="Y453" s="14">
        <v>0</v>
      </c>
      <c r="Z453" s="15" t="s">
        <v>1297</v>
      </c>
      <c r="AA453" s="14">
        <v>1</v>
      </c>
      <c r="AB453" s="14"/>
      <c r="AC453" s="14"/>
      <c r="AD453" s="14"/>
      <c r="AE453" s="14">
        <v>0</v>
      </c>
      <c r="AF453" s="14">
        <v>0</v>
      </c>
      <c r="AG453" s="14">
        <v>0</v>
      </c>
      <c r="AH453" s="14">
        <v>0</v>
      </c>
      <c r="AI453" s="14"/>
      <c r="AJ453" s="14">
        <v>0</v>
      </c>
      <c r="AL453" t="str">
        <f>Special[[#This Row],[服装]]&amp;Special[[#This Row],[名前]]&amp;Special[[#This Row],[レアリティ]]</f>
        <v>路地裏2角名倫太郎ICONIC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243</v>
      </c>
      <c r="B454">
        <f>IF(ROW()=2,1,IF(A453&lt;&gt;Special[[#This Row],[No]],1,IF(Special[[#This Row],[枝番用]]=0,B453,B453+1)))</f>
        <v>3</v>
      </c>
      <c r="C454">
        <f>IF(ROW()=2,1,IF(Special[[#This Row],[枝番用]]=1,1,C453+1))</f>
        <v>1</v>
      </c>
      <c r="D454" s="1" t="s">
        <v>1228</v>
      </c>
      <c r="E454" s="1" t="s">
        <v>188</v>
      </c>
      <c r="F454" s="1" t="s">
        <v>77</v>
      </c>
      <c r="G454" s="1" t="s">
        <v>82</v>
      </c>
      <c r="H454" s="1" t="s">
        <v>185</v>
      </c>
      <c r="I454" s="1" t="s">
        <v>71</v>
      </c>
      <c r="J454">
        <v>1</v>
      </c>
      <c r="K454" t="s">
        <v>261</v>
      </c>
      <c r="L454" s="1" t="s">
        <v>180</v>
      </c>
      <c r="M454" s="1" t="s">
        <v>224</v>
      </c>
      <c r="N454">
        <v>44</v>
      </c>
      <c r="O454">
        <v>0</v>
      </c>
      <c r="P454">
        <v>54</v>
      </c>
      <c r="Q454">
        <v>0</v>
      </c>
      <c r="S454" s="1" t="s">
        <v>1230</v>
      </c>
      <c r="AL454" t="str">
        <f>Special[[#This Row],[服装]]&amp;Special[[#This Row],[名前]]&amp;Special[[#This Row],[レアリティ]]</f>
        <v>路地裏2角名倫太郎ICONIC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244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t="s">
        <v>108</v>
      </c>
      <c r="E455" t="s">
        <v>189</v>
      </c>
      <c r="F455" t="s">
        <v>77</v>
      </c>
      <c r="G455" t="s">
        <v>78</v>
      </c>
      <c r="H455" t="s">
        <v>185</v>
      </c>
      <c r="I455" t="s">
        <v>71</v>
      </c>
      <c r="J455">
        <v>1</v>
      </c>
      <c r="K455" t="s">
        <v>261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AL455" t="str">
        <f>Special[[#This Row],[服装]]&amp;Special[[#This Row],[名前]]&amp;Special[[#This Row],[レアリティ]]</f>
        <v>ユニフォーム北信介ICONIC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244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t="s">
        <v>108</v>
      </c>
      <c r="E456" t="s">
        <v>189</v>
      </c>
      <c r="F456" t="s">
        <v>77</v>
      </c>
      <c r="G456" t="s">
        <v>78</v>
      </c>
      <c r="H456" t="s">
        <v>185</v>
      </c>
      <c r="I456" t="s">
        <v>71</v>
      </c>
      <c r="J456">
        <v>1</v>
      </c>
      <c r="K456" t="s">
        <v>261</v>
      </c>
      <c r="L456" s="1" t="s">
        <v>275</v>
      </c>
      <c r="M456" s="1" t="s">
        <v>224</v>
      </c>
      <c r="N456">
        <v>47</v>
      </c>
      <c r="O456">
        <v>0</v>
      </c>
      <c r="P456">
        <v>57</v>
      </c>
      <c r="Q456">
        <v>0</v>
      </c>
      <c r="AL456" t="str">
        <f>Special[[#This Row],[服装]]&amp;Special[[#This Row],[名前]]&amp;Special[[#This Row],[レアリティ]]</f>
        <v>ユニフォーム北信介ICONIC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245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773</v>
      </c>
      <c r="E457" t="s">
        <v>189</v>
      </c>
      <c r="F457" s="1" t="s">
        <v>73</v>
      </c>
      <c r="G457" t="s">
        <v>78</v>
      </c>
      <c r="H457" t="s">
        <v>185</v>
      </c>
      <c r="I457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AL457" t="str">
        <f>Special[[#This Row],[服装]]&amp;Special[[#This Row],[名前]]&amp;Special[[#This Row],[レアリティ]]</f>
        <v>Xmas北信介ICONIC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245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773</v>
      </c>
      <c r="E458" t="s">
        <v>189</v>
      </c>
      <c r="F458" s="1" t="s">
        <v>73</v>
      </c>
      <c r="G458" t="s">
        <v>78</v>
      </c>
      <c r="H458" t="s">
        <v>185</v>
      </c>
      <c r="I458" t="s">
        <v>71</v>
      </c>
      <c r="J458">
        <v>1</v>
      </c>
      <c r="K458" t="s">
        <v>261</v>
      </c>
      <c r="L458" s="1" t="s">
        <v>180</v>
      </c>
      <c r="M458" s="1" t="s">
        <v>173</v>
      </c>
      <c r="N458">
        <v>13</v>
      </c>
      <c r="O458">
        <v>0</v>
      </c>
      <c r="P458">
        <v>0</v>
      </c>
      <c r="Q458">
        <v>0</v>
      </c>
      <c r="AL458" t="str">
        <f>Special[[#This Row],[服装]]&amp;Special[[#This Row],[名前]]&amp;Special[[#This Row],[レアリティ]]</f>
        <v>Xmas北信介ICONIC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246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1044</v>
      </c>
      <c r="E459" s="1" t="s">
        <v>189</v>
      </c>
      <c r="F459" s="1" t="s">
        <v>90</v>
      </c>
      <c r="G459" s="1" t="s">
        <v>78</v>
      </c>
      <c r="H459" s="1" t="s">
        <v>185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AL459" t="str">
        <f>Special[[#This Row],[服装]]&amp;Special[[#This Row],[名前]]&amp;Special[[#This Row],[レアリティ]]</f>
        <v>スパイ北信介ICONIC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246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1044</v>
      </c>
      <c r="E460" s="1" t="s">
        <v>189</v>
      </c>
      <c r="F460" s="1" t="s">
        <v>90</v>
      </c>
      <c r="G460" s="1" t="s">
        <v>78</v>
      </c>
      <c r="H460" s="1" t="s">
        <v>185</v>
      </c>
      <c r="I460" s="1" t="s">
        <v>71</v>
      </c>
      <c r="J460">
        <v>1</v>
      </c>
      <c r="K460" t="s">
        <v>261</v>
      </c>
      <c r="L460" s="1" t="s">
        <v>180</v>
      </c>
      <c r="M460" s="1" t="s">
        <v>173</v>
      </c>
      <c r="N460">
        <v>13</v>
      </c>
      <c r="O460">
        <v>0</v>
      </c>
      <c r="P460">
        <v>0</v>
      </c>
      <c r="Q460">
        <v>0</v>
      </c>
      <c r="AL460" t="str">
        <f>Special[[#This Row],[服装]]&amp;Special[[#This Row],[名前]]&amp;Special[[#This Row],[レアリティ]]</f>
        <v>スパイ北信介ICONIC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246</v>
      </c>
      <c r="B461">
        <f>IF(ROW()=2,1,IF(A460&lt;&gt;Special[[#This Row],[No]],1,IF(Special[[#This Row],[枝番用]]=0,B460,B460+1)))</f>
        <v>3</v>
      </c>
      <c r="C461">
        <f>IF(ROW()=2,1,IF(Special[[#This Row],[枝番用]]=1,1,C460+1))</f>
        <v>1</v>
      </c>
      <c r="D461" s="1" t="s">
        <v>1044</v>
      </c>
      <c r="E461" s="1" t="s">
        <v>189</v>
      </c>
      <c r="F461" s="1" t="s">
        <v>90</v>
      </c>
      <c r="G461" s="1" t="s">
        <v>78</v>
      </c>
      <c r="H461" s="1" t="s">
        <v>185</v>
      </c>
      <c r="I461" s="1" t="s">
        <v>71</v>
      </c>
      <c r="J461">
        <v>1</v>
      </c>
      <c r="K461" t="s">
        <v>261</v>
      </c>
      <c r="L461" s="1" t="s">
        <v>180</v>
      </c>
      <c r="M461" s="1" t="s">
        <v>224</v>
      </c>
      <c r="N461">
        <v>44</v>
      </c>
      <c r="O461">
        <v>0</v>
      </c>
      <c r="P461">
        <v>54</v>
      </c>
      <c r="Q461">
        <v>0</v>
      </c>
      <c r="R461" s="1" t="s">
        <v>186</v>
      </c>
      <c r="S461" s="1" t="s">
        <v>1052</v>
      </c>
      <c r="T461">
        <v>2</v>
      </c>
      <c r="AA461">
        <v>2</v>
      </c>
      <c r="AB461" s="1" t="s">
        <v>186</v>
      </c>
      <c r="AL461" t="str">
        <f>Special[[#This Row],[服装]]&amp;Special[[#This Row],[名前]]&amp;Special[[#This Row],[レアリティ]]</f>
        <v>スパイ北信介ICONIC</v>
      </c>
      <c r="AM461">
        <f>IF((A460&amp;L460&amp;M460)&lt;&gt;(Special[[#This Row],[No]]&amp;L461&amp;M461),1,0)</f>
        <v>1</v>
      </c>
    </row>
    <row r="462" spans="1:39" x14ac:dyDescent="0.35">
      <c r="A462">
        <f>VLOOKUP(Special[[#This Row],[No用]],SetNo[[No.用]:[vlookup 用]],2,FALSE)</f>
        <v>247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1208</v>
      </c>
      <c r="E462" s="1" t="s">
        <v>189</v>
      </c>
      <c r="F462" s="1" t="s">
        <v>77</v>
      </c>
      <c r="G462" s="1" t="s">
        <v>78</v>
      </c>
      <c r="H462" s="1" t="s">
        <v>185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R462" s="1"/>
      <c r="S462" s="1"/>
      <c r="AL462" t="str">
        <f>Special[[#This Row],[服装]]&amp;Special[[#This Row],[名前]]&amp;Special[[#This Row],[レアリティ]]</f>
        <v>新年2北信介ICONIC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247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1208</v>
      </c>
      <c r="E463" s="1" t="s">
        <v>189</v>
      </c>
      <c r="F463" s="1" t="s">
        <v>77</v>
      </c>
      <c r="G463" s="1" t="s">
        <v>78</v>
      </c>
      <c r="H463" s="1" t="s">
        <v>185</v>
      </c>
      <c r="I463" s="1" t="s">
        <v>71</v>
      </c>
      <c r="J463">
        <v>1</v>
      </c>
      <c r="K463" t="s">
        <v>261</v>
      </c>
      <c r="L463" s="1" t="s">
        <v>992</v>
      </c>
      <c r="M463" s="1" t="s">
        <v>224</v>
      </c>
      <c r="N463">
        <v>44</v>
      </c>
      <c r="O463">
        <v>0</v>
      </c>
      <c r="P463">
        <v>54</v>
      </c>
      <c r="Q463">
        <v>0</v>
      </c>
      <c r="R463" s="1" t="s">
        <v>1209</v>
      </c>
      <c r="S463" s="1" t="s">
        <v>1210</v>
      </c>
      <c r="T463">
        <v>2</v>
      </c>
      <c r="AA463">
        <v>2</v>
      </c>
      <c r="AB463" s="1" t="s">
        <v>1209</v>
      </c>
      <c r="AL463" t="str">
        <f>Special[[#This Row],[服装]]&amp;Special[[#This Row],[名前]]&amp;Special[[#This Row],[レアリティ]]</f>
        <v>新年2北信介ICONIC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248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t="s">
        <v>108</v>
      </c>
      <c r="E464" s="1" t="s">
        <v>655</v>
      </c>
      <c r="F464" t="s">
        <v>77</v>
      </c>
      <c r="G464" s="1" t="s">
        <v>78</v>
      </c>
      <c r="H464" t="s">
        <v>185</v>
      </c>
      <c r="I464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L464" t="str">
        <f>Special[[#This Row],[服装]]&amp;Special[[#This Row],[名前]]&amp;Special[[#This Row],[レアリティ]]</f>
        <v>ユニフォーム尾白アランICONIC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249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798</v>
      </c>
      <c r="E465" s="1" t="s">
        <v>655</v>
      </c>
      <c r="F465" s="1" t="s">
        <v>809</v>
      </c>
      <c r="G465" s="1" t="s">
        <v>78</v>
      </c>
      <c r="H465" t="s">
        <v>185</v>
      </c>
      <c r="I465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L465" t="str">
        <f>Special[[#This Row],[服装]]&amp;Special[[#This Row],[名前]]&amp;Special[[#This Row],[レアリティ]]</f>
        <v>雪遊び尾白アランICONIC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250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s="1" t="s">
        <v>657</v>
      </c>
      <c r="F466" t="s">
        <v>77</v>
      </c>
      <c r="G466" s="1" t="s">
        <v>80</v>
      </c>
      <c r="H466" t="s">
        <v>185</v>
      </c>
      <c r="I466" t="s">
        <v>71</v>
      </c>
      <c r="J466">
        <v>1</v>
      </c>
      <c r="K466" t="s">
        <v>261</v>
      </c>
      <c r="L466" s="1" t="s">
        <v>195</v>
      </c>
      <c r="M466" s="1" t="s">
        <v>173</v>
      </c>
      <c r="N466">
        <v>36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ユニフォーム赤木路成ICONIC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251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1167</v>
      </c>
      <c r="E467" s="1" t="s">
        <v>657</v>
      </c>
      <c r="F467" s="1" t="s">
        <v>73</v>
      </c>
      <c r="G467" s="1" t="s">
        <v>80</v>
      </c>
      <c r="H467" s="1" t="s">
        <v>185</v>
      </c>
      <c r="I467" s="1" t="s">
        <v>71</v>
      </c>
      <c r="J467">
        <v>1</v>
      </c>
      <c r="K467" t="s">
        <v>261</v>
      </c>
      <c r="L467" s="1" t="s">
        <v>195</v>
      </c>
      <c r="M467" s="1" t="s">
        <v>173</v>
      </c>
      <c r="N467">
        <v>36</v>
      </c>
      <c r="O467">
        <v>0</v>
      </c>
      <c r="P467">
        <v>0</v>
      </c>
      <c r="Q467">
        <v>0</v>
      </c>
      <c r="AL467" t="str">
        <f>Special[[#This Row],[服装]]&amp;Special[[#This Row],[名前]]&amp;Special[[#This Row],[レアリティ]]</f>
        <v>Xmas2赤木路成ICONIC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252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s="1" t="s">
        <v>659</v>
      </c>
      <c r="F468" t="s">
        <v>77</v>
      </c>
      <c r="G468" s="1" t="s">
        <v>82</v>
      </c>
      <c r="H468" t="s">
        <v>185</v>
      </c>
      <c r="I468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L468" t="str">
        <f>Special[[#This Row],[服装]]&amp;Special[[#This Row],[名前]]&amp;Special[[#This Row],[レアリティ]]</f>
        <v>ユニフォーム大耳練ICONIC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253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t="s">
        <v>108</v>
      </c>
      <c r="E469" s="1" t="s">
        <v>661</v>
      </c>
      <c r="F469" t="s">
        <v>77</v>
      </c>
      <c r="G469" s="1" t="s">
        <v>78</v>
      </c>
      <c r="H469" t="s">
        <v>185</v>
      </c>
      <c r="I469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L469" t="str">
        <f>Special[[#This Row],[服装]]&amp;Special[[#This Row],[名前]]&amp;Special[[#This Row],[レアリティ]]</f>
        <v>ユニフォーム理石平介ICONIC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253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t="s">
        <v>108</v>
      </c>
      <c r="E470" s="1" t="s">
        <v>661</v>
      </c>
      <c r="F470" t="s">
        <v>77</v>
      </c>
      <c r="G470" s="1" t="s">
        <v>78</v>
      </c>
      <c r="H470" t="s">
        <v>185</v>
      </c>
      <c r="I470" t="s">
        <v>71</v>
      </c>
      <c r="J470">
        <v>1</v>
      </c>
      <c r="K470" t="s">
        <v>261</v>
      </c>
      <c r="L470" s="1" t="s">
        <v>180</v>
      </c>
      <c r="M470" s="1" t="s">
        <v>173</v>
      </c>
      <c r="N470">
        <v>29</v>
      </c>
      <c r="O470">
        <v>0</v>
      </c>
      <c r="P470">
        <v>0</v>
      </c>
      <c r="Q470">
        <v>0</v>
      </c>
      <c r="AL470" t="str">
        <f>Special[[#This Row],[服装]]&amp;Special[[#This Row],[名前]]&amp;Special[[#This Row],[レアリティ]]</f>
        <v>ユニフォーム理石平介ICONIC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254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108</v>
      </c>
      <c r="E471" s="1" t="s">
        <v>933</v>
      </c>
      <c r="F471" s="1" t="s">
        <v>77</v>
      </c>
      <c r="G471" s="1" t="s">
        <v>78</v>
      </c>
      <c r="H471" s="1" t="s">
        <v>185</v>
      </c>
      <c r="I471" s="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L471" t="str">
        <f>Special[[#This Row],[服装]]&amp;Special[[#This Row],[名前]]&amp;Special[[#This Row],[レアリティ]]</f>
        <v>ユニフォーム銀島結ICONIC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255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s="1" t="s">
        <v>1167</v>
      </c>
      <c r="E472" s="1" t="s">
        <v>933</v>
      </c>
      <c r="F472" s="1" t="s">
        <v>73</v>
      </c>
      <c r="G472" s="1" t="s">
        <v>78</v>
      </c>
      <c r="H472" s="1" t="s">
        <v>185</v>
      </c>
      <c r="I472" s="1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L472" t="str">
        <f>Special[[#This Row],[服装]]&amp;Special[[#This Row],[名前]]&amp;Special[[#This Row],[レアリティ]]</f>
        <v>Xmas2銀島結ICONIC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256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t="s">
        <v>108</v>
      </c>
      <c r="E473" t="s">
        <v>122</v>
      </c>
      <c r="F473" t="s">
        <v>90</v>
      </c>
      <c r="G473" t="s">
        <v>78</v>
      </c>
      <c r="H473" t="s">
        <v>128</v>
      </c>
      <c r="I473" t="s">
        <v>71</v>
      </c>
      <c r="J473">
        <v>1</v>
      </c>
      <c r="K473" t="s">
        <v>261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AL473" t="str">
        <f>Special[[#This Row],[服装]]&amp;Special[[#This Row],[名前]]&amp;Special[[#This Row],[レアリティ]]</f>
        <v>ユニフォーム木兎光太郎ICONIC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256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t="s">
        <v>108</v>
      </c>
      <c r="E474" t="s">
        <v>122</v>
      </c>
      <c r="F474" t="s">
        <v>90</v>
      </c>
      <c r="G474" t="s">
        <v>78</v>
      </c>
      <c r="H474" t="s">
        <v>128</v>
      </c>
      <c r="I474" t="s">
        <v>71</v>
      </c>
      <c r="J474">
        <v>1</v>
      </c>
      <c r="K474" t="s">
        <v>261</v>
      </c>
      <c r="L474" s="1" t="s">
        <v>724</v>
      </c>
      <c r="M474" s="1" t="s">
        <v>224</v>
      </c>
      <c r="N474">
        <v>51</v>
      </c>
      <c r="O474">
        <v>0</v>
      </c>
      <c r="P474">
        <v>61</v>
      </c>
      <c r="Q474">
        <v>0</v>
      </c>
      <c r="V474" s="14">
        <v>10</v>
      </c>
      <c r="W474" s="14">
        <v>19.8</v>
      </c>
      <c r="X474" s="14">
        <v>15</v>
      </c>
      <c r="Y474" s="14">
        <v>29.7</v>
      </c>
      <c r="Z474" s="15" t="s">
        <v>1246</v>
      </c>
      <c r="AA474" s="14">
        <v>0</v>
      </c>
      <c r="AB474" s="14"/>
      <c r="AE474" s="14">
        <v>0</v>
      </c>
      <c r="AF474" s="14">
        <v>0</v>
      </c>
      <c r="AG474" s="14">
        <v>0</v>
      </c>
      <c r="AH474" s="14">
        <v>0</v>
      </c>
      <c r="AI474" s="14"/>
      <c r="AJ474" s="14">
        <v>0</v>
      </c>
      <c r="AK474" s="14"/>
      <c r="AL474" t="str">
        <f>Special[[#This Row],[服装]]&amp;Special[[#This Row],[名前]]&amp;Special[[#This Row],[レアリティ]]</f>
        <v>ユニフォーム木兎光太郎ICONIC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256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2</v>
      </c>
      <c r="D475" t="s">
        <v>108</v>
      </c>
      <c r="E475" t="s">
        <v>122</v>
      </c>
      <c r="F475" t="s">
        <v>90</v>
      </c>
      <c r="G475" t="s">
        <v>78</v>
      </c>
      <c r="H475" t="s">
        <v>128</v>
      </c>
      <c r="I475" t="s">
        <v>71</v>
      </c>
      <c r="J475">
        <v>1</v>
      </c>
      <c r="K475" t="s">
        <v>261</v>
      </c>
      <c r="L475" s="1" t="s">
        <v>724</v>
      </c>
      <c r="M475" s="1" t="s">
        <v>224</v>
      </c>
      <c r="N475">
        <v>51</v>
      </c>
      <c r="O475">
        <v>0</v>
      </c>
      <c r="P475">
        <v>61</v>
      </c>
      <c r="Q475">
        <v>0</v>
      </c>
      <c r="R475" s="1" t="s">
        <v>725</v>
      </c>
      <c r="V475" s="14">
        <v>10</v>
      </c>
      <c r="W475" s="14">
        <v>19.8</v>
      </c>
      <c r="X475" s="14">
        <v>15</v>
      </c>
      <c r="Y475" s="14">
        <v>29.7</v>
      </c>
      <c r="Z475" s="14" t="s">
        <v>1252</v>
      </c>
      <c r="AA475" s="14">
        <v>0</v>
      </c>
      <c r="AB475" s="1" t="s">
        <v>1335</v>
      </c>
      <c r="AC475" s="1" t="s">
        <v>1284</v>
      </c>
      <c r="AE475" s="14">
        <v>0</v>
      </c>
      <c r="AF475" s="14">
        <v>0</v>
      </c>
      <c r="AG475" s="14">
        <v>0</v>
      </c>
      <c r="AH475" s="14">
        <v>0</v>
      </c>
      <c r="AI475" s="14"/>
      <c r="AJ475" s="14">
        <v>0</v>
      </c>
      <c r="AK475" s="14"/>
      <c r="AL475" t="str">
        <f>Special[[#This Row],[服装]]&amp;Special[[#This Row],[名前]]&amp;Special[[#This Row],[レアリティ]]</f>
        <v>ユニフォーム木兎光太郎ICONIC</v>
      </c>
      <c r="AM475">
        <f>IF((A474&amp;L474&amp;M474)&lt;&gt;(Special[[#This Row],[No]]&amp;L475&amp;M475),1,0)</f>
        <v>0</v>
      </c>
    </row>
    <row r="476" spans="1:39" x14ac:dyDescent="0.35">
      <c r="A476">
        <f>VLOOKUP(Special[[#This Row],[No用]],SetNo[[No.用]:[vlookup 用]],2,FALSE)</f>
        <v>257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t="s">
        <v>150</v>
      </c>
      <c r="E476" t="s">
        <v>122</v>
      </c>
      <c r="F476" t="s">
        <v>77</v>
      </c>
      <c r="G476" t="s">
        <v>78</v>
      </c>
      <c r="H476" t="s">
        <v>128</v>
      </c>
      <c r="I476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AL476" t="str">
        <f>Special[[#This Row],[服装]]&amp;Special[[#This Row],[名前]]&amp;Special[[#This Row],[レアリティ]]</f>
        <v>夏祭り木兎光太郎ICONIC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257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t="s">
        <v>150</v>
      </c>
      <c r="E477" t="s">
        <v>122</v>
      </c>
      <c r="F477" t="s">
        <v>77</v>
      </c>
      <c r="G477" t="s">
        <v>78</v>
      </c>
      <c r="H477" t="s">
        <v>128</v>
      </c>
      <c r="I477" t="s">
        <v>71</v>
      </c>
      <c r="J477">
        <v>1</v>
      </c>
      <c r="K477" t="s">
        <v>261</v>
      </c>
      <c r="L477" s="1" t="s">
        <v>180</v>
      </c>
      <c r="M477" s="1" t="s">
        <v>173</v>
      </c>
      <c r="N477">
        <v>15</v>
      </c>
      <c r="O477">
        <v>0</v>
      </c>
      <c r="P477">
        <v>0</v>
      </c>
      <c r="Q477">
        <v>0</v>
      </c>
      <c r="AL477" t="str">
        <f>Special[[#This Row],[服装]]&amp;Special[[#This Row],[名前]]&amp;Special[[#This Row],[レアリティ]]</f>
        <v>夏祭り木兎光太郎ICONIC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258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773</v>
      </c>
      <c r="E478" t="s">
        <v>122</v>
      </c>
      <c r="F478" s="1" t="s">
        <v>73</v>
      </c>
      <c r="G478" t="s">
        <v>78</v>
      </c>
      <c r="H478" t="s">
        <v>128</v>
      </c>
      <c r="I478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L478" t="str">
        <f>Special[[#This Row],[服装]]&amp;Special[[#This Row],[名前]]&amp;Special[[#This Row],[レアリティ]]</f>
        <v>Xmas木兎光太郎ICONIC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258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773</v>
      </c>
      <c r="E479" t="s">
        <v>122</v>
      </c>
      <c r="F479" s="1" t="s">
        <v>73</v>
      </c>
      <c r="G479" t="s">
        <v>78</v>
      </c>
      <c r="H479" t="s">
        <v>128</v>
      </c>
      <c r="I479" t="s">
        <v>71</v>
      </c>
      <c r="J479">
        <v>1</v>
      </c>
      <c r="K479" t="s">
        <v>261</v>
      </c>
      <c r="L479" s="1" t="s">
        <v>790</v>
      </c>
      <c r="M479" s="1" t="s">
        <v>224</v>
      </c>
      <c r="N479">
        <v>48</v>
      </c>
      <c r="O479">
        <v>0</v>
      </c>
      <c r="P479">
        <v>58</v>
      </c>
      <c r="Q479">
        <v>0</v>
      </c>
      <c r="S479" s="1" t="s">
        <v>282</v>
      </c>
      <c r="T479">
        <v>2</v>
      </c>
      <c r="V479">
        <v>3.35</v>
      </c>
      <c r="W479">
        <v>20.010000000000002</v>
      </c>
      <c r="X479">
        <v>5</v>
      </c>
      <c r="Y479">
        <v>30.48</v>
      </c>
      <c r="Z479" s="1" t="s">
        <v>1275</v>
      </c>
      <c r="AA479">
        <v>2</v>
      </c>
      <c r="AE479" s="14">
        <v>0</v>
      </c>
      <c r="AF479" s="14">
        <v>0</v>
      </c>
      <c r="AG479" s="14">
        <v>0</v>
      </c>
      <c r="AH479" s="14">
        <v>0</v>
      </c>
      <c r="AI479" s="14"/>
      <c r="AJ479" s="14">
        <v>0</v>
      </c>
      <c r="AL479" t="str">
        <f>Special[[#This Row],[服装]]&amp;Special[[#This Row],[名前]]&amp;Special[[#This Row],[レアリティ]]</f>
        <v>Xmas木兎光太郎ICONIC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259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149</v>
      </c>
      <c r="E480" t="s">
        <v>122</v>
      </c>
      <c r="F480" s="1" t="s">
        <v>90</v>
      </c>
      <c r="G480" t="s">
        <v>78</v>
      </c>
      <c r="H480" t="s">
        <v>128</v>
      </c>
      <c r="I480" t="s">
        <v>71</v>
      </c>
      <c r="J480">
        <v>1</v>
      </c>
      <c r="K480" t="s">
        <v>261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S480" s="1"/>
      <c r="AL480" t="str">
        <f>Special[[#This Row],[服装]]&amp;Special[[#This Row],[名前]]&amp;Special[[#This Row],[レアリティ]]</f>
        <v>制服木兎光太郎ICONIC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259</v>
      </c>
      <c r="B481">
        <f>IF(ROW()=2,1,IF(A480&lt;&gt;Special[[#This Row],[No]],1,IF(Special[[#This Row],[枝番用]]=0,B480,B480+1)))</f>
        <v>2</v>
      </c>
      <c r="C481">
        <f>IF(ROW()=2,1,IF(Special[[#This Row],[枝番用]]=1,1,C480+1))</f>
        <v>1</v>
      </c>
      <c r="D481" s="1" t="s">
        <v>149</v>
      </c>
      <c r="E481" t="s">
        <v>122</v>
      </c>
      <c r="F481" s="1" t="s">
        <v>90</v>
      </c>
      <c r="G481" t="s">
        <v>78</v>
      </c>
      <c r="H481" t="s">
        <v>128</v>
      </c>
      <c r="I481" t="s">
        <v>71</v>
      </c>
      <c r="J481">
        <v>1</v>
      </c>
      <c r="K481" t="s">
        <v>261</v>
      </c>
      <c r="L481" s="1" t="s">
        <v>180</v>
      </c>
      <c r="M481" s="1" t="s">
        <v>173</v>
      </c>
      <c r="N481">
        <v>15</v>
      </c>
      <c r="O481">
        <v>0</v>
      </c>
      <c r="P481">
        <v>0</v>
      </c>
      <c r="Q481">
        <v>0</v>
      </c>
      <c r="S481" s="1"/>
      <c r="AL481" t="str">
        <f>Special[[#This Row],[服装]]&amp;Special[[#This Row],[名前]]&amp;Special[[#This Row],[レアリティ]]</f>
        <v>制服木兎光太郎ICONIC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259</v>
      </c>
      <c r="B482">
        <f>IF(ROW()=2,1,IF(A481&lt;&gt;Special[[#This Row],[No]],1,IF(Special[[#This Row],[枝番用]]=0,B481,B481+1)))</f>
        <v>3</v>
      </c>
      <c r="C482">
        <f>IF(ROW()=2,1,IF(Special[[#This Row],[枝番用]]=1,1,C481+1))</f>
        <v>1</v>
      </c>
      <c r="D482" s="1" t="s">
        <v>149</v>
      </c>
      <c r="E482" t="s">
        <v>122</v>
      </c>
      <c r="F482" s="1" t="s">
        <v>90</v>
      </c>
      <c r="G482" t="s">
        <v>78</v>
      </c>
      <c r="H482" t="s">
        <v>128</v>
      </c>
      <c r="I482" t="s">
        <v>71</v>
      </c>
      <c r="J482">
        <v>1</v>
      </c>
      <c r="K482" t="s">
        <v>261</v>
      </c>
      <c r="L482" s="1" t="s">
        <v>790</v>
      </c>
      <c r="M482" s="1" t="s">
        <v>224</v>
      </c>
      <c r="N482">
        <v>48</v>
      </c>
      <c r="O482">
        <v>0</v>
      </c>
      <c r="P482">
        <v>58</v>
      </c>
      <c r="Q482">
        <v>0</v>
      </c>
      <c r="S482" s="1"/>
      <c r="V482">
        <v>3.35</v>
      </c>
      <c r="W482">
        <v>33.729999999999997</v>
      </c>
      <c r="X482">
        <v>5</v>
      </c>
      <c r="Y482">
        <v>50.08</v>
      </c>
      <c r="Z482" t="s">
        <v>1292</v>
      </c>
      <c r="AA482">
        <v>1</v>
      </c>
      <c r="AE482" s="14">
        <v>0</v>
      </c>
      <c r="AF482" s="14">
        <v>0</v>
      </c>
      <c r="AG482" s="14">
        <v>0</v>
      </c>
      <c r="AH482" s="14">
        <v>0</v>
      </c>
      <c r="AI482" s="14"/>
      <c r="AJ482" s="14">
        <v>0</v>
      </c>
      <c r="AL482" t="str">
        <f>Special[[#This Row],[服装]]&amp;Special[[#This Row],[名前]]&amp;Special[[#This Row],[レアリティ]]</f>
        <v>制服木兎光太郎ICONIC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260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950</v>
      </c>
      <c r="E483" s="1" t="s">
        <v>122</v>
      </c>
      <c r="F483" s="1" t="s">
        <v>77</v>
      </c>
      <c r="G483" s="1" t="s">
        <v>78</v>
      </c>
      <c r="H483" s="1" t="s">
        <v>128</v>
      </c>
      <c r="I483" s="1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S483" s="1"/>
      <c r="AL483" t="str">
        <f>Special[[#This Row],[服装]]&amp;Special[[#This Row],[名前]]&amp;Special[[#This Row],[レアリティ]]</f>
        <v>キャンプ木兎光太郎ICONIC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260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950</v>
      </c>
      <c r="E484" s="1" t="s">
        <v>122</v>
      </c>
      <c r="F484" s="1" t="s">
        <v>77</v>
      </c>
      <c r="G484" s="1" t="s">
        <v>78</v>
      </c>
      <c r="H484" s="1" t="s">
        <v>128</v>
      </c>
      <c r="I484" s="1" t="s">
        <v>71</v>
      </c>
      <c r="J484">
        <v>1</v>
      </c>
      <c r="K484" t="s">
        <v>261</v>
      </c>
      <c r="L484" s="1" t="s">
        <v>958</v>
      </c>
      <c r="M484" s="1" t="s">
        <v>224</v>
      </c>
      <c r="N484">
        <v>48</v>
      </c>
      <c r="O484">
        <v>0</v>
      </c>
      <c r="P484">
        <v>58</v>
      </c>
      <c r="Q484">
        <v>0</v>
      </c>
      <c r="R484" s="1" t="s">
        <v>959</v>
      </c>
      <c r="S484" s="1" t="s">
        <v>960</v>
      </c>
      <c r="AB484" s="1" t="s">
        <v>959</v>
      </c>
      <c r="AL484" t="str">
        <f>Special[[#This Row],[服装]]&amp;Special[[#This Row],[名前]]&amp;Special[[#This Row],[レアリティ]]</f>
        <v>キャンプ木兎光太郎ICONIC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261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1299</v>
      </c>
      <c r="E485" s="1" t="s">
        <v>616</v>
      </c>
      <c r="F485" s="1" t="s">
        <v>23</v>
      </c>
      <c r="G485" s="1" t="s">
        <v>25</v>
      </c>
      <c r="H485" s="1" t="s">
        <v>154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R485" s="1"/>
      <c r="S485" s="1"/>
      <c r="AB485" s="1"/>
      <c r="AL485" t="str">
        <f>Special[[#This Row],[服装]]&amp;Special[[#This Row],[名前]]&amp;Special[[#This Row],[レアリティ]]</f>
        <v>2周年木兎光太郎ICONIC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261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1299</v>
      </c>
      <c r="E486" s="1" t="s">
        <v>616</v>
      </c>
      <c r="F486" s="1" t="s">
        <v>23</v>
      </c>
      <c r="G486" s="1" t="s">
        <v>25</v>
      </c>
      <c r="H486" s="1" t="s">
        <v>154</v>
      </c>
      <c r="I486" s="1" t="s">
        <v>71</v>
      </c>
      <c r="J486">
        <v>1</v>
      </c>
      <c r="K486" t="s">
        <v>261</v>
      </c>
      <c r="L486" s="1" t="s">
        <v>724</v>
      </c>
      <c r="M486" s="1" t="s">
        <v>224</v>
      </c>
      <c r="N486">
        <v>48</v>
      </c>
      <c r="O486">
        <v>0</v>
      </c>
      <c r="P486">
        <v>58</v>
      </c>
      <c r="Q486">
        <v>0</v>
      </c>
      <c r="R486" s="1" t="s">
        <v>1254</v>
      </c>
      <c r="S486" s="1"/>
      <c r="V486">
        <v>10</v>
      </c>
      <c r="W486">
        <v>19.8</v>
      </c>
      <c r="X486">
        <v>15</v>
      </c>
      <c r="Y486">
        <v>29.7</v>
      </c>
      <c r="Z486" s="1" t="s">
        <v>1327</v>
      </c>
      <c r="AA486">
        <v>0</v>
      </c>
      <c r="AB486" s="1" t="s">
        <v>1335</v>
      </c>
      <c r="AC486" s="1" t="s">
        <v>1284</v>
      </c>
      <c r="AL486" t="str">
        <f>Special[[#This Row],[服装]]&amp;Special[[#This Row],[名前]]&amp;Special[[#This Row],[レアリティ]]</f>
        <v>2周年木兎光太郎ICONIC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262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108</v>
      </c>
      <c r="E487" t="s">
        <v>123</v>
      </c>
      <c r="F487" t="s">
        <v>90</v>
      </c>
      <c r="G487" t="s">
        <v>78</v>
      </c>
      <c r="H487" t="s">
        <v>128</v>
      </c>
      <c r="I487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L487" t="str">
        <f>Special[[#This Row],[服装]]&amp;Special[[#This Row],[名前]]&amp;Special[[#This Row],[レアリティ]]</f>
        <v>ユニフォーム木葉秋紀ICONIC</v>
      </c>
      <c r="AM487">
        <f>IF((A484&amp;L484&amp;M484)&lt;&gt;(Special[[#This Row],[No]]&amp;L487&amp;M487),1,0)</f>
        <v>1</v>
      </c>
    </row>
    <row r="488" spans="1:39" x14ac:dyDescent="0.35">
      <c r="A488">
        <f>VLOOKUP(Special[[#This Row],[No用]],SetNo[[No.用]:[vlookup 用]],2,FALSE)</f>
        <v>263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380</v>
      </c>
      <c r="E488" t="s">
        <v>123</v>
      </c>
      <c r="F488" s="1" t="s">
        <v>77</v>
      </c>
      <c r="G488" t="s">
        <v>78</v>
      </c>
      <c r="H488" t="s">
        <v>128</v>
      </c>
      <c r="I488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探偵木葉秋紀ICONIC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264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938</v>
      </c>
      <c r="E489" s="1" t="s">
        <v>123</v>
      </c>
      <c r="F489" s="1" t="s">
        <v>73</v>
      </c>
      <c r="G489" s="1" t="s">
        <v>78</v>
      </c>
      <c r="H489" s="1" t="s">
        <v>128</v>
      </c>
      <c r="I489" s="1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梅雨木葉秋紀ICONIC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265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1227</v>
      </c>
      <c r="E490" s="1" t="s">
        <v>123</v>
      </c>
      <c r="F490" s="1" t="s">
        <v>90</v>
      </c>
      <c r="G490" s="1" t="s">
        <v>78</v>
      </c>
      <c r="H490" s="1" t="s">
        <v>128</v>
      </c>
      <c r="I490" s="1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路地裏2木葉秋紀ICONIC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265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1227</v>
      </c>
      <c r="E491" s="1" t="s">
        <v>123</v>
      </c>
      <c r="F491" s="1" t="s">
        <v>90</v>
      </c>
      <c r="G491" s="1" t="s">
        <v>78</v>
      </c>
      <c r="H491" s="1" t="s">
        <v>128</v>
      </c>
      <c r="I491" s="1" t="s">
        <v>71</v>
      </c>
      <c r="J491">
        <v>1</v>
      </c>
      <c r="K491" t="s">
        <v>261</v>
      </c>
      <c r="L491" s="1" t="s">
        <v>775</v>
      </c>
      <c r="M491" s="1" t="s">
        <v>162</v>
      </c>
      <c r="N491">
        <v>13</v>
      </c>
      <c r="O491">
        <v>0</v>
      </c>
      <c r="P491">
        <v>0</v>
      </c>
      <c r="Q491">
        <v>0</v>
      </c>
      <c r="V491">
        <v>2.5</v>
      </c>
      <c r="W491">
        <v>25.04</v>
      </c>
      <c r="Z491" s="1" t="s">
        <v>1269</v>
      </c>
      <c r="AA491">
        <v>1</v>
      </c>
      <c r="AL491" t="str">
        <f>Special[[#This Row],[服装]]&amp;Special[[#This Row],[名前]]&amp;Special[[#This Row],[レアリティ]]</f>
        <v>路地裏2木葉秋紀ICONIC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266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t="s">
        <v>108</v>
      </c>
      <c r="E492" t="s">
        <v>124</v>
      </c>
      <c r="F492" t="s">
        <v>90</v>
      </c>
      <c r="G492" t="s">
        <v>78</v>
      </c>
      <c r="H492" t="s">
        <v>128</v>
      </c>
      <c r="I492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12</v>
      </c>
      <c r="O492">
        <v>0</v>
      </c>
      <c r="P492">
        <v>0</v>
      </c>
      <c r="Q492">
        <v>0</v>
      </c>
      <c r="AL492" t="str">
        <f>Special[[#This Row],[服装]]&amp;Special[[#This Row],[名前]]&amp;Special[[#This Row],[レアリティ]]</f>
        <v>ユニフォーム猿杙大和ICONIC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267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125</v>
      </c>
      <c r="F493" t="s">
        <v>90</v>
      </c>
      <c r="G493" t="s">
        <v>80</v>
      </c>
      <c r="H493" t="s">
        <v>128</v>
      </c>
      <c r="I493" t="s">
        <v>71</v>
      </c>
      <c r="J493">
        <v>1</v>
      </c>
      <c r="K493" t="s">
        <v>261</v>
      </c>
      <c r="L493" s="1" t="s">
        <v>195</v>
      </c>
      <c r="M493" s="1" t="s">
        <v>173</v>
      </c>
      <c r="N493">
        <v>12</v>
      </c>
      <c r="O493">
        <v>0</v>
      </c>
      <c r="P493">
        <v>0</v>
      </c>
      <c r="Q493">
        <v>0</v>
      </c>
      <c r="AL493" t="str">
        <f>Special[[#This Row],[服装]]&amp;Special[[#This Row],[名前]]&amp;Special[[#This Row],[レアリティ]]</f>
        <v>ユニフォーム小見春樹ICONIC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268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1228</v>
      </c>
      <c r="E494" s="1" t="s">
        <v>125</v>
      </c>
      <c r="F494" s="1" t="s">
        <v>77</v>
      </c>
      <c r="G494" s="1" t="s">
        <v>80</v>
      </c>
      <c r="H494" s="1" t="s">
        <v>128</v>
      </c>
      <c r="I494" s="1" t="s">
        <v>71</v>
      </c>
      <c r="J494">
        <v>1</v>
      </c>
      <c r="K494" t="s">
        <v>261</v>
      </c>
      <c r="L494" s="1" t="s">
        <v>195</v>
      </c>
      <c r="M494" s="1" t="s">
        <v>173</v>
      </c>
      <c r="N494">
        <v>12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路地裏2小見春樹ICONIC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268</v>
      </c>
      <c r="B495">
        <f>IF(ROW()=2,1,IF(A494&lt;&gt;Special[[#This Row],[No]],1,IF(Special[[#This Row],[枝番用]]=0,B494,B494+1)))</f>
        <v>2</v>
      </c>
      <c r="C495">
        <f>IF(ROW()=2,1,IF(Special[[#This Row],[枝番用]]=1,1,C494+1))</f>
        <v>1</v>
      </c>
      <c r="D495" s="1" t="s">
        <v>1228</v>
      </c>
      <c r="E495" s="1" t="s">
        <v>125</v>
      </c>
      <c r="F495" s="1" t="s">
        <v>77</v>
      </c>
      <c r="G495" s="1" t="s">
        <v>80</v>
      </c>
      <c r="H495" s="1" t="s">
        <v>128</v>
      </c>
      <c r="I495" s="1" t="s">
        <v>71</v>
      </c>
      <c r="J495">
        <v>1</v>
      </c>
      <c r="K495" t="s">
        <v>261</v>
      </c>
      <c r="L495" s="1" t="s">
        <v>272</v>
      </c>
      <c r="M495" s="1" t="s">
        <v>178</v>
      </c>
      <c r="N495">
        <v>10</v>
      </c>
      <c r="O495">
        <v>0</v>
      </c>
      <c r="P495">
        <v>0</v>
      </c>
      <c r="Q495">
        <v>0</v>
      </c>
      <c r="AL495" t="str">
        <f>Special[[#This Row],[服装]]&amp;Special[[#This Row],[名前]]&amp;Special[[#This Row],[レアリティ]]</f>
        <v>路地裏2小見春樹ICONIC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269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t="s">
        <v>108</v>
      </c>
      <c r="E496" t="s">
        <v>126</v>
      </c>
      <c r="F496" t="s">
        <v>90</v>
      </c>
      <c r="G496" t="s">
        <v>82</v>
      </c>
      <c r="H496" t="s">
        <v>128</v>
      </c>
      <c r="I496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12</v>
      </c>
      <c r="O496">
        <v>0</v>
      </c>
      <c r="P496">
        <v>0</v>
      </c>
      <c r="Q496">
        <v>0</v>
      </c>
      <c r="AL496" t="str">
        <f>Special[[#This Row],[服装]]&amp;Special[[#This Row],[名前]]&amp;Special[[#This Row],[レアリティ]]</f>
        <v>ユニフォーム尾長渉ICONIC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270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127</v>
      </c>
      <c r="F497" t="s">
        <v>90</v>
      </c>
      <c r="G497" t="s">
        <v>82</v>
      </c>
      <c r="H497" t="s">
        <v>128</v>
      </c>
      <c r="I497" t="s">
        <v>71</v>
      </c>
      <c r="J497">
        <v>1</v>
      </c>
      <c r="K497" t="s">
        <v>261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ユニフォーム鷲尾辰生ICONIC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271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t="s">
        <v>108</v>
      </c>
      <c r="E498" t="s">
        <v>129</v>
      </c>
      <c r="F498" t="s">
        <v>73</v>
      </c>
      <c r="G498" t="s">
        <v>74</v>
      </c>
      <c r="H498" t="s">
        <v>128</v>
      </c>
      <c r="I498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L498" t="str">
        <f>Special[[#This Row],[服装]]&amp;Special[[#This Row],[名前]]&amp;Special[[#This Row],[レアリティ]]</f>
        <v>ユニフォーム赤葦京治ICONIC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271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t="s">
        <v>108</v>
      </c>
      <c r="E499" t="s">
        <v>129</v>
      </c>
      <c r="F499" t="s">
        <v>73</v>
      </c>
      <c r="G499" t="s">
        <v>74</v>
      </c>
      <c r="H499" t="s">
        <v>128</v>
      </c>
      <c r="I499" t="s">
        <v>71</v>
      </c>
      <c r="J499">
        <v>1</v>
      </c>
      <c r="K499" t="s">
        <v>261</v>
      </c>
      <c r="L499" s="1" t="s">
        <v>690</v>
      </c>
      <c r="M499" s="1" t="s">
        <v>224</v>
      </c>
      <c r="N499">
        <v>50</v>
      </c>
      <c r="O499">
        <v>0</v>
      </c>
      <c r="P499">
        <v>60</v>
      </c>
      <c r="Q499">
        <v>0</v>
      </c>
      <c r="AL499" t="str">
        <f>Special[[#This Row],[服装]]&amp;Special[[#This Row],[名前]]&amp;Special[[#This Row],[レアリティ]]</f>
        <v>ユニフォーム赤葦京治ICONIC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272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t="s">
        <v>150</v>
      </c>
      <c r="E500" t="s">
        <v>129</v>
      </c>
      <c r="F500" t="s">
        <v>90</v>
      </c>
      <c r="G500" t="s">
        <v>74</v>
      </c>
      <c r="H500" t="s">
        <v>128</v>
      </c>
      <c r="I500" t="s">
        <v>71</v>
      </c>
      <c r="J500">
        <v>1</v>
      </c>
      <c r="K500" t="s">
        <v>261</v>
      </c>
      <c r="L500" s="1" t="s">
        <v>278</v>
      </c>
      <c r="M500" s="1" t="s">
        <v>173</v>
      </c>
      <c r="N500">
        <v>13</v>
      </c>
      <c r="O500">
        <v>0</v>
      </c>
      <c r="P500">
        <v>0</v>
      </c>
      <c r="Q500">
        <v>0</v>
      </c>
      <c r="AL500" t="str">
        <f>Special[[#This Row],[服装]]&amp;Special[[#This Row],[名前]]&amp;Special[[#This Row],[レアリティ]]</f>
        <v>夏祭り赤葦京治ICONIC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273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149</v>
      </c>
      <c r="E501" s="1" t="s">
        <v>129</v>
      </c>
      <c r="F501" s="1" t="s">
        <v>77</v>
      </c>
      <c r="G501" s="1" t="s">
        <v>74</v>
      </c>
      <c r="H501" s="1" t="s">
        <v>128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L501" t="str">
        <f>Special[[#This Row],[服装]]&amp;Special[[#This Row],[名前]]&amp;Special[[#This Row],[レアリティ]]</f>
        <v>制服赤葦京治ICONIC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274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926</v>
      </c>
      <c r="E502" s="1" t="s">
        <v>129</v>
      </c>
      <c r="F502" s="1" t="s">
        <v>73</v>
      </c>
      <c r="G502" s="1" t="s">
        <v>74</v>
      </c>
      <c r="H502" s="1" t="s">
        <v>128</v>
      </c>
      <c r="I502" s="1" t="s">
        <v>71</v>
      </c>
      <c r="J502">
        <v>1</v>
      </c>
      <c r="K502" t="s">
        <v>261</v>
      </c>
      <c r="L502" s="1" t="s">
        <v>278</v>
      </c>
      <c r="M502" s="1" t="s">
        <v>907</v>
      </c>
      <c r="N502">
        <v>13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バーガー赤葦京治ICONIC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274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926</v>
      </c>
      <c r="E503" s="1" t="s">
        <v>129</v>
      </c>
      <c r="F503" s="1" t="s">
        <v>73</v>
      </c>
      <c r="G503" s="1" t="s">
        <v>74</v>
      </c>
      <c r="H503" s="1" t="s">
        <v>128</v>
      </c>
      <c r="I503" s="1" t="s">
        <v>71</v>
      </c>
      <c r="J503">
        <v>1</v>
      </c>
      <c r="K503" t="s">
        <v>261</v>
      </c>
      <c r="L503" s="1" t="s">
        <v>790</v>
      </c>
      <c r="M503" s="1" t="s">
        <v>224</v>
      </c>
      <c r="N503">
        <v>47</v>
      </c>
      <c r="O503">
        <v>0</v>
      </c>
      <c r="P503">
        <v>57</v>
      </c>
      <c r="Q503">
        <v>0</v>
      </c>
      <c r="S503" s="1" t="s">
        <v>282</v>
      </c>
      <c r="T503">
        <v>2</v>
      </c>
      <c r="V503">
        <v>3.35</v>
      </c>
      <c r="W503">
        <v>20.010000000000002</v>
      </c>
      <c r="X503">
        <v>5</v>
      </c>
      <c r="Y503">
        <v>30.48</v>
      </c>
      <c r="Z503" s="1" t="s">
        <v>1258</v>
      </c>
      <c r="AA503">
        <v>2</v>
      </c>
      <c r="AE503" s="14">
        <v>0</v>
      </c>
      <c r="AF503" s="14">
        <v>0</v>
      </c>
      <c r="AG503" s="14">
        <v>0</v>
      </c>
      <c r="AH503" s="14">
        <v>0</v>
      </c>
      <c r="AI503" s="14"/>
      <c r="AJ503" s="14">
        <v>0</v>
      </c>
      <c r="AL503" t="str">
        <f>Special[[#This Row],[服装]]&amp;Special[[#This Row],[名前]]&amp;Special[[#This Row],[レアリティ]]</f>
        <v>バーガー赤葦京治ICONIC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275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1073</v>
      </c>
      <c r="E504" s="1" t="s">
        <v>129</v>
      </c>
      <c r="F504" s="1" t="s">
        <v>90</v>
      </c>
      <c r="G504" s="1" t="s">
        <v>74</v>
      </c>
      <c r="H504" s="1" t="s">
        <v>128</v>
      </c>
      <c r="I504" s="1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S504" s="1"/>
      <c r="AL504" t="str">
        <f>Special[[#This Row],[服装]]&amp;Special[[#This Row],[名前]]&amp;Special[[#This Row],[レアリティ]]</f>
        <v>仮装赤葦京治ICONIC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275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1073</v>
      </c>
      <c r="E505" s="1" t="s">
        <v>129</v>
      </c>
      <c r="F505" s="1" t="s">
        <v>90</v>
      </c>
      <c r="G505" s="1" t="s">
        <v>74</v>
      </c>
      <c r="H505" s="1" t="s">
        <v>128</v>
      </c>
      <c r="I505" s="1" t="s">
        <v>71</v>
      </c>
      <c r="J505">
        <v>1</v>
      </c>
      <c r="K505" t="s">
        <v>261</v>
      </c>
      <c r="L505" s="1" t="s">
        <v>275</v>
      </c>
      <c r="M505" s="1" t="s">
        <v>224</v>
      </c>
      <c r="N505">
        <v>47</v>
      </c>
      <c r="O505">
        <v>0</v>
      </c>
      <c r="P505">
        <v>57</v>
      </c>
      <c r="Q505">
        <v>0</v>
      </c>
      <c r="S505" s="1"/>
      <c r="AL505" t="str">
        <f>Special[[#This Row],[服装]]&amp;Special[[#This Row],[名前]]&amp;Special[[#This Row],[レアリティ]]</f>
        <v>仮装赤葦京治ICONIC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275</v>
      </c>
      <c r="B506">
        <f>IF(ROW()=2,1,IF(A505&lt;&gt;Special[[#This Row],[No]],1,IF(Special[[#This Row],[枝番用]]=0,B505,B505+1)))</f>
        <v>3</v>
      </c>
      <c r="C506">
        <f>IF(ROW()=2,1,IF(Special[[#This Row],[枝番用]]=1,1,C505+1))</f>
        <v>1</v>
      </c>
      <c r="D506" s="1" t="s">
        <v>1073</v>
      </c>
      <c r="E506" s="1" t="s">
        <v>129</v>
      </c>
      <c r="F506" s="1" t="s">
        <v>90</v>
      </c>
      <c r="G506" s="1" t="s">
        <v>74</v>
      </c>
      <c r="H506" s="1" t="s">
        <v>128</v>
      </c>
      <c r="I506" s="1" t="s">
        <v>71</v>
      </c>
      <c r="J506">
        <v>1</v>
      </c>
      <c r="K506" t="s">
        <v>261</v>
      </c>
      <c r="L506" s="1" t="s">
        <v>963</v>
      </c>
      <c r="M506" s="1" t="s">
        <v>224</v>
      </c>
      <c r="N506">
        <v>47</v>
      </c>
      <c r="O506">
        <v>0</v>
      </c>
      <c r="P506">
        <v>57</v>
      </c>
      <c r="Q506">
        <v>0</v>
      </c>
      <c r="R506" s="1" t="s">
        <v>122</v>
      </c>
      <c r="S506" s="1" t="s">
        <v>1074</v>
      </c>
      <c r="T506">
        <v>2</v>
      </c>
      <c r="AA506">
        <v>2</v>
      </c>
      <c r="AB506" s="1" t="s">
        <v>122</v>
      </c>
      <c r="AL506" t="str">
        <f>Special[[#This Row],[服装]]&amp;Special[[#This Row],[名前]]&amp;Special[[#This Row],[レアリティ]]</f>
        <v>仮装赤葦京治ICONIC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276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s="1" t="s">
        <v>108</v>
      </c>
      <c r="E507" s="1" t="s">
        <v>888</v>
      </c>
      <c r="F507" s="1" t="s">
        <v>90</v>
      </c>
      <c r="G507" s="1" t="s">
        <v>78</v>
      </c>
      <c r="H507" s="1" t="s">
        <v>877</v>
      </c>
      <c r="I507" s="1" t="s">
        <v>680</v>
      </c>
      <c r="J507">
        <v>1</v>
      </c>
      <c r="K507" t="s">
        <v>261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ユニフォーム姫川葵ICONIC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276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s="1" t="s">
        <v>108</v>
      </c>
      <c r="E508" s="1" t="s">
        <v>888</v>
      </c>
      <c r="F508" s="1" t="s">
        <v>90</v>
      </c>
      <c r="G508" s="1" t="s">
        <v>78</v>
      </c>
      <c r="H508" s="1" t="s">
        <v>877</v>
      </c>
      <c r="I508" s="1" t="s">
        <v>680</v>
      </c>
      <c r="J508">
        <v>1</v>
      </c>
      <c r="K508" t="s">
        <v>261</v>
      </c>
      <c r="L508" s="1" t="s">
        <v>180</v>
      </c>
      <c r="M508" s="1" t="s">
        <v>224</v>
      </c>
      <c r="N508">
        <v>44</v>
      </c>
      <c r="O508">
        <v>0</v>
      </c>
      <c r="P508">
        <v>54</v>
      </c>
      <c r="Q508">
        <v>0</v>
      </c>
      <c r="AL508" t="str">
        <f>Special[[#This Row],[服装]]&amp;Special[[#This Row],[名前]]&amp;Special[[#This Row],[レアリティ]]</f>
        <v>ユニフォーム姫川葵ICONIC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277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987</v>
      </c>
      <c r="E509" s="1" t="s">
        <v>888</v>
      </c>
      <c r="F509" s="11" t="s">
        <v>77</v>
      </c>
      <c r="G509" s="1" t="s">
        <v>78</v>
      </c>
      <c r="H509" s="1" t="s">
        <v>877</v>
      </c>
      <c r="I509" s="1" t="s">
        <v>680</v>
      </c>
      <c r="J509">
        <v>1</v>
      </c>
      <c r="K509" t="s">
        <v>261</v>
      </c>
      <c r="L509" s="1" t="s">
        <v>191</v>
      </c>
      <c r="M509" s="1" t="s">
        <v>162</v>
      </c>
      <c r="N509">
        <v>13</v>
      </c>
      <c r="O509">
        <v>0</v>
      </c>
      <c r="P509">
        <v>0</v>
      </c>
      <c r="Q509">
        <v>0</v>
      </c>
      <c r="AL509" t="str">
        <f>Special[[#This Row],[服装]]&amp;Special[[#This Row],[名前]]&amp;Special[[#This Row],[レアリティ]]</f>
        <v>花火姫川葵ICONIC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277</v>
      </c>
      <c r="B510">
        <f>IF(ROW()=2,1,IF(A509&lt;&gt;Special[[#This Row],[No]],1,IF(Special[[#This Row],[枝番用]]=0,B509,B509+1)))</f>
        <v>2</v>
      </c>
      <c r="C510">
        <f>IF(ROW()=2,1,IF(Special[[#This Row],[枝番用]]=1,1,C509+1))</f>
        <v>1</v>
      </c>
      <c r="D510" s="1" t="s">
        <v>987</v>
      </c>
      <c r="E510" s="1" t="s">
        <v>888</v>
      </c>
      <c r="F510" s="11" t="s">
        <v>77</v>
      </c>
      <c r="G510" s="1" t="s">
        <v>78</v>
      </c>
      <c r="H510" s="1" t="s">
        <v>877</v>
      </c>
      <c r="I510" s="1" t="s">
        <v>680</v>
      </c>
      <c r="J510">
        <v>1</v>
      </c>
      <c r="K510" t="s">
        <v>261</v>
      </c>
      <c r="L510" s="1" t="s">
        <v>180</v>
      </c>
      <c r="M510" s="1" t="s">
        <v>173</v>
      </c>
      <c r="N510">
        <v>13</v>
      </c>
      <c r="O510">
        <v>0</v>
      </c>
      <c r="P510">
        <v>0</v>
      </c>
      <c r="Q510">
        <v>0</v>
      </c>
      <c r="AL510" t="str">
        <f>Special[[#This Row],[服装]]&amp;Special[[#This Row],[名前]]&amp;Special[[#This Row],[レアリティ]]</f>
        <v>花火姫川葵ICONIC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278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108</v>
      </c>
      <c r="E511" s="1" t="s">
        <v>898</v>
      </c>
      <c r="F511" s="1" t="s">
        <v>90</v>
      </c>
      <c r="G511" s="1" t="s">
        <v>82</v>
      </c>
      <c r="H511" s="1" t="s">
        <v>877</v>
      </c>
      <c r="I511" s="1" t="s">
        <v>71</v>
      </c>
      <c r="J511">
        <v>1</v>
      </c>
      <c r="K511" t="s">
        <v>261</v>
      </c>
      <c r="L511" s="1" t="s">
        <v>191</v>
      </c>
      <c r="M511" s="1" t="s">
        <v>162</v>
      </c>
      <c r="N511">
        <v>13</v>
      </c>
      <c r="O511">
        <v>0</v>
      </c>
      <c r="P511">
        <v>0</v>
      </c>
      <c r="Q511">
        <v>0</v>
      </c>
      <c r="AL511" t="str">
        <f>Special[[#This Row],[服装]]&amp;Special[[#This Row],[名前]]&amp;Special[[#This Row],[レアリティ]]</f>
        <v>ユニフォーム当間義友ICONIC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279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108</v>
      </c>
      <c r="E512" s="1" t="s">
        <v>875</v>
      </c>
      <c r="F512" s="1" t="s">
        <v>90</v>
      </c>
      <c r="G512" s="1" t="s">
        <v>74</v>
      </c>
      <c r="H512" s="1" t="s">
        <v>877</v>
      </c>
      <c r="I512" s="1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ユニフォーム越後栄ICONIC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279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108</v>
      </c>
      <c r="E513" s="1" t="s">
        <v>875</v>
      </c>
      <c r="F513" s="1" t="s">
        <v>90</v>
      </c>
      <c r="G513" s="1" t="s">
        <v>74</v>
      </c>
      <c r="H513" s="1" t="s">
        <v>877</v>
      </c>
      <c r="I513" s="1" t="s">
        <v>71</v>
      </c>
      <c r="J513">
        <v>1</v>
      </c>
      <c r="K513" t="s">
        <v>261</v>
      </c>
      <c r="L513" s="1" t="s">
        <v>724</v>
      </c>
      <c r="M513" s="1" t="s">
        <v>224</v>
      </c>
      <c r="N513">
        <v>45</v>
      </c>
      <c r="O513">
        <v>0</v>
      </c>
      <c r="P513">
        <v>55</v>
      </c>
      <c r="Q513">
        <v>0</v>
      </c>
      <c r="V513" s="14">
        <v>7</v>
      </c>
      <c r="W513" s="14">
        <v>13.86</v>
      </c>
      <c r="X513" s="14">
        <v>10.5</v>
      </c>
      <c r="Y513" s="14">
        <v>20.79</v>
      </c>
      <c r="Z513" s="14" t="s">
        <v>1253</v>
      </c>
      <c r="AA513" s="14">
        <v>0</v>
      </c>
      <c r="AB513" s="14"/>
      <c r="AC513" s="14"/>
      <c r="AD513" s="14"/>
      <c r="AE513" s="14">
        <v>0</v>
      </c>
      <c r="AF513" s="14">
        <v>0</v>
      </c>
      <c r="AG513" s="14">
        <v>0</v>
      </c>
      <c r="AH513" s="14">
        <v>0</v>
      </c>
      <c r="AI513" s="14"/>
      <c r="AJ513" s="14">
        <v>0</v>
      </c>
      <c r="AL513" t="str">
        <f>Special[[#This Row],[服装]]&amp;Special[[#This Row],[名前]]&amp;Special[[#This Row],[レアリティ]]</f>
        <v>ユニフォーム越後栄ICONIC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280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s="1" t="s">
        <v>108</v>
      </c>
      <c r="E514" s="1" t="s">
        <v>903</v>
      </c>
      <c r="F514" s="1" t="s">
        <v>90</v>
      </c>
      <c r="G514" s="1" t="s">
        <v>80</v>
      </c>
      <c r="H514" s="1" t="s">
        <v>877</v>
      </c>
      <c r="I514" s="1" t="s">
        <v>71</v>
      </c>
      <c r="J514">
        <v>1</v>
      </c>
      <c r="K514" t="s">
        <v>261</v>
      </c>
      <c r="L514" s="1" t="s">
        <v>195</v>
      </c>
      <c r="M514" s="1" t="s">
        <v>173</v>
      </c>
      <c r="N514">
        <v>13</v>
      </c>
      <c r="O514">
        <v>0</v>
      </c>
      <c r="P514">
        <v>0</v>
      </c>
      <c r="Q514">
        <v>0</v>
      </c>
      <c r="AL514" t="str">
        <f>Special[[#This Row],[服装]]&amp;Special[[#This Row],[名前]]&amp;Special[[#This Row],[レアリティ]]</f>
        <v>ユニフォーム貝掛亮文ICONIC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281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108</v>
      </c>
      <c r="E515" s="1" t="s">
        <v>911</v>
      </c>
      <c r="F515" s="1" t="s">
        <v>73</v>
      </c>
      <c r="G515" s="1" t="s">
        <v>78</v>
      </c>
      <c r="H515" s="1" t="s">
        <v>877</v>
      </c>
      <c r="I515" s="1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ユニフォーム丸山一喜ICONIC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282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108</v>
      </c>
      <c r="E516" s="1" t="s">
        <v>915</v>
      </c>
      <c r="F516" s="1" t="s">
        <v>90</v>
      </c>
      <c r="G516" s="1" t="s">
        <v>78</v>
      </c>
      <c r="H516" s="1" t="s">
        <v>877</v>
      </c>
      <c r="I516" s="1" t="s">
        <v>71</v>
      </c>
      <c r="J516">
        <v>1</v>
      </c>
      <c r="K516" t="s">
        <v>261</v>
      </c>
      <c r="L516" s="1" t="s">
        <v>191</v>
      </c>
      <c r="M516" s="1" t="s">
        <v>162</v>
      </c>
      <c r="N516">
        <v>8</v>
      </c>
      <c r="O516">
        <v>0</v>
      </c>
      <c r="P516">
        <v>0</v>
      </c>
      <c r="Q516">
        <v>0</v>
      </c>
      <c r="AL516" t="str">
        <f>Special[[#This Row],[服装]]&amp;Special[[#This Row],[名前]]&amp;Special[[#This Row],[レアリティ]]</f>
        <v>ユニフォーム舞子侑志ICONIC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283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108</v>
      </c>
      <c r="E517" s="1" t="s">
        <v>883</v>
      </c>
      <c r="F517" s="1" t="s">
        <v>90</v>
      </c>
      <c r="G517" s="1" t="s">
        <v>78</v>
      </c>
      <c r="H517" s="1" t="s">
        <v>877</v>
      </c>
      <c r="I517" s="1" t="s">
        <v>71</v>
      </c>
      <c r="J517">
        <v>1</v>
      </c>
      <c r="K517" t="s">
        <v>261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ユニフォーム寺泊基希ICONIC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283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108</v>
      </c>
      <c r="E518" s="1" t="s">
        <v>883</v>
      </c>
      <c r="F518" s="1" t="s">
        <v>90</v>
      </c>
      <c r="G518" s="1" t="s">
        <v>78</v>
      </c>
      <c r="H518" s="1" t="s">
        <v>877</v>
      </c>
      <c r="I518" s="1" t="s">
        <v>71</v>
      </c>
      <c r="J518">
        <v>1</v>
      </c>
      <c r="K518" t="s">
        <v>261</v>
      </c>
      <c r="L518" s="1" t="s">
        <v>790</v>
      </c>
      <c r="M518" s="1" t="s">
        <v>162</v>
      </c>
      <c r="N518">
        <v>13</v>
      </c>
      <c r="O518">
        <v>0</v>
      </c>
      <c r="P518">
        <v>0</v>
      </c>
      <c r="Q518">
        <v>0</v>
      </c>
      <c r="V518" s="14">
        <v>2.5</v>
      </c>
      <c r="W518" s="14">
        <v>25.04</v>
      </c>
      <c r="X518" s="14">
        <v>0</v>
      </c>
      <c r="Y518" s="14">
        <v>0</v>
      </c>
      <c r="Z518" s="15" t="s">
        <v>1297</v>
      </c>
      <c r="AA518" s="14">
        <v>1</v>
      </c>
      <c r="AB518" s="14"/>
      <c r="AC518" s="14"/>
      <c r="AD518" s="14"/>
      <c r="AE518" s="14">
        <v>0</v>
      </c>
      <c r="AF518" s="14">
        <v>0</v>
      </c>
      <c r="AG518" s="14">
        <v>0</v>
      </c>
      <c r="AH518" s="14">
        <v>0</v>
      </c>
      <c r="AI518" s="14"/>
      <c r="AJ518" s="14">
        <v>0</v>
      </c>
      <c r="AL518" t="str">
        <f>Special[[#This Row],[服装]]&amp;Special[[#This Row],[名前]]&amp;Special[[#This Row],[レアリティ]]</f>
        <v>ユニフォーム寺泊基希ICONIC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284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t="s">
        <v>279</v>
      </c>
      <c r="F519" t="s">
        <v>77</v>
      </c>
      <c r="G519" t="s">
        <v>78</v>
      </c>
      <c r="H519" t="s">
        <v>134</v>
      </c>
      <c r="I519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L519" t="str">
        <f>Special[[#This Row],[服装]]&amp;Special[[#This Row],[名前]]&amp;Special[[#This Row],[レアリティ]]</f>
        <v>ユニフォーム星海光来ICONIC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284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t="s">
        <v>108</v>
      </c>
      <c r="E520" t="s">
        <v>279</v>
      </c>
      <c r="F520" t="s">
        <v>77</v>
      </c>
      <c r="G520" t="s">
        <v>78</v>
      </c>
      <c r="H520" t="s">
        <v>134</v>
      </c>
      <c r="I520" t="s">
        <v>71</v>
      </c>
      <c r="J520">
        <v>1</v>
      </c>
      <c r="K520" t="s">
        <v>261</v>
      </c>
      <c r="L520" s="1" t="s">
        <v>180</v>
      </c>
      <c r="M520" s="1" t="s">
        <v>162</v>
      </c>
      <c r="N520">
        <v>14</v>
      </c>
      <c r="O520">
        <v>0</v>
      </c>
      <c r="P520">
        <v>0</v>
      </c>
      <c r="Q520">
        <v>0</v>
      </c>
      <c r="AL520" t="str">
        <f>Special[[#This Row],[服装]]&amp;Special[[#This Row],[名前]]&amp;Special[[#This Row],[レアリティ]]</f>
        <v>ユニフォーム星海光来ICONIC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284</v>
      </c>
      <c r="B521">
        <f>IF(ROW()=2,1,IF(A520&lt;&gt;Special[[#This Row],[No]],1,IF(Special[[#This Row],[枝番用]]=0,B520,B520+1)))</f>
        <v>3</v>
      </c>
      <c r="C521">
        <f>IF(ROW()=2,1,IF(Special[[#This Row],[枝番用]]=1,1,C520+1))</f>
        <v>1</v>
      </c>
      <c r="D521" t="s">
        <v>108</v>
      </c>
      <c r="E521" t="s">
        <v>279</v>
      </c>
      <c r="F521" t="s">
        <v>77</v>
      </c>
      <c r="G521" t="s">
        <v>78</v>
      </c>
      <c r="H521" t="s">
        <v>134</v>
      </c>
      <c r="I521" t="s">
        <v>71</v>
      </c>
      <c r="J521">
        <v>1</v>
      </c>
      <c r="K521" t="s">
        <v>261</v>
      </c>
      <c r="L521" s="1" t="s">
        <v>790</v>
      </c>
      <c r="M521" s="1" t="s">
        <v>224</v>
      </c>
      <c r="N521">
        <v>51</v>
      </c>
      <c r="O521">
        <v>0</v>
      </c>
      <c r="P521">
        <v>61</v>
      </c>
      <c r="Q521">
        <v>0</v>
      </c>
      <c r="V521">
        <v>3.35</v>
      </c>
      <c r="W521">
        <v>33.729999999999997</v>
      </c>
      <c r="X521">
        <v>5</v>
      </c>
      <c r="Y521">
        <v>50.08</v>
      </c>
      <c r="Z521" t="s">
        <v>1292</v>
      </c>
      <c r="AA521">
        <v>1</v>
      </c>
      <c r="AE521" s="14">
        <v>0</v>
      </c>
      <c r="AF521" s="14">
        <v>0</v>
      </c>
      <c r="AG521" s="14">
        <v>0</v>
      </c>
      <c r="AH521" s="14">
        <v>0</v>
      </c>
      <c r="AI521" s="14"/>
      <c r="AJ521" s="14">
        <v>0</v>
      </c>
      <c r="AL521" t="str">
        <f>Special[[#This Row],[服装]]&amp;Special[[#This Row],[名前]]&amp;Special[[#This Row],[レアリティ]]</f>
        <v>ユニフォーム星海光来ICONIC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285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760</v>
      </c>
      <c r="E522" t="s">
        <v>279</v>
      </c>
      <c r="F522" s="1" t="s">
        <v>73</v>
      </c>
      <c r="G522" t="s">
        <v>78</v>
      </c>
      <c r="H522" t="s">
        <v>134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L522" t="str">
        <f>Special[[#This Row],[服装]]&amp;Special[[#This Row],[名前]]&amp;Special[[#This Row],[レアリティ]]</f>
        <v>文化祭星海光来ICONIC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285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760</v>
      </c>
      <c r="E523" t="s">
        <v>279</v>
      </c>
      <c r="F523" s="1" t="s">
        <v>73</v>
      </c>
      <c r="G523" t="s">
        <v>78</v>
      </c>
      <c r="H523" t="s">
        <v>134</v>
      </c>
      <c r="I523" t="s">
        <v>71</v>
      </c>
      <c r="J523">
        <v>1</v>
      </c>
      <c r="K523" t="s">
        <v>261</v>
      </c>
      <c r="L523" s="1" t="s">
        <v>180</v>
      </c>
      <c r="M523" s="1" t="s">
        <v>162</v>
      </c>
      <c r="N523">
        <v>14</v>
      </c>
      <c r="O523">
        <v>0</v>
      </c>
      <c r="P523">
        <v>0</v>
      </c>
      <c r="Q523">
        <v>0</v>
      </c>
      <c r="AL523" t="str">
        <f>Special[[#This Row],[服装]]&amp;Special[[#This Row],[名前]]&amp;Special[[#This Row],[レアリティ]]</f>
        <v>文化祭星海光来ICONIC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286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s="1" t="s">
        <v>860</v>
      </c>
      <c r="E524" s="1" t="s">
        <v>279</v>
      </c>
      <c r="F524" s="1" t="s">
        <v>90</v>
      </c>
      <c r="G524" s="1" t="s">
        <v>78</v>
      </c>
      <c r="H524" s="1" t="s">
        <v>134</v>
      </c>
      <c r="I524" s="1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L524" t="str">
        <f>Special[[#This Row],[服装]]&amp;Special[[#This Row],[名前]]&amp;Special[[#This Row],[レアリティ]]</f>
        <v>サバゲ星海光来ICONIC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286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s="1" t="s">
        <v>860</v>
      </c>
      <c r="E525" s="1" t="s">
        <v>279</v>
      </c>
      <c r="F525" s="1" t="s">
        <v>90</v>
      </c>
      <c r="G525" s="1" t="s">
        <v>78</v>
      </c>
      <c r="H525" s="1" t="s">
        <v>134</v>
      </c>
      <c r="I525" s="1" t="s">
        <v>71</v>
      </c>
      <c r="J525">
        <v>1</v>
      </c>
      <c r="K525" t="s">
        <v>261</v>
      </c>
      <c r="L525" s="1" t="s">
        <v>180</v>
      </c>
      <c r="M525" s="1" t="s">
        <v>162</v>
      </c>
      <c r="N525">
        <v>14</v>
      </c>
      <c r="O525">
        <v>0</v>
      </c>
      <c r="P525">
        <v>0</v>
      </c>
      <c r="Q525">
        <v>0</v>
      </c>
      <c r="AL525" t="str">
        <f>Special[[#This Row],[服装]]&amp;Special[[#This Row],[名前]]&amp;Special[[#This Row],[レアリティ]]</f>
        <v>サバゲ星海光来ICONIC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286</v>
      </c>
      <c r="B526">
        <f>IF(ROW()=2,1,IF(A525&lt;&gt;Special[[#This Row],[No]],1,IF(Special[[#This Row],[枝番用]]=0,B525,B525+1)))</f>
        <v>3</v>
      </c>
      <c r="C526">
        <f>IF(ROW()=2,1,IF(Special[[#This Row],[枝番用]]=1,1,C525+1))</f>
        <v>1</v>
      </c>
      <c r="D526" s="1" t="s">
        <v>860</v>
      </c>
      <c r="E526" s="1" t="s">
        <v>279</v>
      </c>
      <c r="F526" s="1" t="s">
        <v>90</v>
      </c>
      <c r="G526" s="1" t="s">
        <v>78</v>
      </c>
      <c r="H526" s="1" t="s">
        <v>134</v>
      </c>
      <c r="I526" s="1" t="s">
        <v>71</v>
      </c>
      <c r="J526">
        <v>1</v>
      </c>
      <c r="K526" t="s">
        <v>261</v>
      </c>
      <c r="L526" s="1" t="s">
        <v>862</v>
      </c>
      <c r="M526" s="1" t="s">
        <v>224</v>
      </c>
      <c r="N526">
        <v>48</v>
      </c>
      <c r="O526">
        <v>0</v>
      </c>
      <c r="P526">
        <v>58</v>
      </c>
      <c r="Q526">
        <v>0</v>
      </c>
      <c r="AL526" t="str">
        <f>Special[[#This Row],[服装]]&amp;Special[[#This Row],[名前]]&amp;Special[[#This Row],[レアリティ]]</f>
        <v>サバゲ星海光来ICONIC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287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s="1" t="s">
        <v>987</v>
      </c>
      <c r="E527" s="1" t="s">
        <v>279</v>
      </c>
      <c r="F527" s="1" t="s">
        <v>77</v>
      </c>
      <c r="G527" s="1" t="s">
        <v>78</v>
      </c>
      <c r="H527" s="1" t="s">
        <v>134</v>
      </c>
      <c r="I527" s="1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L527" t="str">
        <f>Special[[#This Row],[服装]]&amp;Special[[#This Row],[名前]]&amp;Special[[#This Row],[レアリティ]]</f>
        <v>花火星海光来ICONIC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287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s="1" t="s">
        <v>987</v>
      </c>
      <c r="E528" s="1" t="s">
        <v>279</v>
      </c>
      <c r="F528" s="1" t="s">
        <v>77</v>
      </c>
      <c r="G528" s="1" t="s">
        <v>78</v>
      </c>
      <c r="H528" s="1" t="s">
        <v>134</v>
      </c>
      <c r="I528" s="1" t="s">
        <v>71</v>
      </c>
      <c r="J528">
        <v>1</v>
      </c>
      <c r="K528" t="s">
        <v>261</v>
      </c>
      <c r="L528" s="1" t="s">
        <v>180</v>
      </c>
      <c r="M528" s="1" t="s">
        <v>162</v>
      </c>
      <c r="N528">
        <v>14</v>
      </c>
      <c r="O528">
        <v>0</v>
      </c>
      <c r="P528">
        <v>0</v>
      </c>
      <c r="Q528">
        <v>0</v>
      </c>
      <c r="AL528" t="str">
        <f>Special[[#This Row],[服装]]&amp;Special[[#This Row],[名前]]&amp;Special[[#This Row],[レアリティ]]</f>
        <v>花火星海光来ICONIC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287</v>
      </c>
      <c r="B529">
        <f>IF(ROW()=2,1,IF(A528&lt;&gt;Special[[#This Row],[No]],1,IF(Special[[#This Row],[枝番用]]=0,B528,B528+1)))</f>
        <v>3</v>
      </c>
      <c r="C529">
        <f>IF(ROW()=2,1,IF(Special[[#This Row],[枝番用]]=1,1,C528+1))</f>
        <v>1</v>
      </c>
      <c r="D529" s="1" t="s">
        <v>987</v>
      </c>
      <c r="E529" s="1" t="s">
        <v>279</v>
      </c>
      <c r="F529" s="1" t="s">
        <v>77</v>
      </c>
      <c r="G529" s="1" t="s">
        <v>78</v>
      </c>
      <c r="H529" s="1" t="s">
        <v>134</v>
      </c>
      <c r="I529" s="1" t="s">
        <v>71</v>
      </c>
      <c r="J529">
        <v>1</v>
      </c>
      <c r="K529" t="s">
        <v>261</v>
      </c>
      <c r="L529" s="1" t="s">
        <v>775</v>
      </c>
      <c r="M529" s="1" t="s">
        <v>224</v>
      </c>
      <c r="N529">
        <v>48</v>
      </c>
      <c r="O529">
        <v>0</v>
      </c>
      <c r="P529">
        <v>58</v>
      </c>
      <c r="Q529">
        <v>0</v>
      </c>
      <c r="AL529" t="str">
        <f>Special[[#This Row],[服装]]&amp;Special[[#This Row],[名前]]&amp;Special[[#This Row],[レアリティ]]</f>
        <v>花火星海光来ICONIC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288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1208</v>
      </c>
      <c r="E530" s="1" t="s">
        <v>279</v>
      </c>
      <c r="F530" s="1" t="s">
        <v>73</v>
      </c>
      <c r="G530" s="1" t="s">
        <v>78</v>
      </c>
      <c r="H530" s="1" t="s">
        <v>134</v>
      </c>
      <c r="I530" s="1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L530" t="str">
        <f>Special[[#This Row],[服装]]&amp;Special[[#This Row],[名前]]&amp;Special[[#This Row],[レアリティ]]</f>
        <v>新年2星海光来ICONIC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288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1208</v>
      </c>
      <c r="E531" s="1" t="s">
        <v>279</v>
      </c>
      <c r="F531" s="1" t="s">
        <v>73</v>
      </c>
      <c r="G531" s="1" t="s">
        <v>78</v>
      </c>
      <c r="H531" s="1" t="s">
        <v>134</v>
      </c>
      <c r="I531" s="1" t="s">
        <v>71</v>
      </c>
      <c r="J531">
        <v>1</v>
      </c>
      <c r="K531" t="s">
        <v>261</v>
      </c>
      <c r="L531" s="1" t="s">
        <v>180</v>
      </c>
      <c r="M531" s="1" t="s">
        <v>178</v>
      </c>
      <c r="N531">
        <v>17</v>
      </c>
      <c r="O531">
        <v>0</v>
      </c>
      <c r="P531">
        <v>0</v>
      </c>
      <c r="Q531">
        <v>0</v>
      </c>
      <c r="AL531" t="str">
        <f>Special[[#This Row],[服装]]&amp;Special[[#This Row],[名前]]&amp;Special[[#This Row],[レアリティ]]</f>
        <v>新年2星海光来ICONIC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288</v>
      </c>
      <c r="B532">
        <f>IF(ROW()=2,1,IF(A531&lt;&gt;Special[[#This Row],[No]],1,IF(Special[[#This Row],[枝番用]]=0,B531,B531+1)))</f>
        <v>3</v>
      </c>
      <c r="C532">
        <f>IF(ROW()=2,1,IF(Special[[#This Row],[枝番用]]=1,1,C531+1))</f>
        <v>1</v>
      </c>
      <c r="D532" s="1" t="s">
        <v>1208</v>
      </c>
      <c r="E532" s="1" t="s">
        <v>279</v>
      </c>
      <c r="F532" s="1" t="s">
        <v>73</v>
      </c>
      <c r="G532" s="1" t="s">
        <v>78</v>
      </c>
      <c r="H532" s="1" t="s">
        <v>134</v>
      </c>
      <c r="I532" s="1" t="s">
        <v>71</v>
      </c>
      <c r="J532">
        <v>1</v>
      </c>
      <c r="K532" t="s">
        <v>261</v>
      </c>
      <c r="L532" s="1" t="s">
        <v>1129</v>
      </c>
      <c r="M532" s="1" t="s">
        <v>224</v>
      </c>
      <c r="N532">
        <v>48</v>
      </c>
      <c r="O532">
        <v>0</v>
      </c>
      <c r="P532">
        <v>58</v>
      </c>
      <c r="Q532">
        <v>0</v>
      </c>
      <c r="S532" s="1" t="s">
        <v>1220</v>
      </c>
      <c r="T532">
        <v>2</v>
      </c>
      <c r="V532">
        <v>2.5</v>
      </c>
      <c r="W532">
        <v>15.24</v>
      </c>
      <c r="X532">
        <v>4.2</v>
      </c>
      <c r="Y532">
        <v>25.76</v>
      </c>
      <c r="Z532" s="1" t="s">
        <v>1278</v>
      </c>
      <c r="AA532">
        <v>2</v>
      </c>
      <c r="AD532" s="1" t="s">
        <v>724</v>
      </c>
      <c r="AE532">
        <v>2.5</v>
      </c>
      <c r="AF532">
        <v>15.24</v>
      </c>
      <c r="AG532">
        <v>4.2</v>
      </c>
      <c r="AH532">
        <v>25.76</v>
      </c>
      <c r="AI532" s="1" t="s">
        <v>1278</v>
      </c>
      <c r="AJ532">
        <v>0</v>
      </c>
      <c r="AL532" t="str">
        <f>Special[[#This Row],[服装]]&amp;Special[[#This Row],[名前]]&amp;Special[[#This Row],[レアリティ]]</f>
        <v>新年2星海光来ICONIC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289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t="s">
        <v>108</v>
      </c>
      <c r="E533" t="s">
        <v>133</v>
      </c>
      <c r="F533" t="s">
        <v>77</v>
      </c>
      <c r="G533" t="s">
        <v>82</v>
      </c>
      <c r="H533" t="s">
        <v>134</v>
      </c>
      <c r="I533" t="s">
        <v>71</v>
      </c>
      <c r="J533">
        <v>1</v>
      </c>
      <c r="K533" t="s">
        <v>261</v>
      </c>
      <c r="L533" s="1" t="s">
        <v>191</v>
      </c>
      <c r="M533" s="1" t="s">
        <v>162</v>
      </c>
      <c r="N533">
        <v>12</v>
      </c>
      <c r="O533">
        <v>0</v>
      </c>
      <c r="P533">
        <v>0</v>
      </c>
      <c r="Q533">
        <v>0</v>
      </c>
      <c r="AL533" t="str">
        <f>Special[[#This Row],[服装]]&amp;Special[[#This Row],[名前]]&amp;Special[[#This Row],[レアリティ]]</f>
        <v>ユニフォーム昼神幸郎ICONIC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290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773</v>
      </c>
      <c r="E534" t="s">
        <v>133</v>
      </c>
      <c r="F534" s="1" t="s">
        <v>73</v>
      </c>
      <c r="G534" t="s">
        <v>82</v>
      </c>
      <c r="H534" t="s">
        <v>134</v>
      </c>
      <c r="I534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12</v>
      </c>
      <c r="O534">
        <v>0</v>
      </c>
      <c r="P534">
        <v>0</v>
      </c>
      <c r="Q534">
        <v>0</v>
      </c>
      <c r="AL534" t="str">
        <f>Special[[#This Row],[服装]]&amp;Special[[#This Row],[名前]]&amp;Special[[#This Row],[レアリティ]]</f>
        <v>Xmas昼神幸郎ICONIC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290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773</v>
      </c>
      <c r="E535" t="s">
        <v>133</v>
      </c>
      <c r="F535" s="1" t="s">
        <v>73</v>
      </c>
      <c r="G535" t="s">
        <v>82</v>
      </c>
      <c r="H535" t="s">
        <v>134</v>
      </c>
      <c r="I535" t="s">
        <v>71</v>
      </c>
      <c r="J535">
        <v>1</v>
      </c>
      <c r="K535" t="s">
        <v>261</v>
      </c>
      <c r="L535" s="1" t="s">
        <v>775</v>
      </c>
      <c r="M535" s="1" t="s">
        <v>224</v>
      </c>
      <c r="N535">
        <v>48</v>
      </c>
      <c r="O535">
        <v>0</v>
      </c>
      <c r="P535">
        <v>58</v>
      </c>
      <c r="Q535">
        <v>0</v>
      </c>
      <c r="AL535" t="str">
        <f>Special[[#This Row],[服装]]&amp;Special[[#This Row],[名前]]&amp;Special[[#This Row],[レアリティ]]</f>
        <v>Xmas昼神幸郎ICONIC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291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t="s">
        <v>108</v>
      </c>
      <c r="E536" t="s">
        <v>131</v>
      </c>
      <c r="F536" t="s">
        <v>77</v>
      </c>
      <c r="G536" t="s">
        <v>78</v>
      </c>
      <c r="H536" t="s">
        <v>135</v>
      </c>
      <c r="I536" t="s">
        <v>71</v>
      </c>
      <c r="J536">
        <v>1</v>
      </c>
      <c r="K536" t="s">
        <v>261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AL536" t="str">
        <f>Special[[#This Row],[服装]]&amp;Special[[#This Row],[名前]]&amp;Special[[#This Row],[レアリティ]]</f>
        <v>ユニフォーム佐久早聖臣ICONIC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291</v>
      </c>
      <c r="B537">
        <f>IF(ROW()=2,1,IF(A536&lt;&gt;Special[[#This Row],[No]],1,IF(Special[[#This Row],[枝番用]]=0,B536,B536+1)))</f>
        <v>2</v>
      </c>
      <c r="C537">
        <f>IF(ROW()=2,1,IF(Special[[#This Row],[枝番用]]=1,1,C536+1))</f>
        <v>1</v>
      </c>
      <c r="D537" t="s">
        <v>108</v>
      </c>
      <c r="E537" t="s">
        <v>131</v>
      </c>
      <c r="F537" t="s">
        <v>77</v>
      </c>
      <c r="G537" t="s">
        <v>78</v>
      </c>
      <c r="H537" t="s">
        <v>135</v>
      </c>
      <c r="I537" t="s">
        <v>71</v>
      </c>
      <c r="J537">
        <v>1</v>
      </c>
      <c r="K537" t="s">
        <v>261</v>
      </c>
      <c r="L537" s="1" t="s">
        <v>790</v>
      </c>
      <c r="M537" s="1" t="s">
        <v>224</v>
      </c>
      <c r="N537">
        <v>51</v>
      </c>
      <c r="O537">
        <v>0</v>
      </c>
      <c r="P537">
        <v>61</v>
      </c>
      <c r="Q537">
        <v>0</v>
      </c>
      <c r="V537">
        <v>3.35</v>
      </c>
      <c r="W537">
        <v>33.729999999999997</v>
      </c>
      <c r="X537">
        <v>5</v>
      </c>
      <c r="Y537">
        <v>50.08</v>
      </c>
      <c r="Z537" t="s">
        <v>1292</v>
      </c>
      <c r="AA537">
        <v>1</v>
      </c>
      <c r="AE537" s="14">
        <v>0</v>
      </c>
      <c r="AF537" s="14">
        <v>0</v>
      </c>
      <c r="AG537" s="14">
        <v>0</v>
      </c>
      <c r="AH537" s="14">
        <v>0</v>
      </c>
      <c r="AI537" s="14"/>
      <c r="AJ537" s="14">
        <v>0</v>
      </c>
      <c r="AL537" t="str">
        <f>Special[[#This Row],[服装]]&amp;Special[[#This Row],[名前]]&amp;Special[[#This Row],[レアリティ]]</f>
        <v>ユニフォーム佐久早聖臣ICONIC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292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860</v>
      </c>
      <c r="E538" s="1" t="s">
        <v>131</v>
      </c>
      <c r="F538" s="1" t="s">
        <v>73</v>
      </c>
      <c r="G538" s="1" t="s">
        <v>78</v>
      </c>
      <c r="H538" s="1" t="s">
        <v>135</v>
      </c>
      <c r="I538" s="1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サバゲ佐久早聖臣ICONIC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293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1207</v>
      </c>
      <c r="E539" s="1" t="s">
        <v>642</v>
      </c>
      <c r="F539" s="1" t="s">
        <v>24</v>
      </c>
      <c r="G539" s="1" t="s">
        <v>25</v>
      </c>
      <c r="H539" s="1" t="s">
        <v>158</v>
      </c>
      <c r="I539" s="1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L539" t="str">
        <f>Special[[#This Row],[服装]]&amp;Special[[#This Row],[名前]]&amp;Special[[#This Row],[レアリティ]]</f>
        <v>新年2佐久早聖臣ICONIC</v>
      </c>
      <c r="AM539">
        <f>IF((A538&amp;L538&amp;M538)&lt;&gt;(Special[[#This Row],[No]]&amp;L539&amp;M539),1,0)</f>
        <v>1</v>
      </c>
    </row>
    <row r="540" spans="1:39" x14ac:dyDescent="0.35">
      <c r="A540">
        <f>VLOOKUP(Special[[#This Row],[No用]],SetNo[[No.用]:[vlookup 用]],2,FALSE)</f>
        <v>293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1207</v>
      </c>
      <c r="E540" s="1" t="s">
        <v>642</v>
      </c>
      <c r="F540" s="1" t="s">
        <v>24</v>
      </c>
      <c r="G540" s="1" t="s">
        <v>25</v>
      </c>
      <c r="H540" s="1" t="s">
        <v>158</v>
      </c>
      <c r="I540" s="1" t="s">
        <v>71</v>
      </c>
      <c r="J540">
        <v>1</v>
      </c>
      <c r="K540" t="s">
        <v>261</v>
      </c>
      <c r="L540" s="1" t="s">
        <v>790</v>
      </c>
      <c r="M540" s="1" t="s">
        <v>224</v>
      </c>
      <c r="N540">
        <v>48</v>
      </c>
      <c r="O540">
        <v>0</v>
      </c>
      <c r="P540">
        <v>58</v>
      </c>
      <c r="Q540">
        <v>0</v>
      </c>
      <c r="V540">
        <v>3.35</v>
      </c>
      <c r="W540">
        <v>33.729999999999997</v>
      </c>
      <c r="X540">
        <v>5</v>
      </c>
      <c r="Y540">
        <v>50.08</v>
      </c>
      <c r="Z540" t="s">
        <v>1292</v>
      </c>
      <c r="AA540">
        <v>1</v>
      </c>
      <c r="AE540" s="14">
        <v>0</v>
      </c>
      <c r="AF540" s="14">
        <v>0</v>
      </c>
      <c r="AG540" s="14">
        <v>0</v>
      </c>
      <c r="AH540" s="14">
        <v>0</v>
      </c>
      <c r="AI540" s="14"/>
      <c r="AJ540" s="14">
        <v>0</v>
      </c>
      <c r="AL540" t="str">
        <f>Special[[#This Row],[服装]]&amp;Special[[#This Row],[名前]]&amp;Special[[#This Row],[レアリティ]]</f>
        <v>新年2佐久早聖臣ICONIC</v>
      </c>
      <c r="AM540">
        <f>IF((A539&amp;L539&amp;M539)&lt;&gt;(Special[[#This Row],[No]]&amp;L540&amp;M540),1,0)</f>
        <v>1</v>
      </c>
    </row>
    <row r="541" spans="1:39" x14ac:dyDescent="0.35">
      <c r="A541">
        <f>VLOOKUP(Special[[#This Row],[No用]],SetNo[[No.用]:[vlookup 用]],2,FALSE)</f>
        <v>294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132</v>
      </c>
      <c r="F541" t="s">
        <v>77</v>
      </c>
      <c r="G541" t="s">
        <v>80</v>
      </c>
      <c r="H541" t="s">
        <v>135</v>
      </c>
      <c r="I541" t="s">
        <v>71</v>
      </c>
      <c r="J541">
        <v>1</v>
      </c>
      <c r="K541" t="s">
        <v>397</v>
      </c>
      <c r="L541" s="1" t="s">
        <v>271</v>
      </c>
      <c r="M541" s="1" t="s">
        <v>173</v>
      </c>
      <c r="N541">
        <v>32</v>
      </c>
      <c r="O541">
        <v>0</v>
      </c>
      <c r="P541">
        <v>0</v>
      </c>
      <c r="Q541">
        <v>0</v>
      </c>
      <c r="AL541" t="str">
        <f>Special[[#This Row],[服装]]&amp;Special[[#This Row],[名前]]&amp;Special[[#This Row],[レアリティ]]</f>
        <v>ユニフォーム小森元也ICONIC</v>
      </c>
      <c r="AM541">
        <f>IF((A540&amp;L540&amp;M540)&lt;&gt;(Special[[#This Row],[No]]&amp;L541&amp;M541),1,0)</f>
        <v>1</v>
      </c>
    </row>
    <row r="542" spans="1:39" x14ac:dyDescent="0.35">
      <c r="A542">
        <f>VLOOKUP(Special[[#This Row],[No用]],SetNo[[No.用]:[vlookup 用]],2,FALSE)</f>
        <v>294</v>
      </c>
      <c r="B542">
        <f>IF(ROW()=2,1,IF(A541&lt;&gt;Special[[#This Row],[No]],1,IF(Special[[#This Row],[枝番用]]=0,B541,B541+1)))</f>
        <v>2</v>
      </c>
      <c r="C542">
        <f>IF(ROW()=2,1,IF(Special[[#This Row],[枝番用]]=1,1,C541+1))</f>
        <v>1</v>
      </c>
      <c r="D542" t="s">
        <v>108</v>
      </c>
      <c r="E542" t="s">
        <v>132</v>
      </c>
      <c r="F542" t="s">
        <v>77</v>
      </c>
      <c r="G542" t="s">
        <v>80</v>
      </c>
      <c r="H542" t="s">
        <v>135</v>
      </c>
      <c r="I542" t="s">
        <v>71</v>
      </c>
      <c r="J542">
        <v>1</v>
      </c>
      <c r="K542" t="s">
        <v>397</v>
      </c>
      <c r="L542" s="1" t="s">
        <v>195</v>
      </c>
      <c r="M542" s="1" t="s">
        <v>224</v>
      </c>
      <c r="N542">
        <v>47</v>
      </c>
      <c r="O542">
        <v>0</v>
      </c>
      <c r="P542">
        <v>57</v>
      </c>
      <c r="Q542">
        <v>0</v>
      </c>
      <c r="AL542" t="str">
        <f>Special[[#This Row],[服装]]&amp;Special[[#This Row],[名前]]&amp;Special[[#This Row],[レアリティ]]</f>
        <v>ユニフォーム小森元也ICONIC</v>
      </c>
      <c r="AM542">
        <f>IF((A541&amp;L541&amp;M541)&lt;&gt;(Special[[#This Row],[No]]&amp;L542&amp;M542),1,0)</f>
        <v>1</v>
      </c>
    </row>
    <row r="543" spans="1:39" x14ac:dyDescent="0.35">
      <c r="A543">
        <f>VLOOKUP(Special[[#This Row],[No用]],SetNo[[No.用]:[vlookup 用]],2,FALSE)</f>
        <v>295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950</v>
      </c>
      <c r="E543" s="1" t="s">
        <v>132</v>
      </c>
      <c r="F543" s="1" t="s">
        <v>73</v>
      </c>
      <c r="G543" s="1" t="s">
        <v>80</v>
      </c>
      <c r="H543" s="1" t="s">
        <v>135</v>
      </c>
      <c r="I543" s="1" t="s">
        <v>71</v>
      </c>
      <c r="J543">
        <v>1</v>
      </c>
      <c r="K543" t="s">
        <v>397</v>
      </c>
      <c r="L543" s="1" t="s">
        <v>271</v>
      </c>
      <c r="M543" s="1" t="s">
        <v>173</v>
      </c>
      <c r="N543">
        <v>32</v>
      </c>
      <c r="O543">
        <v>0</v>
      </c>
      <c r="P543">
        <v>0</v>
      </c>
      <c r="Q543">
        <v>0</v>
      </c>
      <c r="AL543" t="str">
        <f>Special[[#This Row],[服装]]&amp;Special[[#This Row],[名前]]&amp;Special[[#This Row],[レアリティ]]</f>
        <v>キャンプ小森元也ICONIC</v>
      </c>
      <c r="AM543">
        <f>IF((A542&amp;L542&amp;M542)&lt;&gt;(Special[[#This Row],[No]]&amp;L543&amp;M543),1,0)</f>
        <v>1</v>
      </c>
    </row>
    <row r="544" spans="1:39" x14ac:dyDescent="0.35">
      <c r="A544">
        <f>VLOOKUP(Special[[#This Row],[No用]],SetNo[[No.用]:[vlookup 用]],2,FALSE)</f>
        <v>295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950</v>
      </c>
      <c r="E544" s="1" t="s">
        <v>132</v>
      </c>
      <c r="F544" s="1" t="s">
        <v>73</v>
      </c>
      <c r="G544" s="1" t="s">
        <v>80</v>
      </c>
      <c r="H544" s="1" t="s">
        <v>135</v>
      </c>
      <c r="I544" s="1" t="s">
        <v>71</v>
      </c>
      <c r="J544">
        <v>1</v>
      </c>
      <c r="K544" t="s">
        <v>397</v>
      </c>
      <c r="L544" s="1" t="s">
        <v>195</v>
      </c>
      <c r="M544" s="1" t="s">
        <v>224</v>
      </c>
      <c r="N544">
        <v>47</v>
      </c>
      <c r="O544">
        <v>0</v>
      </c>
      <c r="P544">
        <v>57</v>
      </c>
      <c r="Q544">
        <v>0</v>
      </c>
      <c r="AL544" t="str">
        <f>Special[[#This Row],[服装]]&amp;Special[[#This Row],[名前]]&amp;Special[[#This Row],[レアリティ]]</f>
        <v>キャンプ小森元也ICONIC</v>
      </c>
      <c r="AM544">
        <f>IF((A543&amp;L543&amp;M543)&lt;&gt;(Special[[#This Row],[No]]&amp;L544&amp;M544),1,0)</f>
        <v>1</v>
      </c>
    </row>
    <row r="545" spans="1:39" x14ac:dyDescent="0.35">
      <c r="A545">
        <f>VLOOKUP(Special[[#This Row],[No用]],SetNo[[No.用]:[vlookup 用]],2,FALSE)</f>
        <v>296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t="s">
        <v>108</v>
      </c>
      <c r="E545" s="1" t="s">
        <v>677</v>
      </c>
      <c r="F545" s="1" t="s">
        <v>90</v>
      </c>
      <c r="G545" s="1" t="s">
        <v>78</v>
      </c>
      <c r="H545" s="1" t="s">
        <v>679</v>
      </c>
      <c r="I545" t="s">
        <v>71</v>
      </c>
      <c r="J545">
        <v>1</v>
      </c>
      <c r="K545" t="s">
        <v>397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L545" t="str">
        <f>Special[[#This Row],[服装]]&amp;Special[[#This Row],[名前]]&amp;Special[[#This Row],[レアリティ]]</f>
        <v>ユニフォーム大将優ICONIC</v>
      </c>
      <c r="AM545">
        <f>IF((A544&amp;L544&amp;M544)&lt;&gt;(Special[[#This Row],[No]]&amp;L545&amp;M545),1,0)</f>
        <v>1</v>
      </c>
    </row>
    <row r="546" spans="1:39" x14ac:dyDescent="0.35">
      <c r="A546">
        <f>VLOOKUP(Special[[#This Row],[No用]],SetNo[[No.用]:[vlookup 用]],2,FALSE)</f>
        <v>296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t="s">
        <v>108</v>
      </c>
      <c r="E546" s="1" t="s">
        <v>677</v>
      </c>
      <c r="F546" s="1" t="s">
        <v>90</v>
      </c>
      <c r="G546" s="1" t="s">
        <v>78</v>
      </c>
      <c r="H546" s="1" t="s">
        <v>679</v>
      </c>
      <c r="I546" t="s">
        <v>71</v>
      </c>
      <c r="J546">
        <v>1</v>
      </c>
      <c r="K546" t="s">
        <v>397</v>
      </c>
      <c r="L546" s="1" t="s">
        <v>790</v>
      </c>
      <c r="M546" s="1" t="s">
        <v>224</v>
      </c>
      <c r="N546">
        <v>44</v>
      </c>
      <c r="O546">
        <v>0</v>
      </c>
      <c r="P546">
        <v>54</v>
      </c>
      <c r="Q546">
        <v>0</v>
      </c>
      <c r="V546">
        <v>3.35</v>
      </c>
      <c r="W546">
        <v>33.729999999999997</v>
      </c>
      <c r="X546">
        <v>5</v>
      </c>
      <c r="Y546">
        <v>50.08</v>
      </c>
      <c r="Z546" t="s">
        <v>1292</v>
      </c>
      <c r="AA546">
        <v>1</v>
      </c>
      <c r="AE546" s="14">
        <v>0</v>
      </c>
      <c r="AF546" s="14">
        <v>0</v>
      </c>
      <c r="AG546" s="14">
        <v>0</v>
      </c>
      <c r="AH546" s="14">
        <v>0</v>
      </c>
      <c r="AI546" s="14"/>
      <c r="AJ546" s="14">
        <v>0</v>
      </c>
      <c r="AL546" t="str">
        <f>Special[[#This Row],[服装]]&amp;Special[[#This Row],[名前]]&amp;Special[[#This Row],[レアリティ]]</f>
        <v>ユニフォーム大将優ICONIC</v>
      </c>
      <c r="AM546">
        <f>IF((A545&amp;L545&amp;M545)&lt;&gt;(Special[[#This Row],[No]]&amp;L546&amp;M546),1,0)</f>
        <v>1</v>
      </c>
    </row>
    <row r="547" spans="1:39" x14ac:dyDescent="0.35">
      <c r="A547">
        <f>VLOOKUP(Special[[#This Row],[No用]],SetNo[[No.用]:[vlookup 用]],2,FALSE)</f>
        <v>297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784</v>
      </c>
      <c r="E547" s="1" t="s">
        <v>677</v>
      </c>
      <c r="F547" s="1" t="s">
        <v>77</v>
      </c>
      <c r="G547" s="1" t="s">
        <v>78</v>
      </c>
      <c r="H547" s="1" t="s">
        <v>679</v>
      </c>
      <c r="I547" s="1" t="s">
        <v>680</v>
      </c>
      <c r="J547">
        <v>1</v>
      </c>
      <c r="K547" t="s">
        <v>397</v>
      </c>
      <c r="L547" s="1" t="s">
        <v>191</v>
      </c>
      <c r="M547" s="1" t="s">
        <v>162</v>
      </c>
      <c r="N547">
        <v>14</v>
      </c>
      <c r="O547">
        <v>0</v>
      </c>
      <c r="P547">
        <v>0</v>
      </c>
      <c r="Q547">
        <v>0</v>
      </c>
      <c r="AL547" t="str">
        <f>Special[[#This Row],[服装]]&amp;Special[[#This Row],[名前]]&amp;Special[[#This Row],[レアリティ]]</f>
        <v>新年大将優ICONIC</v>
      </c>
      <c r="AM547">
        <f>IF((A546&amp;L546&amp;M546)&lt;&gt;(Special[[#This Row],[No]]&amp;L547&amp;M547),1,0)</f>
        <v>1</v>
      </c>
    </row>
    <row r="548" spans="1:39" x14ac:dyDescent="0.35">
      <c r="A548">
        <f>VLOOKUP(Special[[#This Row],[No用]],SetNo[[No.用]:[vlookup 用]],2,FALSE)</f>
        <v>298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1056</v>
      </c>
      <c r="E548" s="1" t="s">
        <v>677</v>
      </c>
      <c r="F548" s="1" t="s">
        <v>73</v>
      </c>
      <c r="G548" s="1" t="s">
        <v>78</v>
      </c>
      <c r="H548" s="1" t="s">
        <v>679</v>
      </c>
      <c r="I548" s="1" t="s">
        <v>680</v>
      </c>
      <c r="J548">
        <v>1</v>
      </c>
      <c r="K548" t="s">
        <v>397</v>
      </c>
      <c r="L548" s="1" t="s">
        <v>191</v>
      </c>
      <c r="M548" s="1" t="s">
        <v>162</v>
      </c>
      <c r="N548">
        <v>14</v>
      </c>
      <c r="O548">
        <v>0</v>
      </c>
      <c r="P548">
        <v>0</v>
      </c>
      <c r="Q548">
        <v>0</v>
      </c>
      <c r="AL548" t="str">
        <f>Special[[#This Row],[服装]]&amp;Special[[#This Row],[名前]]&amp;Special[[#This Row],[レアリティ]]</f>
        <v>カンフー大将優ICONIC</v>
      </c>
      <c r="AM548">
        <f>IF((A547&amp;L547&amp;M547)&lt;&gt;(Special[[#This Row],[No]]&amp;L548&amp;M548),1,0)</f>
        <v>1</v>
      </c>
    </row>
    <row r="549" spans="1:39" x14ac:dyDescent="0.35">
      <c r="A549">
        <f>VLOOKUP(Special[[#This Row],[No用]],SetNo[[No.用]:[vlookup 用]],2,FALSE)</f>
        <v>298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1056</v>
      </c>
      <c r="E549" s="1" t="s">
        <v>677</v>
      </c>
      <c r="F549" s="1" t="s">
        <v>73</v>
      </c>
      <c r="G549" s="1" t="s">
        <v>78</v>
      </c>
      <c r="H549" s="1" t="s">
        <v>679</v>
      </c>
      <c r="I549" s="1" t="s">
        <v>680</v>
      </c>
      <c r="J549">
        <v>1</v>
      </c>
      <c r="K549" t="s">
        <v>397</v>
      </c>
      <c r="L549" s="1" t="s">
        <v>1061</v>
      </c>
      <c r="M549" s="1" t="s">
        <v>224</v>
      </c>
      <c r="N549">
        <v>46</v>
      </c>
      <c r="O549">
        <v>0</v>
      </c>
      <c r="P549">
        <v>56</v>
      </c>
      <c r="Q549">
        <v>0</v>
      </c>
      <c r="S549" s="1" t="s">
        <v>1062</v>
      </c>
      <c r="AL549" t="str">
        <f>Special[[#This Row],[服装]]&amp;Special[[#This Row],[名前]]&amp;Special[[#This Row],[レアリティ]]</f>
        <v>カンフー大将優ICONIC</v>
      </c>
      <c r="AM549">
        <f>IF((A548&amp;L548&amp;M548)&lt;&gt;(Special[[#This Row],[No]]&amp;L549&amp;M549),1,0)</f>
        <v>1</v>
      </c>
    </row>
    <row r="550" spans="1:39" x14ac:dyDescent="0.35">
      <c r="A550">
        <f>VLOOKUP(Special[[#This Row],[No用]],SetNo[[No.用]:[vlookup 用]],2,FALSE)</f>
        <v>299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1358</v>
      </c>
      <c r="E550" s="1" t="s">
        <v>677</v>
      </c>
      <c r="F550" s="1" t="s">
        <v>90</v>
      </c>
      <c r="G550" s="1" t="s">
        <v>78</v>
      </c>
      <c r="H550" s="1" t="s">
        <v>679</v>
      </c>
      <c r="I550" s="1" t="s">
        <v>680</v>
      </c>
      <c r="J550">
        <v>1</v>
      </c>
      <c r="K550" t="s">
        <v>397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S550" s="1"/>
      <c r="AL550" t="str">
        <f>Special[[#This Row],[服装]]&amp;Special[[#This Row],[名前]]&amp;Special[[#This Row],[レアリティ]]</f>
        <v>妖大将優ICONIC</v>
      </c>
      <c r="AM550">
        <f>IF((A549&amp;L549&amp;M549)&lt;&gt;(Special[[#This Row],[No]]&amp;L550&amp;M550),1,0)</f>
        <v>1</v>
      </c>
    </row>
    <row r="551" spans="1:39" x14ac:dyDescent="0.35">
      <c r="A551">
        <f>VLOOKUP(Special[[#This Row],[No用]],SetNo[[No.用]:[vlookup 用]],2,FALSE)</f>
        <v>299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1358</v>
      </c>
      <c r="E551" s="1" t="s">
        <v>677</v>
      </c>
      <c r="F551" s="1" t="s">
        <v>90</v>
      </c>
      <c r="G551" s="1" t="s">
        <v>78</v>
      </c>
      <c r="H551" s="1" t="s">
        <v>679</v>
      </c>
      <c r="I551" s="1" t="s">
        <v>680</v>
      </c>
      <c r="J551">
        <v>1</v>
      </c>
      <c r="K551" t="s">
        <v>397</v>
      </c>
      <c r="L551" s="1" t="s">
        <v>1264</v>
      </c>
      <c r="M551" s="1" t="s">
        <v>224</v>
      </c>
      <c r="N551">
        <v>46</v>
      </c>
      <c r="O551">
        <v>0</v>
      </c>
      <c r="P551">
        <v>56</v>
      </c>
      <c r="Q551">
        <v>0</v>
      </c>
      <c r="S551" s="1"/>
      <c r="V551">
        <v>4.2</v>
      </c>
      <c r="W551">
        <v>25.76</v>
      </c>
      <c r="X551">
        <v>5.8</v>
      </c>
      <c r="Y551">
        <v>35.200000000000003</v>
      </c>
      <c r="Z551" s="1" t="s">
        <v>1359</v>
      </c>
      <c r="AA551">
        <v>2</v>
      </c>
      <c r="AC551" s="1" t="s">
        <v>1360</v>
      </c>
      <c r="AL551" t="str">
        <f>Special[[#This Row],[服装]]&amp;Special[[#This Row],[名前]]&amp;Special[[#This Row],[レアリティ]]</f>
        <v>妖大将優ICONIC</v>
      </c>
      <c r="AM551">
        <f>IF((A550&amp;L550&amp;M550)&lt;&gt;(Special[[#This Row],[No]]&amp;L551&amp;M551),1,0)</f>
        <v>1</v>
      </c>
    </row>
    <row r="552" spans="1:39" x14ac:dyDescent="0.35">
      <c r="A552">
        <f>VLOOKUP(Special[[#This Row],[No用]],SetNo[[No.用]:[vlookup 用]],2,FALSE)</f>
        <v>300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s="1" t="s">
        <v>682</v>
      </c>
      <c r="F552" s="1" t="s">
        <v>90</v>
      </c>
      <c r="G552" s="1" t="s">
        <v>78</v>
      </c>
      <c r="H552" s="1" t="s">
        <v>679</v>
      </c>
      <c r="I552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L552" t="str">
        <f>Special[[#This Row],[服装]]&amp;Special[[#This Row],[名前]]&amp;Special[[#This Row],[レアリティ]]</f>
        <v>ユニフォーム沼井和馬ICONIC</v>
      </c>
      <c r="AM552">
        <f>IF((A549&amp;L549&amp;M549)&lt;&gt;(Special[[#This Row],[No]]&amp;L552&amp;M552),1,0)</f>
        <v>1</v>
      </c>
    </row>
    <row r="553" spans="1:39" x14ac:dyDescent="0.35">
      <c r="A553">
        <f>VLOOKUP(Special[[#This Row],[No用]],SetNo[[No.用]:[vlookup 用]],2,FALSE)</f>
        <v>300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108</v>
      </c>
      <c r="E553" s="1" t="s">
        <v>682</v>
      </c>
      <c r="F553" s="1" t="s">
        <v>90</v>
      </c>
      <c r="G553" s="1" t="s">
        <v>78</v>
      </c>
      <c r="H553" s="1" t="s">
        <v>679</v>
      </c>
      <c r="I553" t="s">
        <v>71</v>
      </c>
      <c r="J553">
        <v>1</v>
      </c>
      <c r="K553" t="s">
        <v>397</v>
      </c>
      <c r="L553" s="1" t="s">
        <v>276</v>
      </c>
      <c r="M553" s="1" t="s">
        <v>224</v>
      </c>
      <c r="N553">
        <v>47</v>
      </c>
      <c r="O553">
        <v>0</v>
      </c>
      <c r="P553">
        <v>57</v>
      </c>
      <c r="Q553">
        <v>0</v>
      </c>
      <c r="AL553" t="str">
        <f>Special[[#This Row],[服装]]&amp;Special[[#This Row],[名前]]&amp;Special[[#This Row],[レアリティ]]</f>
        <v>ユニフォーム沼井和馬ICONIC</v>
      </c>
      <c r="AM553">
        <f>IF((A552&amp;L552&amp;M552)&lt;&gt;(Special[[#This Row],[No]]&amp;L553&amp;M553),1,0)</f>
        <v>1</v>
      </c>
    </row>
    <row r="554" spans="1:39" x14ac:dyDescent="0.35">
      <c r="A554">
        <f>VLOOKUP(Special[[#This Row],[No用]],SetNo[[No.用]:[vlookup 用]],2,FALSE)</f>
        <v>301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108</v>
      </c>
      <c r="E554" s="1" t="s">
        <v>729</v>
      </c>
      <c r="F554" s="1" t="s">
        <v>90</v>
      </c>
      <c r="G554" s="1" t="s">
        <v>78</v>
      </c>
      <c r="H554" s="1" t="s">
        <v>679</v>
      </c>
      <c r="I554" t="s">
        <v>71</v>
      </c>
      <c r="J554">
        <v>1</v>
      </c>
      <c r="K554" t="s">
        <v>261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AL554" t="str">
        <f>Special[[#This Row],[服装]]&amp;Special[[#This Row],[名前]]&amp;Special[[#This Row],[レアリティ]]</f>
        <v>ユニフォーム潜尚保ICONIC</v>
      </c>
      <c r="AM554">
        <f>IF((A553&amp;L553&amp;M553)&lt;&gt;(Special[[#This Row],[No]]&amp;L554&amp;M554),1,0)</f>
        <v>1</v>
      </c>
    </row>
    <row r="555" spans="1:39" x14ac:dyDescent="0.35">
      <c r="A555">
        <f>VLOOKUP(Special[[#This Row],[No用]],SetNo[[No.用]:[vlookup 用]],2,FALSE)</f>
        <v>301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t="s">
        <v>108</v>
      </c>
      <c r="E555" s="1" t="s">
        <v>729</v>
      </c>
      <c r="F555" s="1" t="s">
        <v>90</v>
      </c>
      <c r="G555" s="1" t="s">
        <v>78</v>
      </c>
      <c r="H555" s="1" t="s">
        <v>679</v>
      </c>
      <c r="I555" t="s">
        <v>71</v>
      </c>
      <c r="J555">
        <v>1</v>
      </c>
      <c r="K555" t="s">
        <v>397</v>
      </c>
      <c r="L555" s="1" t="s">
        <v>271</v>
      </c>
      <c r="M555" s="1" t="s">
        <v>162</v>
      </c>
      <c r="N555">
        <v>29</v>
      </c>
      <c r="O555">
        <v>0</v>
      </c>
      <c r="P555">
        <v>0</v>
      </c>
      <c r="Q555">
        <v>0</v>
      </c>
      <c r="AL555" t="str">
        <f>Special[[#This Row],[服装]]&amp;Special[[#This Row],[名前]]&amp;Special[[#This Row],[レアリティ]]</f>
        <v>ユニフォーム潜尚保ICONIC</v>
      </c>
      <c r="AM555">
        <f>IF((A554&amp;L554&amp;M554)&lt;&gt;(Special[[#This Row],[No]]&amp;L555&amp;M555),1,0)</f>
        <v>1</v>
      </c>
    </row>
    <row r="556" spans="1:39" x14ac:dyDescent="0.35">
      <c r="A556">
        <f>VLOOKUP(Special[[#This Row],[No用]],SetNo[[No.用]:[vlookup 用]],2,FALSE)</f>
        <v>302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926</v>
      </c>
      <c r="E556" s="1" t="s">
        <v>729</v>
      </c>
      <c r="F556" s="1" t="s">
        <v>77</v>
      </c>
      <c r="G556" s="1" t="s">
        <v>78</v>
      </c>
      <c r="H556" s="1" t="s">
        <v>679</v>
      </c>
      <c r="I556" s="1" t="s">
        <v>680</v>
      </c>
      <c r="J556">
        <v>1</v>
      </c>
      <c r="K556" t="s">
        <v>261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AL556" t="str">
        <f>Special[[#This Row],[服装]]&amp;Special[[#This Row],[名前]]&amp;Special[[#This Row],[レアリティ]]</f>
        <v>バーガー潜尚保ICONIC</v>
      </c>
      <c r="AM556">
        <f>IF((A555&amp;L555&amp;M555)&lt;&gt;(Special[[#This Row],[No]]&amp;L556&amp;M556),1,0)</f>
        <v>1</v>
      </c>
    </row>
    <row r="557" spans="1:39" x14ac:dyDescent="0.35">
      <c r="A557">
        <f>VLOOKUP(Special[[#This Row],[No用]],SetNo[[No.用]:[vlookup 用]],2,FALSE)</f>
        <v>302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926</v>
      </c>
      <c r="E557" s="1" t="s">
        <v>729</v>
      </c>
      <c r="F557" s="1" t="s">
        <v>77</v>
      </c>
      <c r="G557" s="1" t="s">
        <v>78</v>
      </c>
      <c r="H557" s="1" t="s">
        <v>679</v>
      </c>
      <c r="I557" s="1" t="s">
        <v>680</v>
      </c>
      <c r="J557">
        <v>1</v>
      </c>
      <c r="K557" t="s">
        <v>397</v>
      </c>
      <c r="L557" s="1" t="s">
        <v>271</v>
      </c>
      <c r="M557" s="1" t="s">
        <v>162</v>
      </c>
      <c r="N557">
        <v>29</v>
      </c>
      <c r="O557">
        <v>0</v>
      </c>
      <c r="P557">
        <v>0</v>
      </c>
      <c r="Q557">
        <v>0</v>
      </c>
      <c r="AL557" t="str">
        <f>Special[[#This Row],[服装]]&amp;Special[[#This Row],[名前]]&amp;Special[[#This Row],[レアリティ]]</f>
        <v>バーガー潜尚保ICONIC</v>
      </c>
      <c r="AM557">
        <f>IF((A556&amp;L556&amp;M556)&lt;&gt;(Special[[#This Row],[No]]&amp;L557&amp;M557),1,0)</f>
        <v>1</v>
      </c>
    </row>
    <row r="558" spans="1:39" x14ac:dyDescent="0.35">
      <c r="A558">
        <f>VLOOKUP(Special[[#This Row],[No用]],SetNo[[No.用]:[vlookup 用]],2,FALSE)</f>
        <v>303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s="1" t="s">
        <v>731</v>
      </c>
      <c r="F558" s="1" t="s">
        <v>90</v>
      </c>
      <c r="G558" s="1" t="s">
        <v>78</v>
      </c>
      <c r="H558" s="1" t="s">
        <v>679</v>
      </c>
      <c r="I558" t="s">
        <v>71</v>
      </c>
      <c r="J558">
        <v>1</v>
      </c>
      <c r="K558" t="s">
        <v>261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AL558" t="str">
        <f>Special[[#This Row],[服装]]&amp;Special[[#This Row],[名前]]&amp;Special[[#This Row],[レアリティ]]</f>
        <v>ユニフォーム高千穂恵也ICONIC</v>
      </c>
      <c r="AM558">
        <f>IF((A557&amp;L557&amp;M557)&lt;&gt;(Special[[#This Row],[No]]&amp;L558&amp;M558),1,0)</f>
        <v>1</v>
      </c>
    </row>
    <row r="559" spans="1:39" x14ac:dyDescent="0.35">
      <c r="A559">
        <f>VLOOKUP(Special[[#This Row],[No用]],SetNo[[No.用]:[vlookup 用]],2,FALSE)</f>
        <v>303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t="s">
        <v>108</v>
      </c>
      <c r="E559" s="1" t="s">
        <v>731</v>
      </c>
      <c r="F559" s="1" t="s">
        <v>90</v>
      </c>
      <c r="G559" s="1" t="s">
        <v>78</v>
      </c>
      <c r="H559" s="1" t="s">
        <v>679</v>
      </c>
      <c r="I559" t="s">
        <v>71</v>
      </c>
      <c r="J559">
        <v>1</v>
      </c>
      <c r="K559" t="s">
        <v>397</v>
      </c>
      <c r="L559" s="1" t="s">
        <v>180</v>
      </c>
      <c r="M559" s="1" t="s">
        <v>173</v>
      </c>
      <c r="N559">
        <v>29</v>
      </c>
      <c r="O559">
        <v>0</v>
      </c>
      <c r="P559">
        <v>0</v>
      </c>
      <c r="Q559">
        <v>0</v>
      </c>
      <c r="AL559" t="str">
        <f>Special[[#This Row],[服装]]&amp;Special[[#This Row],[名前]]&amp;Special[[#This Row],[レアリティ]]</f>
        <v>ユニフォーム高千穂恵也ICONIC</v>
      </c>
      <c r="AM559">
        <f>IF((A558&amp;L558&amp;M558)&lt;&gt;(Special[[#This Row],[No]]&amp;L559&amp;M559),1,0)</f>
        <v>1</v>
      </c>
    </row>
    <row r="560" spans="1:39" x14ac:dyDescent="0.35">
      <c r="A560">
        <f>VLOOKUP(Special[[#This Row],[No用]],SetNo[[No.用]:[vlookup 用]],2,FALSE)</f>
        <v>304</v>
      </c>
      <c r="B560">
        <f>IF(ROW()=2,1,IF(A559&lt;&gt;Special[[#This Row],[No]],1,IF(Special[[#This Row],[枝番用]]=0,B559,B559+1)))</f>
        <v>1</v>
      </c>
      <c r="C560">
        <f>IF(ROW()=2,1,IF(Special[[#This Row],[枝番用]]=1,1,C559+1))</f>
        <v>1</v>
      </c>
      <c r="D560" t="s">
        <v>108</v>
      </c>
      <c r="E560" s="1" t="s">
        <v>733</v>
      </c>
      <c r="F560" s="1" t="s">
        <v>90</v>
      </c>
      <c r="G560" s="1" t="s">
        <v>82</v>
      </c>
      <c r="H560" s="1" t="s">
        <v>679</v>
      </c>
      <c r="I560" t="s">
        <v>71</v>
      </c>
      <c r="J560">
        <v>1</v>
      </c>
      <c r="K560" t="s">
        <v>261</v>
      </c>
      <c r="L560" s="1" t="s">
        <v>191</v>
      </c>
      <c r="M560" s="1" t="s">
        <v>162</v>
      </c>
      <c r="N560">
        <v>13</v>
      </c>
      <c r="O560">
        <v>0</v>
      </c>
      <c r="P560">
        <v>0</v>
      </c>
      <c r="Q560">
        <v>0</v>
      </c>
      <c r="AL560" t="str">
        <f>Special[[#This Row],[服装]]&amp;Special[[#This Row],[名前]]&amp;Special[[#This Row],[レアリティ]]</f>
        <v>ユニフォーム広尾倖児ICONIC</v>
      </c>
      <c r="AM560">
        <f>IF((A559&amp;L559&amp;M559)&lt;&gt;(Special[[#This Row],[No]]&amp;L560&amp;M560),1,0)</f>
        <v>1</v>
      </c>
    </row>
    <row r="561" spans="1:39" x14ac:dyDescent="0.35">
      <c r="A561">
        <f>VLOOKUP(Special[[#This Row],[No用]],SetNo[[No.用]:[vlookup 用]],2,FALSE)</f>
        <v>304</v>
      </c>
      <c r="B561">
        <f>IF(ROW()=2,1,IF(A560&lt;&gt;Special[[#This Row],[No]],1,IF(Special[[#This Row],[枝番用]]=0,B560,B560+1)))</f>
        <v>2</v>
      </c>
      <c r="C561">
        <f>IF(ROW()=2,1,IF(Special[[#This Row],[枝番用]]=1,1,C560+1))</f>
        <v>1</v>
      </c>
      <c r="D561" t="s">
        <v>108</v>
      </c>
      <c r="E561" s="1" t="s">
        <v>733</v>
      </c>
      <c r="F561" s="1" t="s">
        <v>90</v>
      </c>
      <c r="G561" s="1" t="s">
        <v>82</v>
      </c>
      <c r="H561" s="1" t="s">
        <v>679</v>
      </c>
      <c r="I561" t="s">
        <v>71</v>
      </c>
      <c r="J561">
        <v>1</v>
      </c>
      <c r="K561" t="s">
        <v>261</v>
      </c>
      <c r="L561" s="1" t="s">
        <v>1290</v>
      </c>
      <c r="M561" s="1" t="s">
        <v>173</v>
      </c>
      <c r="N561">
        <v>24</v>
      </c>
      <c r="O561">
        <v>0</v>
      </c>
      <c r="P561">
        <v>0</v>
      </c>
      <c r="Q561">
        <v>0</v>
      </c>
      <c r="V561">
        <v>4.2</v>
      </c>
      <c r="W561">
        <v>42.42</v>
      </c>
      <c r="X561" s="14">
        <v>0</v>
      </c>
      <c r="Y561" s="14">
        <v>0</v>
      </c>
      <c r="Z561" s="15" t="s">
        <v>1297</v>
      </c>
      <c r="AA561">
        <v>1</v>
      </c>
      <c r="AE561" s="14">
        <v>0</v>
      </c>
      <c r="AF561" s="14">
        <v>0</v>
      </c>
      <c r="AG561" s="14">
        <v>0</v>
      </c>
      <c r="AH561" s="14">
        <v>0</v>
      </c>
      <c r="AI561" s="14"/>
      <c r="AJ561" s="14">
        <v>0</v>
      </c>
      <c r="AL561" t="str">
        <f>Special[[#This Row],[服装]]&amp;Special[[#This Row],[名前]]&amp;Special[[#This Row],[レアリティ]]</f>
        <v>ユニフォーム広尾倖児ICONIC</v>
      </c>
      <c r="AM561">
        <f>IF((A560&amp;L560&amp;M560)&lt;&gt;(Special[[#This Row],[No]]&amp;L561&amp;M561),1,0)</f>
        <v>1</v>
      </c>
    </row>
    <row r="562" spans="1:39" x14ac:dyDescent="0.35">
      <c r="A562">
        <f>VLOOKUP(Special[[#This Row],[No用]],SetNo[[No.用]:[vlookup 用]],2,FALSE)</f>
        <v>305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1056</v>
      </c>
      <c r="E562" s="1" t="s">
        <v>733</v>
      </c>
      <c r="F562" s="1" t="s">
        <v>77</v>
      </c>
      <c r="G562" s="1" t="s">
        <v>82</v>
      </c>
      <c r="H562" s="1" t="s">
        <v>679</v>
      </c>
      <c r="I562" s="1" t="s">
        <v>680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L562" t="str">
        <f>Special[[#This Row],[服装]]&amp;Special[[#This Row],[名前]]&amp;Special[[#This Row],[レアリティ]]</f>
        <v>カンフー広尾倖児ICONIC</v>
      </c>
      <c r="AM562">
        <f>IF((A561&amp;L561&amp;M561)&lt;&gt;(Special[[#This Row],[No]]&amp;L562&amp;M562),1,0)</f>
        <v>1</v>
      </c>
    </row>
    <row r="563" spans="1:39" x14ac:dyDescent="0.35">
      <c r="A563">
        <f>VLOOKUP(Special[[#This Row],[No用]],SetNo[[No.用]:[vlookup 用]],2,FALSE)</f>
        <v>305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1056</v>
      </c>
      <c r="E563" s="1" t="s">
        <v>733</v>
      </c>
      <c r="F563" s="1" t="s">
        <v>77</v>
      </c>
      <c r="G563" s="1" t="s">
        <v>82</v>
      </c>
      <c r="H563" s="1" t="s">
        <v>679</v>
      </c>
      <c r="I563" s="1" t="s">
        <v>680</v>
      </c>
      <c r="J563">
        <v>1</v>
      </c>
      <c r="K563" t="s">
        <v>261</v>
      </c>
      <c r="L563" s="1" t="s">
        <v>1290</v>
      </c>
      <c r="M563" s="1" t="s">
        <v>173</v>
      </c>
      <c r="N563">
        <v>24</v>
      </c>
      <c r="O563">
        <v>0</v>
      </c>
      <c r="P563">
        <v>0</v>
      </c>
      <c r="Q563">
        <v>0</v>
      </c>
      <c r="V563">
        <v>4.2</v>
      </c>
      <c r="W563">
        <v>42.42</v>
      </c>
      <c r="X563" s="14">
        <v>0</v>
      </c>
      <c r="Y563" s="14">
        <v>0</v>
      </c>
      <c r="Z563" s="15" t="s">
        <v>1297</v>
      </c>
      <c r="AA563">
        <v>1</v>
      </c>
      <c r="AE563" s="14">
        <v>0</v>
      </c>
      <c r="AF563" s="14">
        <v>0</v>
      </c>
      <c r="AG563" s="14">
        <v>0</v>
      </c>
      <c r="AH563" s="14">
        <v>0</v>
      </c>
      <c r="AI563" s="14"/>
      <c r="AJ563" s="14">
        <v>0</v>
      </c>
      <c r="AL563" t="str">
        <f>Special[[#This Row],[服装]]&amp;Special[[#This Row],[名前]]&amp;Special[[#This Row],[レアリティ]]</f>
        <v>カンフー広尾倖児ICONIC</v>
      </c>
      <c r="AM563">
        <f>IF((A562&amp;L562&amp;M562)&lt;&gt;(Special[[#This Row],[No]]&amp;L563&amp;M563),1,0)</f>
        <v>1</v>
      </c>
    </row>
    <row r="564" spans="1:39" x14ac:dyDescent="0.35">
      <c r="A564">
        <f>VLOOKUP(Special[[#This Row],[No用]],SetNo[[No.用]:[vlookup 用]],2,FALSE)</f>
        <v>305</v>
      </c>
      <c r="B564">
        <f>IF(ROW()=2,1,IF(A563&lt;&gt;Special[[#This Row],[No]],1,IF(Special[[#This Row],[枝番用]]=0,B563,B563+1)))</f>
        <v>3</v>
      </c>
      <c r="C564">
        <f>IF(ROW()=2,1,IF(Special[[#This Row],[枝番用]]=1,1,C563+1))</f>
        <v>1</v>
      </c>
      <c r="D564" s="1" t="s">
        <v>1056</v>
      </c>
      <c r="E564" s="1" t="s">
        <v>733</v>
      </c>
      <c r="F564" s="1" t="s">
        <v>77</v>
      </c>
      <c r="G564" s="1" t="s">
        <v>82</v>
      </c>
      <c r="H564" s="1" t="s">
        <v>679</v>
      </c>
      <c r="I564" s="1" t="s">
        <v>680</v>
      </c>
      <c r="J564">
        <v>1</v>
      </c>
      <c r="K564" t="s">
        <v>261</v>
      </c>
      <c r="L564" s="1" t="s">
        <v>790</v>
      </c>
      <c r="M564" s="1" t="s">
        <v>224</v>
      </c>
      <c r="N564">
        <v>42</v>
      </c>
      <c r="O564">
        <v>0</v>
      </c>
      <c r="P564">
        <v>52</v>
      </c>
      <c r="Q564">
        <v>0</v>
      </c>
      <c r="S564" s="1" t="s">
        <v>1058</v>
      </c>
      <c r="T564">
        <v>3</v>
      </c>
      <c r="V564">
        <v>3.35</v>
      </c>
      <c r="W564">
        <v>33.729999999999997</v>
      </c>
      <c r="X564">
        <v>5</v>
      </c>
      <c r="Y564">
        <v>50.08</v>
      </c>
      <c r="Z564" s="1" t="s">
        <v>1295</v>
      </c>
      <c r="AA564">
        <v>3</v>
      </c>
      <c r="AC564" s="1" t="s">
        <v>1296</v>
      </c>
      <c r="AE564" s="14">
        <v>0</v>
      </c>
      <c r="AF564" s="14">
        <v>0</v>
      </c>
      <c r="AG564" s="14">
        <v>0</v>
      </c>
      <c r="AH564" s="14">
        <v>0</v>
      </c>
      <c r="AI564" s="14"/>
      <c r="AJ564" s="14">
        <v>0</v>
      </c>
      <c r="AL564" t="str">
        <f>Special[[#This Row],[服装]]&amp;Special[[#This Row],[名前]]&amp;Special[[#This Row],[レアリティ]]</f>
        <v>カンフー広尾倖児ICONIC</v>
      </c>
      <c r="AM564">
        <f>IF((A563&amp;L563&amp;M563)&lt;&gt;(Special[[#This Row],[No]]&amp;L564&amp;M564),1,0)</f>
        <v>1</v>
      </c>
    </row>
    <row r="565" spans="1:39" x14ac:dyDescent="0.35">
      <c r="A565">
        <f>VLOOKUP(Special[[#This Row],[No用]],SetNo[[No.用]:[vlookup 用]],2,FALSE)</f>
        <v>306</v>
      </c>
      <c r="B565">
        <f>IF(ROW()=2,1,IF(A564&lt;&gt;Special[[#This Row],[No]],1,IF(Special[[#This Row],[枝番用]]=0,B564,B564+1)))</f>
        <v>1</v>
      </c>
      <c r="C565">
        <f>IF(ROW()=2,1,IF(Special[[#This Row],[枝番用]]=1,1,C564+1))</f>
        <v>1</v>
      </c>
      <c r="D565" t="s">
        <v>108</v>
      </c>
      <c r="E565" s="1" t="s">
        <v>735</v>
      </c>
      <c r="F565" s="1" t="s">
        <v>90</v>
      </c>
      <c r="G565" s="1" t="s">
        <v>74</v>
      </c>
      <c r="H565" s="1" t="s">
        <v>679</v>
      </c>
      <c r="I565" t="s">
        <v>71</v>
      </c>
      <c r="J565">
        <v>1</v>
      </c>
      <c r="K565" t="s">
        <v>397</v>
      </c>
      <c r="L565" s="1" t="s">
        <v>191</v>
      </c>
      <c r="M565" s="1" t="s">
        <v>162</v>
      </c>
      <c r="N565">
        <v>13</v>
      </c>
      <c r="O565">
        <v>0</v>
      </c>
      <c r="P565">
        <v>0</v>
      </c>
      <c r="Q565">
        <v>0</v>
      </c>
      <c r="AL565" t="str">
        <f>Special[[#This Row],[服装]]&amp;Special[[#This Row],[名前]]&amp;Special[[#This Row],[レアリティ]]</f>
        <v>ユニフォーム先島伊澄ICONIC</v>
      </c>
      <c r="AM565">
        <f>IF((A564&amp;L564&amp;M564)&lt;&gt;(Special[[#This Row],[No]]&amp;L565&amp;M565),1,0)</f>
        <v>1</v>
      </c>
    </row>
    <row r="566" spans="1:39" x14ac:dyDescent="0.35">
      <c r="A566">
        <f>VLOOKUP(Special[[#This Row],[No用]],SetNo[[No.用]:[vlookup 用]],2,FALSE)</f>
        <v>307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t="s">
        <v>108</v>
      </c>
      <c r="E566" s="1" t="s">
        <v>737</v>
      </c>
      <c r="F566" s="1" t="s">
        <v>90</v>
      </c>
      <c r="G566" s="1" t="s">
        <v>82</v>
      </c>
      <c r="H566" s="1" t="s">
        <v>679</v>
      </c>
      <c r="I566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L566" t="str">
        <f>Special[[#This Row],[服装]]&amp;Special[[#This Row],[名前]]&amp;Special[[#This Row],[レアリティ]]</f>
        <v>ユニフォーム背黒晃彦ICONIC</v>
      </c>
      <c r="AM566">
        <f>IF((A565&amp;L565&amp;M565)&lt;&gt;(Special[[#This Row],[No]]&amp;L566&amp;M566),1,0)</f>
        <v>1</v>
      </c>
    </row>
    <row r="567" spans="1:39" x14ac:dyDescent="0.35">
      <c r="A567">
        <f>VLOOKUP(Special[[#This Row],[No用]],SetNo[[No.用]:[vlookup 用]],2,FALSE)</f>
        <v>308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t="s">
        <v>108</v>
      </c>
      <c r="E567" s="1" t="s">
        <v>739</v>
      </c>
      <c r="F567" s="1" t="s">
        <v>90</v>
      </c>
      <c r="G567" s="1" t="s">
        <v>80</v>
      </c>
      <c r="H567" s="1" t="s">
        <v>679</v>
      </c>
      <c r="I567" t="s">
        <v>71</v>
      </c>
      <c r="J567">
        <v>1</v>
      </c>
      <c r="K567" t="s">
        <v>397</v>
      </c>
      <c r="L567" s="1" t="s">
        <v>195</v>
      </c>
      <c r="M567" s="1" t="s">
        <v>173</v>
      </c>
      <c r="N567">
        <v>13</v>
      </c>
      <c r="O567">
        <v>0</v>
      </c>
      <c r="P567">
        <v>0</v>
      </c>
      <c r="Q567">
        <v>0</v>
      </c>
      <c r="AL567" t="str">
        <f>Special[[#This Row],[服装]]&amp;Special[[#This Row],[名前]]&amp;Special[[#This Row],[レアリティ]]</f>
        <v>ユニフォーム赤間颯ICONIC</v>
      </c>
      <c r="AM567">
        <f>IF((A566&amp;L566&amp;M566)&lt;&gt;(Special[[#This Row],[No]]&amp;L567&amp;M567),1,0)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07"/>
  <sheetViews>
    <sheetView topLeftCell="A256" workbookViewId="0">
      <selection activeCell="A298" sqref="A298:XFD29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  <c r="S1" t="s">
        <v>981</v>
      </c>
      <c r="T1" t="s">
        <v>982</v>
      </c>
      <c r="U1" t="s">
        <v>983</v>
      </c>
      <c r="V1" t="s">
        <v>984</v>
      </c>
      <c r="W1" t="s">
        <v>985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95.849293846153842</v>
      </c>
      <c r="I2" s="10">
        <v>94.098214687500004</v>
      </c>
      <c r="J2" s="10">
        <v>97.109329642857148</v>
      </c>
      <c r="K2" s="10">
        <v>89.882653750000003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97.109329642857148</v>
      </c>
      <c r="V2" s="10">
        <v>104.49659833333334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97.924646923076921</v>
      </c>
      <c r="I3" s="10">
        <v>94.941326875000001</v>
      </c>
      <c r="J3" s="10">
        <v>98.072886428571422</v>
      </c>
      <c r="K3" s="10">
        <v>91.231633250000002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98.072886428571422</v>
      </c>
      <c r="V3" s="10">
        <v>105.99546444444445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97.924646923076921</v>
      </c>
      <c r="I4" s="10">
        <v>93.255102500000007</v>
      </c>
      <c r="J4" s="10">
        <v>96.145772857142859</v>
      </c>
      <c r="K4" s="10">
        <v>88.533674250000004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96.145772857142859</v>
      </c>
      <c r="V4" s="10">
        <v>107.49433055555555</v>
      </c>
      <c r="W4" s="10">
        <v>115.942485</v>
      </c>
    </row>
    <row r="5" spans="1:23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97.924646923076921</v>
      </c>
      <c r="I5" s="10">
        <v>94.941326875000001</v>
      </c>
      <c r="J5" s="10">
        <v>100.96355678571429</v>
      </c>
      <c r="K5" s="10">
        <v>88.533674250000004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100.96355678571429</v>
      </c>
      <c r="V5" s="10">
        <v>110.49206277777778</v>
      </c>
      <c r="W5" s="10">
        <v>109.81076</v>
      </c>
    </row>
    <row r="6" spans="1:23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91.231633250000002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99.036443214285711</v>
      </c>
      <c r="V6" s="10">
        <v>107.49433055555555</v>
      </c>
      <c r="W6" s="10">
        <v>115.942485</v>
      </c>
    </row>
    <row r="7" spans="1:23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99.30821564102564</v>
      </c>
      <c r="I7" s="10">
        <v>94.941326875000001</v>
      </c>
      <c r="J7" s="10">
        <v>99.036443214285711</v>
      </c>
      <c r="K7" s="10">
        <v>91.231633250000002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99.036443214285711</v>
      </c>
      <c r="V7" s="10">
        <v>109.74262972222222</v>
      </c>
      <c r="W7" s="10">
        <v>115.3293125</v>
      </c>
    </row>
    <row r="8" spans="1:23" x14ac:dyDescent="0.35">
      <c r="A8">
        <v>7</v>
      </c>
      <c r="B8" t="s">
        <v>1340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99.30821564102564</v>
      </c>
      <c r="I8" s="10">
        <v>94.941326875000001</v>
      </c>
      <c r="J8" s="10">
        <v>99.036443214285711</v>
      </c>
      <c r="K8" s="10">
        <v>92.58061275</v>
      </c>
      <c r="L8" s="10">
        <v>93.255102500000007</v>
      </c>
      <c r="M8" s="10">
        <v>112.36564541666667</v>
      </c>
      <c r="N8" s="10">
        <v>96.627551249999996</v>
      </c>
      <c r="O8" s="10">
        <v>128.665814375</v>
      </c>
      <c r="P8" s="10">
        <v>123.60714125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99.036443214285711</v>
      </c>
      <c r="V8" s="10">
        <v>108.24376361111111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101.38356871794872</v>
      </c>
      <c r="I9" s="10">
        <v>103.37244875</v>
      </c>
      <c r="J9" s="10">
        <v>113.489795</v>
      </c>
      <c r="K9" s="10">
        <v>102.02346925000001</v>
      </c>
      <c r="L9" s="10">
        <v>100</v>
      </c>
      <c r="M9" s="10">
        <v>96.627551249999996</v>
      </c>
      <c r="N9" s="10">
        <v>103.37244875</v>
      </c>
      <c r="O9" s="10">
        <v>94.941326875000001</v>
      </c>
      <c r="P9" s="10">
        <v>94.941326875000001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113.489795</v>
      </c>
      <c r="V9" s="10">
        <v>100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102.07535307692308</v>
      </c>
      <c r="I10" s="10">
        <v>105.9017853125</v>
      </c>
      <c r="J10" s="10">
        <v>116.38046535714285</v>
      </c>
      <c r="K10" s="10">
        <v>106.07040775</v>
      </c>
      <c r="L10" s="10">
        <v>100</v>
      </c>
      <c r="M10" s="10">
        <v>97.751700833333331</v>
      </c>
      <c r="N10" s="10">
        <v>104.49659833333334</v>
      </c>
      <c r="O10" s="10">
        <v>96.627551249999996</v>
      </c>
      <c r="P10" s="10">
        <v>96.627551249999996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116.38046535714285</v>
      </c>
      <c r="V10" s="10">
        <v>101.49886611111111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100.69178435897436</v>
      </c>
      <c r="I11" s="10">
        <v>107.5880096875</v>
      </c>
      <c r="J11" s="10">
        <v>116.38046535714285</v>
      </c>
      <c r="K11" s="10">
        <v>108.76836675</v>
      </c>
      <c r="L11" s="10">
        <v>100</v>
      </c>
      <c r="M11" s="10">
        <v>95.503401666666662</v>
      </c>
      <c r="N11" s="10">
        <v>106.74489749999999</v>
      </c>
      <c r="O11" s="10">
        <v>93.255102500000007</v>
      </c>
      <c r="P11" s="10">
        <v>96.627551249999996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116.38046535714285</v>
      </c>
      <c r="V11" s="10">
        <v>102.99773222222223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102.76713743589744</v>
      </c>
      <c r="I12" s="10">
        <v>107.5880096875</v>
      </c>
      <c r="J12" s="10">
        <v>119.27113571428572</v>
      </c>
      <c r="K12" s="10">
        <v>108.76836675</v>
      </c>
      <c r="L12" s="10">
        <v>100</v>
      </c>
      <c r="M12" s="10">
        <v>98.875850416666665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119.27113571428572</v>
      </c>
      <c r="V12" s="10">
        <v>101.49886611111111</v>
      </c>
      <c r="W12" s="10">
        <v>98.773655000000005</v>
      </c>
    </row>
    <row r="13" spans="1:23" x14ac:dyDescent="0.35">
      <c r="A13">
        <v>12</v>
      </c>
      <c r="B13" t="s">
        <v>823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104.15070615384616</v>
      </c>
      <c r="I13" s="10">
        <v>106.74489749999999</v>
      </c>
      <c r="J13" s="10">
        <v>118.30757892857143</v>
      </c>
      <c r="K13" s="10">
        <v>107.41938725</v>
      </c>
      <c r="L13" s="10">
        <v>100</v>
      </c>
      <c r="M13" s="10">
        <v>100</v>
      </c>
      <c r="N13" s="10">
        <v>104.49659833333334</v>
      </c>
      <c r="O13" s="10">
        <v>98.313775625000005</v>
      </c>
      <c r="P13" s="10">
        <v>96.627551249999996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118.30757892857143</v>
      </c>
      <c r="V13" s="10">
        <v>101.49886611111111</v>
      </c>
      <c r="W13" s="10">
        <v>99.386827499999995</v>
      </c>
    </row>
    <row r="14" spans="1:23" x14ac:dyDescent="0.35">
      <c r="A14">
        <v>13</v>
      </c>
      <c r="B14" t="s">
        <v>990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102.76713743589744</v>
      </c>
      <c r="I14" s="10">
        <v>108.431121875</v>
      </c>
      <c r="J14" s="10">
        <v>117.34402214285714</v>
      </c>
      <c r="K14" s="10">
        <v>106.07040775</v>
      </c>
      <c r="L14" s="10">
        <v>100</v>
      </c>
      <c r="M14" s="10">
        <v>97.751700833333331</v>
      </c>
      <c r="N14" s="10">
        <v>107.86904708333333</v>
      </c>
      <c r="O14" s="10">
        <v>98.313775625000005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117.34402214285714</v>
      </c>
      <c r="V14" s="10">
        <v>105.24603138888889</v>
      </c>
      <c r="W14" s="10">
        <v>98.160482500000001</v>
      </c>
    </row>
    <row r="15" spans="1:23" x14ac:dyDescent="0.35">
      <c r="A15">
        <v>14</v>
      </c>
      <c r="B15" t="s">
        <v>1141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103.4589217948718</v>
      </c>
      <c r="I15" s="10">
        <v>109.2742340625</v>
      </c>
      <c r="J15" s="10">
        <v>121.19824928571428</v>
      </c>
      <c r="K15" s="10">
        <v>110.11734625</v>
      </c>
      <c r="L15" s="10">
        <v>100</v>
      </c>
      <c r="M15" s="10">
        <v>100</v>
      </c>
      <c r="N15" s="10">
        <v>105.62074791666667</v>
      </c>
      <c r="O15" s="10">
        <v>100</v>
      </c>
      <c r="P15" s="10">
        <v>98.313775625000005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121.19824928571428</v>
      </c>
      <c r="V15" s="10">
        <v>102.99773222222223</v>
      </c>
      <c r="W15" s="10">
        <v>100</v>
      </c>
    </row>
    <row r="16" spans="1:23" x14ac:dyDescent="0.35">
      <c r="A16">
        <v>15</v>
      </c>
      <c r="B16" t="s">
        <v>1299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103.4589217948718</v>
      </c>
      <c r="I16" s="10">
        <v>109.2742340625</v>
      </c>
      <c r="J16" s="10">
        <v>120.23469249999999</v>
      </c>
      <c r="K16" s="10">
        <v>111.46632575</v>
      </c>
      <c r="L16" s="10">
        <v>100</v>
      </c>
      <c r="M16" s="10">
        <v>100</v>
      </c>
      <c r="N16" s="10">
        <v>106.74489749999999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120.23469249999999</v>
      </c>
      <c r="V16" s="10">
        <v>104.49659833333334</v>
      </c>
      <c r="W16" s="10">
        <v>100</v>
      </c>
    </row>
    <row r="17" spans="1:23" x14ac:dyDescent="0.35">
      <c r="A17">
        <v>16</v>
      </c>
      <c r="B17" t="s">
        <v>205</v>
      </c>
      <c r="C17" t="s">
        <v>209</v>
      </c>
      <c r="D17" t="s">
        <v>28</v>
      </c>
      <c r="E17" t="s">
        <v>26</v>
      </c>
      <c r="F17" t="s">
        <v>153</v>
      </c>
      <c r="G17" t="s">
        <v>403</v>
      </c>
      <c r="H17" s="10">
        <v>96.541078205128201</v>
      </c>
      <c r="I17" s="10">
        <v>94.098214687500004</v>
      </c>
      <c r="J17" s="10">
        <v>97.109329642857148</v>
      </c>
      <c r="K17" s="10">
        <v>106.07040775</v>
      </c>
      <c r="L17" s="10">
        <v>93.255102500000007</v>
      </c>
      <c r="M17" s="10">
        <v>110.11734625</v>
      </c>
      <c r="N17" s="10">
        <v>96.627551249999996</v>
      </c>
      <c r="O17" s="10">
        <v>96.627551249999996</v>
      </c>
      <c r="P17" s="10">
        <v>94.941326875000001</v>
      </c>
      <c r="Q17" s="10">
        <v>100</v>
      </c>
      <c r="R17" s="10">
        <v>96.536403986486491</v>
      </c>
      <c r="S17" s="10">
        <v>95.707792499999996</v>
      </c>
      <c r="T17" s="10">
        <v>97.591108035714285</v>
      </c>
      <c r="U17" s="10">
        <v>97.109329642857148</v>
      </c>
      <c r="V17" s="10">
        <v>95.503401666666662</v>
      </c>
      <c r="W17" s="10">
        <v>104.2922075</v>
      </c>
    </row>
    <row r="18" spans="1:23" x14ac:dyDescent="0.35">
      <c r="A18">
        <v>17</v>
      </c>
      <c r="B18" t="s">
        <v>210</v>
      </c>
      <c r="C18" t="s">
        <v>209</v>
      </c>
      <c r="D18" t="s">
        <v>23</v>
      </c>
      <c r="E18" t="s">
        <v>26</v>
      </c>
      <c r="F18" t="s">
        <v>153</v>
      </c>
      <c r="G18" t="s">
        <v>403</v>
      </c>
      <c r="H18" s="10">
        <v>98.616431282051281</v>
      </c>
      <c r="I18" s="10">
        <v>94.941326875000001</v>
      </c>
      <c r="J18" s="10">
        <v>98.072886428571422</v>
      </c>
      <c r="K18" s="10">
        <v>107.41938725</v>
      </c>
      <c r="L18" s="10">
        <v>93.255102500000007</v>
      </c>
      <c r="M18" s="10">
        <v>113.489795</v>
      </c>
      <c r="N18" s="10">
        <v>97.751700833333331</v>
      </c>
      <c r="O18" s="10">
        <v>101.68622437499999</v>
      </c>
      <c r="P18" s="10">
        <v>96.627551249999996</v>
      </c>
      <c r="Q18" s="10">
        <v>100</v>
      </c>
      <c r="R18" s="10">
        <v>99.088527364864859</v>
      </c>
      <c r="S18" s="10">
        <v>97.547309999999996</v>
      </c>
      <c r="T18" s="10">
        <v>98.554664821428574</v>
      </c>
      <c r="U18" s="10">
        <v>98.072886428571422</v>
      </c>
      <c r="V18" s="10">
        <v>97.002267777777774</v>
      </c>
      <c r="W18" s="10">
        <v>107.9712425</v>
      </c>
    </row>
    <row r="19" spans="1:23" x14ac:dyDescent="0.35">
      <c r="A19">
        <v>18</v>
      </c>
      <c r="B19" t="s">
        <v>691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100.69178435897436</v>
      </c>
      <c r="I19" s="10">
        <v>96.627551249999996</v>
      </c>
      <c r="J19" s="10">
        <v>98.072886428571422</v>
      </c>
      <c r="K19" s="10">
        <v>108.76836675</v>
      </c>
      <c r="L19" s="10">
        <v>93.255102500000007</v>
      </c>
      <c r="M19" s="10">
        <v>111.24149583333333</v>
      </c>
      <c r="N19" s="10">
        <v>95.503401666666662</v>
      </c>
      <c r="O19" s="10">
        <v>100</v>
      </c>
      <c r="P19" s="10">
        <v>94.941326875000001</v>
      </c>
      <c r="Q19" s="10">
        <v>100</v>
      </c>
      <c r="R19" s="10">
        <v>99.088527364864859</v>
      </c>
      <c r="S19" s="10">
        <v>99.386827499999995</v>
      </c>
      <c r="T19" s="10">
        <v>100</v>
      </c>
      <c r="U19" s="10">
        <v>98.072886428571422</v>
      </c>
      <c r="V19" s="10">
        <v>94.753968611111105</v>
      </c>
      <c r="W19" s="10">
        <v>106.131725</v>
      </c>
    </row>
    <row r="20" spans="1:23" x14ac:dyDescent="0.35">
      <c r="A20">
        <v>19</v>
      </c>
      <c r="B20" t="s">
        <v>823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</v>
      </c>
      <c r="I20" s="10">
        <v>93.255102500000007</v>
      </c>
      <c r="J20" s="10">
        <v>98.072886428571422</v>
      </c>
      <c r="K20" s="10">
        <v>104.72142825</v>
      </c>
      <c r="L20" s="10">
        <v>93.255102500000007</v>
      </c>
      <c r="M20" s="10">
        <v>116.86224375</v>
      </c>
      <c r="N20" s="10">
        <v>94.379252083333327</v>
      </c>
      <c r="O20" s="10">
        <v>106.74489749999999</v>
      </c>
      <c r="P20" s="10">
        <v>96.627551249999996</v>
      </c>
      <c r="Q20" s="10">
        <v>100</v>
      </c>
      <c r="R20" s="10">
        <v>99.270821891891899</v>
      </c>
      <c r="S20" s="10">
        <v>98.773655000000005</v>
      </c>
      <c r="T20" s="10">
        <v>96.627551249999996</v>
      </c>
      <c r="U20" s="10">
        <v>98.072886428571422</v>
      </c>
      <c r="V20" s="10">
        <v>94.753968611111105</v>
      </c>
      <c r="W20" s="10">
        <v>111.6502775</v>
      </c>
    </row>
    <row r="21" spans="1:23" x14ac:dyDescent="0.35">
      <c r="A21">
        <v>20</v>
      </c>
      <c r="B21" t="s">
        <v>986</v>
      </c>
      <c r="C21" t="s">
        <v>209</v>
      </c>
      <c r="D21" t="s">
        <v>23</v>
      </c>
      <c r="E21" t="s">
        <v>26</v>
      </c>
      <c r="F21" t="s">
        <v>153</v>
      </c>
      <c r="G21" t="s">
        <v>403</v>
      </c>
      <c r="H21" s="10">
        <v>100</v>
      </c>
      <c r="I21" s="10">
        <v>94.941326875000001</v>
      </c>
      <c r="J21" s="10">
        <v>99.036443214285711</v>
      </c>
      <c r="K21" s="10">
        <v>107.41938725</v>
      </c>
      <c r="L21" s="10">
        <v>93.255102500000007</v>
      </c>
      <c r="M21" s="10">
        <v>116.86224375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100.91147263513514</v>
      </c>
      <c r="S21" s="10">
        <v>98.773655000000005</v>
      </c>
      <c r="T21" s="10">
        <v>98.554664821428574</v>
      </c>
      <c r="U21" s="10">
        <v>99.036443214285711</v>
      </c>
      <c r="V21" s="10">
        <v>98.501133888888887</v>
      </c>
      <c r="W21" s="10">
        <v>111.037105</v>
      </c>
    </row>
    <row r="22" spans="1:23" x14ac:dyDescent="0.35">
      <c r="A22">
        <v>21</v>
      </c>
      <c r="B22" t="s">
        <v>1141</v>
      </c>
      <c r="C22" t="s">
        <v>209</v>
      </c>
      <c r="D22" t="s">
        <v>24</v>
      </c>
      <c r="E22" t="s">
        <v>26</v>
      </c>
      <c r="F22" t="s">
        <v>153</v>
      </c>
      <c r="G22" t="s">
        <v>403</v>
      </c>
      <c r="H22" s="10">
        <v>100.69178435897436</v>
      </c>
      <c r="I22" s="10">
        <v>94.941326875000001</v>
      </c>
      <c r="J22" s="10">
        <v>100.96355678571429</v>
      </c>
      <c r="K22" s="10">
        <v>107.41938725</v>
      </c>
      <c r="L22" s="10">
        <v>93.255102500000007</v>
      </c>
      <c r="M22" s="10">
        <v>114.61394458333334</v>
      </c>
      <c r="N22" s="10">
        <v>98.875850416666665</v>
      </c>
      <c r="O22" s="10">
        <v>105.058673125</v>
      </c>
      <c r="P22" s="10">
        <v>98.313775625000005</v>
      </c>
      <c r="Q22" s="10">
        <v>100</v>
      </c>
      <c r="R22" s="10">
        <v>101.09376716216217</v>
      </c>
      <c r="S22" s="10">
        <v>99.386827499999995</v>
      </c>
      <c r="T22" s="10">
        <v>98.554664821428574</v>
      </c>
      <c r="U22" s="10">
        <v>100.96355678571429</v>
      </c>
      <c r="V22" s="10">
        <v>98.501133888888887</v>
      </c>
      <c r="W22" s="10">
        <v>109.81076</v>
      </c>
    </row>
    <row r="23" spans="1:23" x14ac:dyDescent="0.35">
      <c r="A23">
        <v>22</v>
      </c>
      <c r="B23" t="s">
        <v>1299</v>
      </c>
      <c r="C23" t="s">
        <v>209</v>
      </c>
      <c r="D23" t="s">
        <v>28</v>
      </c>
      <c r="E23" t="s">
        <v>26</v>
      </c>
      <c r="F23" t="s">
        <v>153</v>
      </c>
      <c r="G23" t="s">
        <v>403</v>
      </c>
      <c r="H23" s="10">
        <v>100.69178435897436</v>
      </c>
      <c r="I23" s="10">
        <v>95.784439062499999</v>
      </c>
      <c r="J23" s="10">
        <v>100</v>
      </c>
      <c r="K23" s="10">
        <v>108.76836675</v>
      </c>
      <c r="L23" s="10">
        <v>93.255102500000007</v>
      </c>
      <c r="M23" s="10">
        <v>119.11054291666667</v>
      </c>
      <c r="N23" s="10">
        <v>100</v>
      </c>
      <c r="O23" s="10">
        <v>108.431121875</v>
      </c>
      <c r="P23" s="10">
        <v>100</v>
      </c>
      <c r="Q23" s="10">
        <v>100</v>
      </c>
      <c r="R23" s="10">
        <v>102.73441790540541</v>
      </c>
      <c r="S23" s="10">
        <v>99.386827499999995</v>
      </c>
      <c r="T23" s="10">
        <v>99.518221607142863</v>
      </c>
      <c r="U23" s="10">
        <v>100</v>
      </c>
      <c r="V23" s="10">
        <v>100</v>
      </c>
      <c r="W23" s="10">
        <v>113.489795</v>
      </c>
    </row>
    <row r="24" spans="1:23" x14ac:dyDescent="0.35">
      <c r="A24">
        <v>23</v>
      </c>
      <c r="B24" t="s">
        <v>205</v>
      </c>
      <c r="C24" t="s">
        <v>211</v>
      </c>
      <c r="D24" t="s">
        <v>24</v>
      </c>
      <c r="E24" t="s">
        <v>26</v>
      </c>
      <c r="F24" t="s">
        <v>153</v>
      </c>
      <c r="G24" t="s">
        <v>404</v>
      </c>
      <c r="H24" s="10">
        <v>95.157509487179482</v>
      </c>
      <c r="I24" s="10">
        <v>103.37244875</v>
      </c>
      <c r="J24" s="10">
        <v>102.89067035714285</v>
      </c>
      <c r="K24" s="10">
        <v>97.976530749999995</v>
      </c>
      <c r="L24" s="10">
        <v>93.255102500000007</v>
      </c>
      <c r="M24" s="10">
        <v>100</v>
      </c>
      <c r="N24" s="10">
        <v>101.12414958333333</v>
      </c>
      <c r="O24" s="10">
        <v>93.255102500000007</v>
      </c>
      <c r="P24" s="10">
        <v>101.68622437499999</v>
      </c>
      <c r="Q24" s="10">
        <v>96.627551249999996</v>
      </c>
      <c r="R24" s="10">
        <v>96.718698513513516</v>
      </c>
      <c r="S24" s="10">
        <v>94.481447500000002</v>
      </c>
      <c r="T24" s="10">
        <v>100</v>
      </c>
      <c r="U24" s="10">
        <v>102.89067035714285</v>
      </c>
      <c r="V24" s="10">
        <v>101.49886611111111</v>
      </c>
      <c r="W24" s="10">
        <v>97.547309999999996</v>
      </c>
    </row>
    <row r="25" spans="1:23" x14ac:dyDescent="0.35">
      <c r="A25">
        <v>24</v>
      </c>
      <c r="B25" t="s">
        <v>210</v>
      </c>
      <c r="C25" t="s">
        <v>211</v>
      </c>
      <c r="D25" t="s">
        <v>28</v>
      </c>
      <c r="E25" t="s">
        <v>26</v>
      </c>
      <c r="F25" t="s">
        <v>153</v>
      </c>
      <c r="G25" t="s">
        <v>404</v>
      </c>
      <c r="H25" s="10">
        <v>95.849293846153842</v>
      </c>
      <c r="I25" s="10">
        <v>105.9017853125</v>
      </c>
      <c r="J25" s="10">
        <v>103.85422714285714</v>
      </c>
      <c r="K25" s="10">
        <v>102.02346925000001</v>
      </c>
      <c r="L25" s="10">
        <v>93.255102500000007</v>
      </c>
      <c r="M25" s="10">
        <v>103.37244875</v>
      </c>
      <c r="N25" s="10">
        <v>102.24829916666667</v>
      </c>
      <c r="O25" s="10">
        <v>94.941326875000001</v>
      </c>
      <c r="P25" s="10">
        <v>103.37244875</v>
      </c>
      <c r="Q25" s="10">
        <v>96.627551249999996</v>
      </c>
      <c r="R25" s="10">
        <v>99.270821891891899</v>
      </c>
      <c r="S25" s="10">
        <v>95.094620000000006</v>
      </c>
      <c r="T25" s="10">
        <v>102.89067035714285</v>
      </c>
      <c r="U25" s="10">
        <v>103.85422714285714</v>
      </c>
      <c r="V25" s="10">
        <v>102.99773222222223</v>
      </c>
      <c r="W25" s="10">
        <v>100</v>
      </c>
    </row>
    <row r="26" spans="1:23" x14ac:dyDescent="0.35">
      <c r="A26">
        <v>25</v>
      </c>
      <c r="B26" t="s">
        <v>797</v>
      </c>
      <c r="C26" t="s">
        <v>211</v>
      </c>
      <c r="D26" t="s">
        <v>23</v>
      </c>
      <c r="E26" t="s">
        <v>26</v>
      </c>
      <c r="F26" t="s">
        <v>153</v>
      </c>
      <c r="G26" t="s">
        <v>404</v>
      </c>
      <c r="H26" s="10">
        <v>94.465725128205122</v>
      </c>
      <c r="I26" s="10">
        <v>107.5880096875</v>
      </c>
      <c r="J26" s="10">
        <v>100.96355678571429</v>
      </c>
      <c r="K26" s="10">
        <v>104.72142825</v>
      </c>
      <c r="L26" s="10">
        <v>93.255102500000007</v>
      </c>
      <c r="M26" s="10">
        <v>101.12414958333333</v>
      </c>
      <c r="N26" s="10">
        <v>105.62074791666667</v>
      </c>
      <c r="O26" s="10">
        <v>94.941326875000001</v>
      </c>
      <c r="P26" s="10">
        <v>103.37244875</v>
      </c>
      <c r="Q26" s="10">
        <v>96.627551249999996</v>
      </c>
      <c r="R26" s="10">
        <v>99.270821891891899</v>
      </c>
      <c r="S26" s="10">
        <v>93.868274999999997</v>
      </c>
      <c r="T26" s="10">
        <v>104.81778392857143</v>
      </c>
      <c r="U26" s="10">
        <v>100.96355678571429</v>
      </c>
      <c r="V26" s="10">
        <v>105.24603138888889</v>
      </c>
      <c r="W26" s="10">
        <v>98.773655000000005</v>
      </c>
    </row>
    <row r="27" spans="1:23" x14ac:dyDescent="0.35">
      <c r="A27">
        <v>26</v>
      </c>
      <c r="B27" t="s">
        <v>1043</v>
      </c>
      <c r="C27" t="s">
        <v>211</v>
      </c>
      <c r="D27" t="s">
        <v>24</v>
      </c>
      <c r="E27" t="s">
        <v>26</v>
      </c>
      <c r="F27" t="s">
        <v>153</v>
      </c>
      <c r="G27" t="s">
        <v>404</v>
      </c>
      <c r="H27" s="10">
        <v>96.541078205128201</v>
      </c>
      <c r="I27" s="10">
        <v>108.431121875</v>
      </c>
      <c r="J27" s="10">
        <v>103.85422714285714</v>
      </c>
      <c r="K27" s="10">
        <v>104.72142825</v>
      </c>
      <c r="L27" s="10">
        <v>93.255102500000007</v>
      </c>
      <c r="M27" s="10">
        <v>103.37244875</v>
      </c>
      <c r="N27" s="10">
        <v>104.49659833333334</v>
      </c>
      <c r="O27" s="10">
        <v>96.627551249999996</v>
      </c>
      <c r="P27" s="10">
        <v>105.058673125</v>
      </c>
      <c r="Q27" s="10">
        <v>96.627551249999996</v>
      </c>
      <c r="R27" s="10">
        <v>101.09376716216217</v>
      </c>
      <c r="S27" s="10">
        <v>95.707792499999996</v>
      </c>
      <c r="T27" s="10">
        <v>105.29956232142857</v>
      </c>
      <c r="U27" s="10">
        <v>103.85422714285714</v>
      </c>
      <c r="V27" s="10">
        <v>105.24603138888889</v>
      </c>
      <c r="W27" s="10">
        <v>100.6131725</v>
      </c>
    </row>
    <row r="28" spans="1:23" x14ac:dyDescent="0.35">
      <c r="A28">
        <v>27</v>
      </c>
      <c r="B28" t="s">
        <v>1141</v>
      </c>
      <c r="C28" t="s">
        <v>211</v>
      </c>
      <c r="D28" t="s">
        <v>28</v>
      </c>
      <c r="E28" t="s">
        <v>26</v>
      </c>
      <c r="F28" t="s">
        <v>153</v>
      </c>
      <c r="G28" t="s">
        <v>404</v>
      </c>
      <c r="H28" s="10">
        <v>97.924646923076921</v>
      </c>
      <c r="I28" s="10">
        <v>105.9017853125</v>
      </c>
      <c r="J28" s="10">
        <v>104.81778392857143</v>
      </c>
      <c r="K28" s="10">
        <v>102.02346925000001</v>
      </c>
      <c r="L28" s="10">
        <v>93.255102500000007</v>
      </c>
      <c r="M28" s="10">
        <v>104.49659833333334</v>
      </c>
      <c r="N28" s="10">
        <v>104.49659833333334</v>
      </c>
      <c r="O28" s="10">
        <v>98.313775625000005</v>
      </c>
      <c r="P28" s="10">
        <v>106.74489749999999</v>
      </c>
      <c r="Q28" s="10">
        <v>96.627551249999996</v>
      </c>
      <c r="R28" s="10">
        <v>101.27606168918919</v>
      </c>
      <c r="S28" s="10">
        <v>96.934137500000006</v>
      </c>
      <c r="T28" s="10">
        <v>102.89067035714285</v>
      </c>
      <c r="U28" s="10">
        <v>104.81778392857143</v>
      </c>
      <c r="V28" s="10">
        <v>105.99546444444445</v>
      </c>
      <c r="W28" s="10">
        <v>101.8395175</v>
      </c>
    </row>
    <row r="29" spans="1:23" x14ac:dyDescent="0.35">
      <c r="A29">
        <v>28</v>
      </c>
      <c r="B29" t="s">
        <v>205</v>
      </c>
      <c r="C29" t="s">
        <v>212</v>
      </c>
      <c r="D29" t="s">
        <v>28</v>
      </c>
      <c r="E29" t="s">
        <v>21</v>
      </c>
      <c r="F29" t="s">
        <v>153</v>
      </c>
      <c r="G29" t="s">
        <v>405</v>
      </c>
      <c r="H29" s="10">
        <v>97.232862564102561</v>
      </c>
      <c r="I29" s="10">
        <v>92.411990312499995</v>
      </c>
      <c r="J29" s="10">
        <v>104.81778392857143</v>
      </c>
      <c r="K29" s="10">
        <v>102.02346925000001</v>
      </c>
      <c r="L29" s="10">
        <v>100</v>
      </c>
      <c r="M29" s="10">
        <v>91.006803333333337</v>
      </c>
      <c r="N29" s="10">
        <v>114.61394458333334</v>
      </c>
      <c r="O29" s="10">
        <v>96.627551249999996</v>
      </c>
      <c r="P29" s="10">
        <v>108.431121875</v>
      </c>
      <c r="Q29" s="10">
        <v>95.278571749999998</v>
      </c>
      <c r="R29" s="10">
        <v>97.994760202702707</v>
      </c>
      <c r="S29" s="10">
        <v>98.773655000000005</v>
      </c>
      <c r="T29" s="10">
        <v>97.109329642857148</v>
      </c>
      <c r="U29" s="10">
        <v>104.81778392857143</v>
      </c>
      <c r="V29" s="10">
        <v>113.489795</v>
      </c>
      <c r="W29" s="10">
        <v>93.868274999999997</v>
      </c>
    </row>
    <row r="30" spans="1:23" x14ac:dyDescent="0.35">
      <c r="A30">
        <v>29</v>
      </c>
      <c r="B30" t="s">
        <v>207</v>
      </c>
      <c r="C30" t="s">
        <v>212</v>
      </c>
      <c r="D30" t="s">
        <v>23</v>
      </c>
      <c r="E30" t="s">
        <v>21</v>
      </c>
      <c r="F30" t="s">
        <v>153</v>
      </c>
      <c r="G30" t="s">
        <v>405</v>
      </c>
      <c r="H30" s="10">
        <v>97.924646923076921</v>
      </c>
      <c r="I30" s="10">
        <v>93.255102500000007</v>
      </c>
      <c r="J30" s="10">
        <v>107.70845428571428</v>
      </c>
      <c r="K30" s="10">
        <v>103.37244875</v>
      </c>
      <c r="L30" s="10">
        <v>100</v>
      </c>
      <c r="M30" s="10">
        <v>92.130952916666672</v>
      </c>
      <c r="N30" s="10">
        <v>117.98639333333333</v>
      </c>
      <c r="O30" s="10">
        <v>98.313775625000005</v>
      </c>
      <c r="P30" s="10">
        <v>113.489795</v>
      </c>
      <c r="Q30" s="10">
        <v>95.278571749999998</v>
      </c>
      <c r="R30" s="10">
        <v>100.54688358108108</v>
      </c>
      <c r="S30" s="10">
        <v>99.386827499999995</v>
      </c>
      <c r="T30" s="10">
        <v>98.072886428571422</v>
      </c>
      <c r="U30" s="10">
        <v>107.70845428571428</v>
      </c>
      <c r="V30" s="10">
        <v>117.98639333333333</v>
      </c>
      <c r="W30" s="10">
        <v>95.094620000000006</v>
      </c>
    </row>
    <row r="31" spans="1:23" x14ac:dyDescent="0.35">
      <c r="A31">
        <v>30</v>
      </c>
      <c r="B31" t="s">
        <v>772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98.616431282051281</v>
      </c>
      <c r="I31" s="10">
        <v>93.255102500000007</v>
      </c>
      <c r="J31" s="10">
        <v>109.63556785714286</v>
      </c>
      <c r="K31" s="10">
        <v>104.72142825</v>
      </c>
      <c r="L31" s="10">
        <v>100</v>
      </c>
      <c r="M31" s="10">
        <v>92.130952916666672</v>
      </c>
      <c r="N31" s="10">
        <v>121.35884208333333</v>
      </c>
      <c r="O31" s="10">
        <v>100</v>
      </c>
      <c r="P31" s="10">
        <v>116.86224375</v>
      </c>
      <c r="Q31" s="10">
        <v>95.278571749999998</v>
      </c>
      <c r="R31" s="10">
        <v>102.36982885135136</v>
      </c>
      <c r="S31" s="10">
        <v>100</v>
      </c>
      <c r="T31" s="10">
        <v>98.554664821428574</v>
      </c>
      <c r="U31" s="10">
        <v>109.63556785714286</v>
      </c>
      <c r="V31" s="10">
        <v>121.73355861111111</v>
      </c>
      <c r="W31" s="10">
        <v>95.707792499999996</v>
      </c>
    </row>
    <row r="32" spans="1:23" x14ac:dyDescent="0.35">
      <c r="A32">
        <v>31</v>
      </c>
      <c r="B32" t="s">
        <v>925</v>
      </c>
      <c r="C32" t="s">
        <v>212</v>
      </c>
      <c r="D32" t="s">
        <v>24</v>
      </c>
      <c r="E32" t="s">
        <v>21</v>
      </c>
      <c r="F32" t="s">
        <v>153</v>
      </c>
      <c r="G32" t="s">
        <v>405</v>
      </c>
      <c r="H32" s="10">
        <v>97.232862564102561</v>
      </c>
      <c r="I32" s="10">
        <v>93.255102500000007</v>
      </c>
      <c r="J32" s="10">
        <v>111.56268142857142</v>
      </c>
      <c r="K32" s="10">
        <v>102.02346925000001</v>
      </c>
      <c r="L32" s="10">
        <v>100</v>
      </c>
      <c r="M32" s="10">
        <v>92.130952916666672</v>
      </c>
      <c r="N32" s="10">
        <v>122.48299166666666</v>
      </c>
      <c r="O32" s="10">
        <v>96.627551249999996</v>
      </c>
      <c r="P32" s="10">
        <v>120.23469249999999</v>
      </c>
      <c r="Q32" s="10">
        <v>95.278571749999998</v>
      </c>
      <c r="R32" s="10">
        <v>102.18753432432432</v>
      </c>
      <c r="S32" s="10">
        <v>98.773655000000005</v>
      </c>
      <c r="T32" s="10">
        <v>97.591108035714285</v>
      </c>
      <c r="U32" s="10">
        <v>111.56268142857142</v>
      </c>
      <c r="V32" s="10">
        <v>123.98185777777778</v>
      </c>
      <c r="W32" s="10">
        <v>94.481447500000002</v>
      </c>
    </row>
    <row r="33" spans="1:23" x14ac:dyDescent="0.35">
      <c r="A33">
        <v>32</v>
      </c>
      <c r="B33" t="s">
        <v>1121</v>
      </c>
      <c r="C33" t="s">
        <v>212</v>
      </c>
      <c r="D33" t="s">
        <v>28</v>
      </c>
      <c r="E33" t="s">
        <v>21</v>
      </c>
      <c r="F33" t="s">
        <v>153</v>
      </c>
      <c r="G33" t="s">
        <v>405</v>
      </c>
      <c r="H33" s="10">
        <v>99.30821564102564</v>
      </c>
      <c r="I33" s="10">
        <v>94.098214687500004</v>
      </c>
      <c r="J33" s="10">
        <v>110.59912464285713</v>
      </c>
      <c r="K33" s="10">
        <v>106.07040775</v>
      </c>
      <c r="L33" s="10">
        <v>100</v>
      </c>
      <c r="M33" s="10">
        <v>93.255102500000007</v>
      </c>
      <c r="N33" s="10">
        <v>123.60714125</v>
      </c>
      <c r="O33" s="10">
        <v>101.68622437499999</v>
      </c>
      <c r="P33" s="10">
        <v>120.23469249999999</v>
      </c>
      <c r="Q33" s="10">
        <v>95.278571749999998</v>
      </c>
      <c r="R33" s="10">
        <v>104.19277412162162</v>
      </c>
      <c r="S33" s="10">
        <v>100.6131725</v>
      </c>
      <c r="T33" s="10">
        <v>99.518221607142863</v>
      </c>
      <c r="U33" s="10">
        <v>110.59912464285713</v>
      </c>
      <c r="V33" s="10">
        <v>124.73129083333333</v>
      </c>
      <c r="W33" s="10">
        <v>96.934137500000006</v>
      </c>
    </row>
    <row r="34" spans="1:23" x14ac:dyDescent="0.35">
      <c r="A34">
        <v>33</v>
      </c>
      <c r="B34" t="s">
        <v>1299</v>
      </c>
      <c r="C34" t="s">
        <v>212</v>
      </c>
      <c r="D34" t="s">
        <v>23</v>
      </c>
      <c r="E34" t="s">
        <v>21</v>
      </c>
      <c r="F34" t="s">
        <v>153</v>
      </c>
      <c r="G34" t="s">
        <v>405</v>
      </c>
      <c r="H34" s="10">
        <v>98.616431282051281</v>
      </c>
      <c r="I34" s="10">
        <v>94.098214687500004</v>
      </c>
      <c r="J34" s="10">
        <v>111.56268142857142</v>
      </c>
      <c r="K34" s="10">
        <v>106.07040775</v>
      </c>
      <c r="L34" s="10">
        <v>100</v>
      </c>
      <c r="M34" s="10">
        <v>93.255102500000007</v>
      </c>
      <c r="N34" s="10">
        <v>124.73129083333333</v>
      </c>
      <c r="O34" s="10">
        <v>101.68622437499999</v>
      </c>
      <c r="P34" s="10">
        <v>120.23469249999999</v>
      </c>
      <c r="Q34" s="10">
        <v>95.278571749999998</v>
      </c>
      <c r="R34" s="10">
        <v>104.37506864864865</v>
      </c>
      <c r="S34" s="10">
        <v>100</v>
      </c>
      <c r="T34" s="10">
        <v>99.518221607142863</v>
      </c>
      <c r="U34" s="10">
        <v>111.56268142857142</v>
      </c>
      <c r="V34" s="10">
        <v>125.48072388888889</v>
      </c>
      <c r="W34" s="10">
        <v>96.934137500000006</v>
      </c>
    </row>
    <row r="35" spans="1:23" x14ac:dyDescent="0.35">
      <c r="A35">
        <v>34</v>
      </c>
      <c r="B35" t="s">
        <v>205</v>
      </c>
      <c r="C35" t="s">
        <v>213</v>
      </c>
      <c r="D35" t="s">
        <v>24</v>
      </c>
      <c r="E35" t="s">
        <v>25</v>
      </c>
      <c r="F35" t="s">
        <v>153</v>
      </c>
      <c r="G35" t="s">
        <v>407</v>
      </c>
      <c r="H35" s="10">
        <v>102.76713743589744</v>
      </c>
      <c r="I35" s="10">
        <v>98.313775625000005</v>
      </c>
      <c r="J35" s="10">
        <v>98.072886428571422</v>
      </c>
      <c r="K35" s="10">
        <v>89.882653750000003</v>
      </c>
      <c r="L35" s="10">
        <v>93.255102500000007</v>
      </c>
      <c r="M35" s="10">
        <v>97.751700833333331</v>
      </c>
      <c r="N35" s="10">
        <v>100</v>
      </c>
      <c r="O35" s="10">
        <v>94.941326875000001</v>
      </c>
      <c r="P35" s="10">
        <v>94.941326875000001</v>
      </c>
      <c r="Q35" s="10">
        <v>93.929592249999999</v>
      </c>
      <c r="R35" s="10">
        <v>93.801986081081083</v>
      </c>
      <c r="S35" s="10">
        <v>101.22634499999999</v>
      </c>
      <c r="T35" s="10">
        <v>94.218659285714281</v>
      </c>
      <c r="U35" s="10">
        <v>98.072886428571422</v>
      </c>
      <c r="V35" s="10">
        <v>97.751700833333331</v>
      </c>
      <c r="W35" s="10">
        <v>96.934137500000006</v>
      </c>
    </row>
    <row r="36" spans="1:23" x14ac:dyDescent="0.35">
      <c r="A36">
        <v>35</v>
      </c>
      <c r="B36" t="s">
        <v>207</v>
      </c>
      <c r="C36" t="s">
        <v>213</v>
      </c>
      <c r="D36" t="s">
        <v>28</v>
      </c>
      <c r="E36" t="s">
        <v>25</v>
      </c>
      <c r="F36" t="s">
        <v>153</v>
      </c>
      <c r="G36" t="s">
        <v>407</v>
      </c>
      <c r="H36" s="10">
        <v>104.84249051282052</v>
      </c>
      <c r="I36" s="10">
        <v>100.8431121875</v>
      </c>
      <c r="J36" s="10">
        <v>99.036443214285711</v>
      </c>
      <c r="K36" s="10">
        <v>91.231633250000002</v>
      </c>
      <c r="L36" s="10">
        <v>93.255102500000007</v>
      </c>
      <c r="M36" s="10">
        <v>98.875850416666665</v>
      </c>
      <c r="N36" s="10">
        <v>101.12414958333333</v>
      </c>
      <c r="O36" s="10">
        <v>100</v>
      </c>
      <c r="P36" s="10">
        <v>96.627551249999996</v>
      </c>
      <c r="Q36" s="10">
        <v>93.929592249999999</v>
      </c>
      <c r="R36" s="10">
        <v>96.354109459459465</v>
      </c>
      <c r="S36" s="10">
        <v>103.06586249999999</v>
      </c>
      <c r="T36" s="10">
        <v>96.145772857142859</v>
      </c>
      <c r="U36" s="10">
        <v>99.036443214285711</v>
      </c>
      <c r="V36" s="10">
        <v>99.250566944444444</v>
      </c>
      <c r="W36" s="10">
        <v>99.386827499999995</v>
      </c>
    </row>
    <row r="37" spans="1:23" x14ac:dyDescent="0.35">
      <c r="A37">
        <v>36</v>
      </c>
      <c r="B37" t="s">
        <v>783</v>
      </c>
      <c r="C37" t="s">
        <v>213</v>
      </c>
      <c r="D37" t="s">
        <v>23</v>
      </c>
      <c r="E37" t="s">
        <v>25</v>
      </c>
      <c r="F37" t="s">
        <v>153</v>
      </c>
      <c r="G37" t="s">
        <v>407</v>
      </c>
      <c r="H37" s="10">
        <v>106.91784358974358</v>
      </c>
      <c r="I37" s="10">
        <v>98.313775625000005</v>
      </c>
      <c r="J37" s="10">
        <v>99.036443214285711</v>
      </c>
      <c r="K37" s="10">
        <v>87.184694750000006</v>
      </c>
      <c r="L37" s="10">
        <v>93.255102500000007</v>
      </c>
      <c r="M37" s="10">
        <v>100</v>
      </c>
      <c r="N37" s="10">
        <v>101.12414958333333</v>
      </c>
      <c r="O37" s="10">
        <v>103.37244875</v>
      </c>
      <c r="P37" s="10">
        <v>96.627551249999996</v>
      </c>
      <c r="Q37" s="10">
        <v>93.929592249999999</v>
      </c>
      <c r="R37" s="10">
        <v>96.354109459459465</v>
      </c>
      <c r="S37" s="10">
        <v>104.90537999999999</v>
      </c>
      <c r="T37" s="10">
        <v>93.255102500000007</v>
      </c>
      <c r="U37" s="10">
        <v>99.036443214285711</v>
      </c>
      <c r="V37" s="10">
        <v>99.250566944444444</v>
      </c>
      <c r="W37" s="10">
        <v>101.22634499999999</v>
      </c>
    </row>
    <row r="38" spans="1:23" x14ac:dyDescent="0.35">
      <c r="A38">
        <v>37</v>
      </c>
      <c r="B38" t="s">
        <v>869</v>
      </c>
      <c r="C38" t="s">
        <v>213</v>
      </c>
      <c r="D38" t="s">
        <v>24</v>
      </c>
      <c r="E38" t="s">
        <v>25</v>
      </c>
      <c r="F38" t="s">
        <v>153</v>
      </c>
      <c r="G38" t="s">
        <v>407</v>
      </c>
      <c r="H38" s="10">
        <v>104.15070615384616</v>
      </c>
      <c r="I38" s="10">
        <v>99.156887812500003</v>
      </c>
      <c r="J38" s="10">
        <v>98.072886428571422</v>
      </c>
      <c r="K38" s="10">
        <v>88.533674250000004</v>
      </c>
      <c r="L38" s="10">
        <v>93.255102500000007</v>
      </c>
      <c r="M38" s="10">
        <v>102.24829916666667</v>
      </c>
      <c r="N38" s="10">
        <v>103.37244875</v>
      </c>
      <c r="O38" s="10">
        <v>101.68622437499999</v>
      </c>
      <c r="P38" s="10">
        <v>98.313775625000005</v>
      </c>
      <c r="Q38" s="10">
        <v>93.929592249999999</v>
      </c>
      <c r="R38" s="10">
        <v>96.536403986486491</v>
      </c>
      <c r="S38" s="10">
        <v>102.45269</v>
      </c>
      <c r="T38" s="10">
        <v>94.218659285714281</v>
      </c>
      <c r="U38" s="10">
        <v>98.072886428571422</v>
      </c>
      <c r="V38" s="10">
        <v>101.49886611111111</v>
      </c>
      <c r="W38" s="10">
        <v>101.8395175</v>
      </c>
    </row>
    <row r="39" spans="1:23" x14ac:dyDescent="0.35">
      <c r="A39">
        <v>38</v>
      </c>
      <c r="B39" t="s">
        <v>1072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106.91784358974358</v>
      </c>
      <c r="I39" s="10">
        <v>100.8431121875</v>
      </c>
      <c r="J39" s="10">
        <v>100</v>
      </c>
      <c r="K39" s="10">
        <v>91.231633250000002</v>
      </c>
      <c r="L39" s="10">
        <v>93.255102500000007</v>
      </c>
      <c r="M39" s="10">
        <v>101.12414958333333</v>
      </c>
      <c r="N39" s="10">
        <v>102.24829916666667</v>
      </c>
      <c r="O39" s="10">
        <v>103.37244875</v>
      </c>
      <c r="P39" s="10">
        <v>98.313775625000005</v>
      </c>
      <c r="Q39" s="10">
        <v>93.929592249999999</v>
      </c>
      <c r="R39" s="10">
        <v>98.177054729729733</v>
      </c>
      <c r="S39" s="10">
        <v>104.90537999999999</v>
      </c>
      <c r="T39" s="10">
        <v>96.145772857142859</v>
      </c>
      <c r="U39" s="10">
        <v>100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205</v>
      </c>
      <c r="C40" t="s">
        <v>214</v>
      </c>
      <c r="D40" t="s">
        <v>28</v>
      </c>
      <c r="E40" t="s">
        <v>25</v>
      </c>
      <c r="F40" t="s">
        <v>153</v>
      </c>
      <c r="G40" t="s">
        <v>410</v>
      </c>
      <c r="H40" s="10">
        <v>97.924646923076921</v>
      </c>
      <c r="I40" s="10">
        <v>97.470663437499994</v>
      </c>
      <c r="J40" s="10">
        <v>100.96355678571429</v>
      </c>
      <c r="K40" s="10">
        <v>102.02346925000001</v>
      </c>
      <c r="L40" s="10">
        <v>100</v>
      </c>
      <c r="M40" s="10">
        <v>97.751700833333331</v>
      </c>
      <c r="N40" s="10">
        <v>110.11734625</v>
      </c>
      <c r="O40" s="10">
        <v>94.941326875000001</v>
      </c>
      <c r="P40" s="10">
        <v>103.37244875</v>
      </c>
      <c r="Q40" s="10">
        <v>110.11734625</v>
      </c>
      <c r="R40" s="10">
        <v>102.18753432432432</v>
      </c>
      <c r="S40" s="10">
        <v>99.386827499999995</v>
      </c>
      <c r="T40" s="10">
        <v>100</v>
      </c>
      <c r="U40" s="10">
        <v>100.96355678571429</v>
      </c>
      <c r="V40" s="10">
        <v>108.24376361111111</v>
      </c>
      <c r="W40" s="10">
        <v>96.934137500000006</v>
      </c>
    </row>
    <row r="41" spans="1:23" x14ac:dyDescent="0.35">
      <c r="A41">
        <v>40</v>
      </c>
      <c r="B41" t="s">
        <v>215</v>
      </c>
      <c r="C41" t="s">
        <v>214</v>
      </c>
      <c r="D41" t="s">
        <v>23</v>
      </c>
      <c r="E41" t="s">
        <v>25</v>
      </c>
      <c r="F41" t="s">
        <v>153</v>
      </c>
      <c r="G41" t="s">
        <v>410</v>
      </c>
      <c r="H41" s="10">
        <v>100</v>
      </c>
      <c r="I41" s="10">
        <v>100</v>
      </c>
      <c r="J41" s="10">
        <v>101.92711357142858</v>
      </c>
      <c r="K41" s="10">
        <v>103.37244875</v>
      </c>
      <c r="L41" s="10">
        <v>100</v>
      </c>
      <c r="M41" s="10">
        <v>98.875850416666665</v>
      </c>
      <c r="N41" s="10">
        <v>111.24149583333333</v>
      </c>
      <c r="O41" s="10">
        <v>100</v>
      </c>
      <c r="P41" s="10">
        <v>105.058673125</v>
      </c>
      <c r="Q41" s="10">
        <v>110.11734625</v>
      </c>
      <c r="R41" s="10">
        <v>104.7396577027027</v>
      </c>
      <c r="S41" s="10">
        <v>101.22634499999999</v>
      </c>
      <c r="T41" s="10">
        <v>101.92711357142858</v>
      </c>
      <c r="U41" s="10">
        <v>101.92711357142858</v>
      </c>
      <c r="V41" s="10">
        <v>109.74262972222222</v>
      </c>
      <c r="W41" s="10">
        <v>99.386827499999995</v>
      </c>
    </row>
    <row r="42" spans="1:23" x14ac:dyDescent="0.35">
      <c r="A42">
        <v>41</v>
      </c>
      <c r="B42" t="s">
        <v>759</v>
      </c>
      <c r="C42" t="s">
        <v>214</v>
      </c>
      <c r="D42" t="s">
        <v>24</v>
      </c>
      <c r="E42" t="s">
        <v>25</v>
      </c>
      <c r="F42" t="s">
        <v>153</v>
      </c>
      <c r="G42" t="s">
        <v>410</v>
      </c>
      <c r="H42" s="10">
        <v>101.38356871794872</v>
      </c>
      <c r="I42" s="10">
        <v>98.313775625000005</v>
      </c>
      <c r="J42" s="10">
        <v>101.92711357142858</v>
      </c>
      <c r="K42" s="10">
        <v>100.67448975000001</v>
      </c>
      <c r="L42" s="10">
        <v>100</v>
      </c>
      <c r="M42" s="10">
        <v>100</v>
      </c>
      <c r="N42" s="10">
        <v>111.24149583333333</v>
      </c>
      <c r="O42" s="10">
        <v>101.68622437499999</v>
      </c>
      <c r="P42" s="10">
        <v>105.058673125</v>
      </c>
      <c r="Q42" s="10">
        <v>110.11734625</v>
      </c>
      <c r="R42" s="10">
        <v>104.7396577027027</v>
      </c>
      <c r="S42" s="10">
        <v>102.45269</v>
      </c>
      <c r="T42" s="10">
        <v>100</v>
      </c>
      <c r="U42" s="10">
        <v>101.92711357142858</v>
      </c>
      <c r="V42" s="10">
        <v>109.74262972222222</v>
      </c>
      <c r="W42" s="10">
        <v>100.6131725</v>
      </c>
    </row>
    <row r="43" spans="1:23" x14ac:dyDescent="0.35">
      <c r="A43">
        <v>42</v>
      </c>
      <c r="B43" t="s">
        <v>869</v>
      </c>
      <c r="C43" t="s">
        <v>214</v>
      </c>
      <c r="D43" t="s">
        <v>28</v>
      </c>
      <c r="E43" t="s">
        <v>25</v>
      </c>
      <c r="F43" t="s">
        <v>153</v>
      </c>
      <c r="G43" t="s">
        <v>410</v>
      </c>
      <c r="H43" s="10">
        <v>98.616431282051281</v>
      </c>
      <c r="I43" s="10">
        <v>102.52933656250001</v>
      </c>
      <c r="J43" s="10">
        <v>100.96355678571429</v>
      </c>
      <c r="K43" s="10">
        <v>106.07040775</v>
      </c>
      <c r="L43" s="10">
        <v>100</v>
      </c>
      <c r="M43" s="10">
        <v>96.627551249999996</v>
      </c>
      <c r="N43" s="10">
        <v>112.36564541666667</v>
      </c>
      <c r="O43" s="10">
        <v>98.313775625000005</v>
      </c>
      <c r="P43" s="10">
        <v>106.74489749999999</v>
      </c>
      <c r="Q43" s="10">
        <v>110.11734625</v>
      </c>
      <c r="R43" s="10">
        <v>104.92195222972973</v>
      </c>
      <c r="S43" s="10">
        <v>100</v>
      </c>
      <c r="T43" s="10">
        <v>104.33600553571429</v>
      </c>
      <c r="U43" s="10">
        <v>100.96355678571429</v>
      </c>
      <c r="V43" s="10">
        <v>111.24149583333333</v>
      </c>
      <c r="W43" s="10">
        <v>97.547309999999996</v>
      </c>
    </row>
    <row r="44" spans="1:23" x14ac:dyDescent="0.35">
      <c r="A44">
        <v>43</v>
      </c>
      <c r="B44" t="s">
        <v>1207</v>
      </c>
      <c r="C44" t="s">
        <v>214</v>
      </c>
      <c r="D44" t="s">
        <v>23</v>
      </c>
      <c r="E44" t="s">
        <v>25</v>
      </c>
      <c r="F44" t="s">
        <v>153</v>
      </c>
      <c r="G44" t="s">
        <v>410</v>
      </c>
      <c r="H44" s="10">
        <v>102.07535307692308</v>
      </c>
      <c r="I44" s="10">
        <v>100</v>
      </c>
      <c r="J44" s="10">
        <v>102.89067035714285</v>
      </c>
      <c r="K44" s="10">
        <v>103.37244875</v>
      </c>
      <c r="L44" s="10">
        <v>100</v>
      </c>
      <c r="M44" s="10">
        <v>100</v>
      </c>
      <c r="N44" s="10">
        <v>113.489795</v>
      </c>
      <c r="O44" s="10">
        <v>103.37244875</v>
      </c>
      <c r="P44" s="10">
        <v>108.431121875</v>
      </c>
      <c r="Q44" s="10">
        <v>110.11734625</v>
      </c>
      <c r="R44" s="10">
        <v>106.74489750000001</v>
      </c>
      <c r="S44" s="10">
        <v>103.06586249999999</v>
      </c>
      <c r="T44" s="10">
        <v>101.92711357142858</v>
      </c>
      <c r="U44" s="10">
        <v>102.89067035714285</v>
      </c>
      <c r="V44" s="10">
        <v>112.74036194444444</v>
      </c>
      <c r="W44" s="10">
        <v>101.22634499999999</v>
      </c>
    </row>
    <row r="45" spans="1:23" x14ac:dyDescent="0.35">
      <c r="A45">
        <v>44</v>
      </c>
      <c r="B45" t="s">
        <v>205</v>
      </c>
      <c r="C45" t="s">
        <v>216</v>
      </c>
      <c r="D45" t="s">
        <v>24</v>
      </c>
      <c r="E45" t="s">
        <v>31</v>
      </c>
      <c r="F45" t="s">
        <v>153</v>
      </c>
      <c r="G45" t="s">
        <v>413</v>
      </c>
      <c r="H45" s="10">
        <v>95.849293846153842</v>
      </c>
      <c r="I45" s="10">
        <v>96.627551249999996</v>
      </c>
      <c r="J45" s="10">
        <v>108.67201107142857</v>
      </c>
      <c r="K45" s="10">
        <v>102.02346925000001</v>
      </c>
      <c r="L45" s="10">
        <v>100</v>
      </c>
      <c r="M45" s="10">
        <v>97.751700833333331</v>
      </c>
      <c r="N45" s="10">
        <v>98.875850416666665</v>
      </c>
      <c r="O45" s="10">
        <v>94.941326875000001</v>
      </c>
      <c r="P45" s="10">
        <v>94.941326875000001</v>
      </c>
      <c r="Q45" s="10">
        <v>106.74489749999999</v>
      </c>
      <c r="R45" s="10">
        <v>99.270821891891899</v>
      </c>
      <c r="S45" s="10">
        <v>97.547309999999996</v>
      </c>
      <c r="T45" s="10">
        <v>99.518221607142863</v>
      </c>
      <c r="U45" s="10">
        <v>108.67201107142857</v>
      </c>
      <c r="V45" s="10">
        <v>97.002267777777774</v>
      </c>
      <c r="W45" s="10">
        <v>96.934137500000006</v>
      </c>
    </row>
    <row r="46" spans="1:23" x14ac:dyDescent="0.35">
      <c r="A46">
        <v>45</v>
      </c>
      <c r="B46" t="s">
        <v>215</v>
      </c>
      <c r="C46" t="s">
        <v>216</v>
      </c>
      <c r="D46" t="s">
        <v>28</v>
      </c>
      <c r="E46" t="s">
        <v>31</v>
      </c>
      <c r="F46" t="s">
        <v>153</v>
      </c>
      <c r="G46" t="s">
        <v>413</v>
      </c>
      <c r="H46" s="10">
        <v>96.541078205128201</v>
      </c>
      <c r="I46" s="10">
        <v>99.156887812500003</v>
      </c>
      <c r="J46" s="10">
        <v>111.56268142857142</v>
      </c>
      <c r="K46" s="10">
        <v>106.07040775</v>
      </c>
      <c r="L46" s="10">
        <v>100</v>
      </c>
      <c r="M46" s="10">
        <v>98.875850416666665</v>
      </c>
      <c r="N46" s="10">
        <v>100</v>
      </c>
      <c r="O46" s="10">
        <v>96.627551249999996</v>
      </c>
      <c r="P46" s="10">
        <v>96.627551249999996</v>
      </c>
      <c r="Q46" s="10">
        <v>106.74489749999999</v>
      </c>
      <c r="R46" s="10">
        <v>101.82294527027027</v>
      </c>
      <c r="S46" s="10">
        <v>98.160482500000001</v>
      </c>
      <c r="T46" s="10">
        <v>102.40889196428571</v>
      </c>
      <c r="U46" s="10">
        <v>111.56268142857142</v>
      </c>
      <c r="V46" s="10">
        <v>98.501133888888887</v>
      </c>
      <c r="W46" s="10">
        <v>98.160482500000001</v>
      </c>
    </row>
    <row r="47" spans="1:23" x14ac:dyDescent="0.35">
      <c r="A47">
        <v>46</v>
      </c>
      <c r="B47" t="s">
        <v>759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95.849293846153842</v>
      </c>
      <c r="I47" s="10">
        <v>100.8431121875</v>
      </c>
      <c r="J47" s="10">
        <v>110.59912464285713</v>
      </c>
      <c r="K47" s="10">
        <v>108.76836675</v>
      </c>
      <c r="L47" s="10">
        <v>100</v>
      </c>
      <c r="M47" s="10">
        <v>96.627551249999996</v>
      </c>
      <c r="N47" s="10">
        <v>101.12414958333333</v>
      </c>
      <c r="O47" s="10">
        <v>93.255102500000007</v>
      </c>
      <c r="P47" s="10">
        <v>98.313775625000005</v>
      </c>
      <c r="Q47" s="10">
        <v>106.74489749999999</v>
      </c>
      <c r="R47" s="10">
        <v>101.82294527027027</v>
      </c>
      <c r="S47" s="10">
        <v>97.547309999999996</v>
      </c>
      <c r="T47" s="10">
        <v>104.33600553571429</v>
      </c>
      <c r="U47" s="10">
        <v>110.59912464285713</v>
      </c>
      <c r="V47" s="10">
        <v>100</v>
      </c>
      <c r="W47" s="10">
        <v>95.707792499999996</v>
      </c>
    </row>
    <row r="48" spans="1:23" x14ac:dyDescent="0.35">
      <c r="A48">
        <v>47</v>
      </c>
      <c r="B48" t="s">
        <v>937</v>
      </c>
      <c r="C48" t="s">
        <v>216</v>
      </c>
      <c r="D48" t="s">
        <v>24</v>
      </c>
      <c r="E48" t="s">
        <v>31</v>
      </c>
      <c r="F48" t="s">
        <v>153</v>
      </c>
      <c r="G48" t="s">
        <v>413</v>
      </c>
      <c r="H48" s="10">
        <v>96.541078205128201</v>
      </c>
      <c r="I48" s="10">
        <v>102.52933656250001</v>
      </c>
      <c r="J48" s="10">
        <v>113.489795</v>
      </c>
      <c r="K48" s="10">
        <v>110.11734625</v>
      </c>
      <c r="L48" s="10">
        <v>100</v>
      </c>
      <c r="M48" s="10">
        <v>96.627551249999996</v>
      </c>
      <c r="N48" s="10">
        <v>103.37244875</v>
      </c>
      <c r="O48" s="10">
        <v>93.255102500000007</v>
      </c>
      <c r="P48" s="10">
        <v>100</v>
      </c>
      <c r="Q48" s="10">
        <v>106.74489749999999</v>
      </c>
      <c r="R48" s="10">
        <v>103.64589054054053</v>
      </c>
      <c r="S48" s="10">
        <v>98.160482500000001</v>
      </c>
      <c r="T48" s="10">
        <v>105.78134071428572</v>
      </c>
      <c r="U48" s="10">
        <v>113.489795</v>
      </c>
      <c r="V48" s="10">
        <v>102.24829916666667</v>
      </c>
      <c r="W48" s="10">
        <v>95.707792499999996</v>
      </c>
    </row>
    <row r="49" spans="1:23" x14ac:dyDescent="0.35">
      <c r="A49">
        <v>48</v>
      </c>
      <c r="B49" t="s">
        <v>1166</v>
      </c>
      <c r="C49" t="s">
        <v>216</v>
      </c>
      <c r="D49" t="s">
        <v>28</v>
      </c>
      <c r="E49" t="s">
        <v>31</v>
      </c>
      <c r="F49" t="s">
        <v>153</v>
      </c>
      <c r="G49" t="s">
        <v>413</v>
      </c>
      <c r="H49" s="10">
        <v>97.924646923076921</v>
      </c>
      <c r="I49" s="10">
        <v>100.8431121875</v>
      </c>
      <c r="J49" s="10">
        <v>111.56268142857142</v>
      </c>
      <c r="K49" s="10">
        <v>108.76836675</v>
      </c>
      <c r="L49" s="10">
        <v>100</v>
      </c>
      <c r="M49" s="10">
        <v>98.875850416666665</v>
      </c>
      <c r="N49" s="10">
        <v>102.24829916666667</v>
      </c>
      <c r="O49" s="10">
        <v>96.627551249999996</v>
      </c>
      <c r="P49" s="10">
        <v>100</v>
      </c>
      <c r="Q49" s="10">
        <v>106.74489749999999</v>
      </c>
      <c r="R49" s="10">
        <v>103.64589054054053</v>
      </c>
      <c r="S49" s="10">
        <v>99.386827499999995</v>
      </c>
      <c r="T49" s="10">
        <v>104.33600553571429</v>
      </c>
      <c r="U49" s="10">
        <v>111.56268142857142</v>
      </c>
      <c r="V49" s="10">
        <v>101.49886611111111</v>
      </c>
      <c r="W49" s="10">
        <v>98.160482500000001</v>
      </c>
    </row>
    <row r="50" spans="1:23" x14ac:dyDescent="0.35">
      <c r="A50">
        <v>49</v>
      </c>
      <c r="B50" t="s">
        <v>205</v>
      </c>
      <c r="C50" t="s">
        <v>217</v>
      </c>
      <c r="D50" t="s">
        <v>28</v>
      </c>
      <c r="E50" t="s">
        <v>25</v>
      </c>
      <c r="F50" t="s">
        <v>153</v>
      </c>
      <c r="G50" t="s">
        <v>416</v>
      </c>
      <c r="H50" s="10">
        <v>104.15070615384616</v>
      </c>
      <c r="I50" s="10">
        <v>105.058673125</v>
      </c>
      <c r="J50" s="10">
        <v>98.072886428571422</v>
      </c>
      <c r="K50" s="10">
        <v>97.976530749999995</v>
      </c>
      <c r="L50" s="10">
        <v>93.255102500000007</v>
      </c>
      <c r="M50" s="10">
        <v>103.37244875</v>
      </c>
      <c r="N50" s="10">
        <v>97.751700833333331</v>
      </c>
      <c r="O50" s="10">
        <v>94.941326875000001</v>
      </c>
      <c r="P50" s="10">
        <v>93.255102500000007</v>
      </c>
      <c r="Q50" s="10">
        <v>95.278571749999998</v>
      </c>
      <c r="R50" s="10">
        <v>97.447876621621617</v>
      </c>
      <c r="S50" s="10">
        <v>102.45269</v>
      </c>
      <c r="T50" s="10">
        <v>100.96355678571429</v>
      </c>
      <c r="U50" s="10">
        <v>98.072886428571422</v>
      </c>
      <c r="V50" s="10">
        <v>95.503401666666662</v>
      </c>
      <c r="W50" s="10">
        <v>100</v>
      </c>
    </row>
    <row r="51" spans="1:23" x14ac:dyDescent="0.35">
      <c r="A51">
        <v>50</v>
      </c>
      <c r="B51" t="s">
        <v>215</v>
      </c>
      <c r="C51" t="s">
        <v>217</v>
      </c>
      <c r="D51" t="s">
        <v>23</v>
      </c>
      <c r="E51" t="s">
        <v>25</v>
      </c>
      <c r="F51" t="s">
        <v>153</v>
      </c>
      <c r="G51" t="s">
        <v>416</v>
      </c>
      <c r="H51" s="10">
        <v>102.07535307692308</v>
      </c>
      <c r="I51" s="10">
        <v>104.2155609375</v>
      </c>
      <c r="J51" s="10">
        <v>95.18221607142857</v>
      </c>
      <c r="K51" s="10">
        <v>96.627551249999996</v>
      </c>
      <c r="L51" s="10">
        <v>93.255102500000007</v>
      </c>
      <c r="M51" s="10">
        <v>100</v>
      </c>
      <c r="N51" s="10">
        <v>94.379252083333327</v>
      </c>
      <c r="O51" s="10">
        <v>89.882653750000003</v>
      </c>
      <c r="P51" s="10">
        <v>88.196429375000008</v>
      </c>
      <c r="Q51" s="10">
        <v>95.278571749999998</v>
      </c>
      <c r="R51" s="10">
        <v>93.801986081081083</v>
      </c>
      <c r="S51" s="10">
        <v>100.6131725</v>
      </c>
      <c r="T51" s="10">
        <v>100</v>
      </c>
      <c r="U51" s="10">
        <v>95.18221607142857</v>
      </c>
      <c r="V51" s="10">
        <v>91.006803333333337</v>
      </c>
      <c r="W51" s="10">
        <v>96.320965000000001</v>
      </c>
    </row>
    <row r="52" spans="1:23" x14ac:dyDescent="0.35">
      <c r="A52">
        <v>51</v>
      </c>
      <c r="B52" t="s">
        <v>859</v>
      </c>
      <c r="C52" t="s">
        <v>217</v>
      </c>
      <c r="D52" t="s">
        <v>24</v>
      </c>
      <c r="E52" t="s">
        <v>25</v>
      </c>
      <c r="F52" t="s">
        <v>153</v>
      </c>
      <c r="G52" t="s">
        <v>416</v>
      </c>
      <c r="H52" s="10">
        <v>108.3014123076923</v>
      </c>
      <c r="I52" s="10">
        <v>105.058673125</v>
      </c>
      <c r="J52" s="10">
        <v>99.036443214285711</v>
      </c>
      <c r="K52" s="10">
        <v>95.278571749999998</v>
      </c>
      <c r="L52" s="10">
        <v>93.255102500000007</v>
      </c>
      <c r="M52" s="10">
        <v>105.62074791666667</v>
      </c>
      <c r="N52" s="10">
        <v>98.875850416666665</v>
      </c>
      <c r="O52" s="10">
        <v>103.37244875</v>
      </c>
      <c r="P52" s="10">
        <v>94.941326875000001</v>
      </c>
      <c r="Q52" s="10">
        <v>95.278571749999998</v>
      </c>
      <c r="R52" s="10">
        <v>100</v>
      </c>
      <c r="S52" s="10">
        <v>106.131725</v>
      </c>
      <c r="T52" s="10">
        <v>100</v>
      </c>
      <c r="U52" s="10">
        <v>99.036443214285711</v>
      </c>
      <c r="V52" s="10">
        <v>97.002267777777774</v>
      </c>
      <c r="W52" s="10">
        <v>104.2922075</v>
      </c>
    </row>
    <row r="53" spans="1:23" x14ac:dyDescent="0.35">
      <c r="A53">
        <v>53</v>
      </c>
      <c r="B53" t="s">
        <v>205</v>
      </c>
      <c r="C53" t="s">
        <v>219</v>
      </c>
      <c r="D53" t="s">
        <v>24</v>
      </c>
      <c r="E53" t="s">
        <v>25</v>
      </c>
      <c r="F53" t="s">
        <v>153</v>
      </c>
      <c r="G53" t="s">
        <v>420</v>
      </c>
      <c r="H53" s="10">
        <v>94.465725128205122</v>
      </c>
      <c r="I53" s="10">
        <v>96.627551249999996</v>
      </c>
      <c r="J53" s="10">
        <v>96.145772857142859</v>
      </c>
      <c r="K53" s="10">
        <v>97.976530749999995</v>
      </c>
      <c r="L53" s="10">
        <v>96.627551249999996</v>
      </c>
      <c r="M53" s="10">
        <v>94.379252083333327</v>
      </c>
      <c r="N53" s="10">
        <v>103.37244875</v>
      </c>
      <c r="O53" s="10">
        <v>93.255102500000007</v>
      </c>
      <c r="P53" s="10">
        <v>93.255102500000007</v>
      </c>
      <c r="Q53" s="10">
        <v>103.37244875</v>
      </c>
      <c r="R53" s="10">
        <v>94.531164189189184</v>
      </c>
      <c r="S53" s="10">
        <v>95.094620000000006</v>
      </c>
      <c r="T53" s="10">
        <v>97.109329642857148</v>
      </c>
      <c r="U53" s="10">
        <v>96.145772857142859</v>
      </c>
      <c r="V53" s="10">
        <v>99.250566944444444</v>
      </c>
      <c r="W53" s="10">
        <v>94.481447500000002</v>
      </c>
    </row>
    <row r="54" spans="1:23" x14ac:dyDescent="0.35">
      <c r="A54">
        <v>54</v>
      </c>
      <c r="B54" t="s">
        <v>382</v>
      </c>
      <c r="C54" t="s">
        <v>219</v>
      </c>
      <c r="D54" t="s">
        <v>28</v>
      </c>
      <c r="E54" t="s">
        <v>25</v>
      </c>
      <c r="F54" t="s">
        <v>153</v>
      </c>
      <c r="G54" t="s">
        <v>420</v>
      </c>
      <c r="H54" s="10">
        <v>96.541078205128201</v>
      </c>
      <c r="I54" s="10">
        <v>99.156887812500003</v>
      </c>
      <c r="J54" s="10">
        <v>98.072886428571422</v>
      </c>
      <c r="K54" s="10">
        <v>99.325510249999994</v>
      </c>
      <c r="L54" s="10">
        <v>96.627551249999996</v>
      </c>
      <c r="M54" s="10">
        <v>95.503401666666662</v>
      </c>
      <c r="N54" s="10">
        <v>104.49659833333334</v>
      </c>
      <c r="O54" s="10">
        <v>98.313775625000005</v>
      </c>
      <c r="P54" s="10">
        <v>94.941326875000001</v>
      </c>
      <c r="Q54" s="10">
        <v>103.37244875</v>
      </c>
      <c r="R54" s="10">
        <v>97.265582094594592</v>
      </c>
      <c r="S54" s="10">
        <v>96.934137500000006</v>
      </c>
      <c r="T54" s="10">
        <v>99.036443214285711</v>
      </c>
      <c r="U54" s="10">
        <v>98.072886428571422</v>
      </c>
      <c r="V54" s="10">
        <v>100.74943305555556</v>
      </c>
      <c r="W54" s="10">
        <v>96.934137500000006</v>
      </c>
    </row>
    <row r="55" spans="1:23" x14ac:dyDescent="0.35">
      <c r="A55">
        <v>55</v>
      </c>
      <c r="B55" t="s">
        <v>869</v>
      </c>
      <c r="C55" t="s">
        <v>219</v>
      </c>
      <c r="D55" t="s">
        <v>23</v>
      </c>
      <c r="E55" t="s">
        <v>25</v>
      </c>
      <c r="F55" t="s">
        <v>153</v>
      </c>
      <c r="G55" t="s">
        <v>420</v>
      </c>
      <c r="H55" s="10">
        <v>95.157509487179482</v>
      </c>
      <c r="I55" s="10">
        <v>100</v>
      </c>
      <c r="J55" s="10">
        <v>96.145772857142859</v>
      </c>
      <c r="K55" s="10">
        <v>100.67448975000001</v>
      </c>
      <c r="L55" s="10">
        <v>96.627551249999996</v>
      </c>
      <c r="M55" s="10">
        <v>94.379252083333327</v>
      </c>
      <c r="N55" s="10">
        <v>106.74489749999999</v>
      </c>
      <c r="O55" s="10">
        <v>96.627551249999996</v>
      </c>
      <c r="P55" s="10">
        <v>98.313775625000005</v>
      </c>
      <c r="Q55" s="10">
        <v>103.37244875</v>
      </c>
      <c r="R55" s="10">
        <v>97.265582094594592</v>
      </c>
      <c r="S55" s="10">
        <v>95.707792499999996</v>
      </c>
      <c r="T55" s="10">
        <v>100</v>
      </c>
      <c r="U55" s="10">
        <v>96.145772857142859</v>
      </c>
      <c r="V55" s="10">
        <v>103.74716527777778</v>
      </c>
      <c r="W55" s="10">
        <v>95.707792499999996</v>
      </c>
    </row>
    <row r="56" spans="1:23" x14ac:dyDescent="0.35">
      <c r="A56">
        <v>56</v>
      </c>
      <c r="B56" t="s">
        <v>986</v>
      </c>
      <c r="C56" t="s">
        <v>219</v>
      </c>
      <c r="D56" t="s">
        <v>24</v>
      </c>
      <c r="E56" t="s">
        <v>25</v>
      </c>
      <c r="F56" t="s">
        <v>153</v>
      </c>
      <c r="G56" t="s">
        <v>420</v>
      </c>
      <c r="H56" s="10">
        <v>98.616431282051281</v>
      </c>
      <c r="I56" s="10">
        <v>99.156887812500003</v>
      </c>
      <c r="J56" s="10">
        <v>99.036443214285711</v>
      </c>
      <c r="K56" s="10">
        <v>99.325510249999994</v>
      </c>
      <c r="L56" s="10">
        <v>96.627551249999996</v>
      </c>
      <c r="M56" s="10">
        <v>96.627551249999996</v>
      </c>
      <c r="N56" s="10">
        <v>106.74489749999999</v>
      </c>
      <c r="O56" s="10">
        <v>100</v>
      </c>
      <c r="P56" s="10">
        <v>98.313775625000005</v>
      </c>
      <c r="Q56" s="10">
        <v>103.37244875</v>
      </c>
      <c r="R56" s="10">
        <v>99.088527364864859</v>
      </c>
      <c r="S56" s="10">
        <v>98.773655000000005</v>
      </c>
      <c r="T56" s="10">
        <v>99.036443214285711</v>
      </c>
      <c r="U56" s="10">
        <v>99.036443214285711</v>
      </c>
      <c r="V56" s="10">
        <v>103.74716527777778</v>
      </c>
      <c r="W56" s="10">
        <v>98.160482500000001</v>
      </c>
    </row>
    <row r="57" spans="1:23" x14ac:dyDescent="0.35">
      <c r="A57">
        <v>57</v>
      </c>
      <c r="B57" t="s">
        <v>205</v>
      </c>
      <c r="C57" t="s">
        <v>220</v>
      </c>
      <c r="D57" t="s">
        <v>24</v>
      </c>
      <c r="E57" t="s">
        <v>25</v>
      </c>
      <c r="F57" t="s">
        <v>153</v>
      </c>
      <c r="G57" t="s">
        <v>423</v>
      </c>
      <c r="H57" s="10">
        <v>97.232862564102561</v>
      </c>
      <c r="I57" s="10">
        <v>102.52933656250001</v>
      </c>
      <c r="J57" s="10">
        <v>98.072886428571422</v>
      </c>
      <c r="K57" s="10">
        <v>93.929592249999999</v>
      </c>
      <c r="L57" s="10">
        <v>100</v>
      </c>
      <c r="M57" s="10">
        <v>96.627551249999996</v>
      </c>
      <c r="N57" s="10">
        <v>97.751700833333331</v>
      </c>
      <c r="O57" s="10">
        <v>94.941326875000001</v>
      </c>
      <c r="P57" s="10">
        <v>94.941326875000001</v>
      </c>
      <c r="Q57" s="10">
        <v>96.627551249999996</v>
      </c>
      <c r="R57" s="10">
        <v>94.713458716216223</v>
      </c>
      <c r="S57" s="10">
        <v>98.773655000000005</v>
      </c>
      <c r="T57" s="10">
        <v>100</v>
      </c>
      <c r="U57" s="10">
        <v>98.072886428571422</v>
      </c>
      <c r="V57" s="10">
        <v>96.252834722222218</v>
      </c>
      <c r="W57" s="10">
        <v>96.320965000000001</v>
      </c>
    </row>
    <row r="58" spans="1:23" x14ac:dyDescent="0.35">
      <c r="A58">
        <v>58</v>
      </c>
      <c r="B58" t="s">
        <v>205</v>
      </c>
      <c r="C58" t="s">
        <v>221</v>
      </c>
      <c r="D58" t="s">
        <v>24</v>
      </c>
      <c r="E58" t="s">
        <v>26</v>
      </c>
      <c r="F58" t="s">
        <v>153</v>
      </c>
      <c r="G58" t="s">
        <v>425</v>
      </c>
      <c r="H58" s="10">
        <v>94.465725128205122</v>
      </c>
      <c r="I58" s="10">
        <v>97.470663437499994</v>
      </c>
      <c r="J58" s="10">
        <v>97.109329642857148</v>
      </c>
      <c r="K58" s="10">
        <v>102.02346925000001</v>
      </c>
      <c r="L58" s="10">
        <v>100</v>
      </c>
      <c r="M58" s="10">
        <v>101.12414958333333</v>
      </c>
      <c r="N58" s="10">
        <v>95.503401666666662</v>
      </c>
      <c r="O58" s="10">
        <v>93.255102500000007</v>
      </c>
      <c r="P58" s="10">
        <v>93.255102500000007</v>
      </c>
      <c r="Q58" s="10">
        <v>96.627551249999996</v>
      </c>
      <c r="R58" s="10">
        <v>93.801986081081083</v>
      </c>
      <c r="S58" s="10">
        <v>96.320965000000001</v>
      </c>
      <c r="T58" s="10">
        <v>100</v>
      </c>
      <c r="U58" s="10">
        <v>97.109329642857148</v>
      </c>
      <c r="V58" s="10">
        <v>94.004535555555549</v>
      </c>
      <c r="W58" s="10">
        <v>98.160482500000001</v>
      </c>
    </row>
    <row r="59" spans="1:23" x14ac:dyDescent="0.35">
      <c r="A59">
        <v>59</v>
      </c>
      <c r="B59" t="s">
        <v>205</v>
      </c>
      <c r="C59" t="s">
        <v>39</v>
      </c>
      <c r="D59" t="s">
        <v>24</v>
      </c>
      <c r="E59" t="s">
        <v>31</v>
      </c>
      <c r="F59" t="s">
        <v>27</v>
      </c>
      <c r="G59" t="s">
        <v>427</v>
      </c>
      <c r="H59" s="10">
        <v>94.465725128205122</v>
      </c>
      <c r="I59" s="10">
        <v>96.627551249999996</v>
      </c>
      <c r="J59" s="10">
        <v>111.56268142857142</v>
      </c>
      <c r="K59" s="10">
        <v>110.11734625</v>
      </c>
      <c r="L59" s="10">
        <v>100</v>
      </c>
      <c r="M59" s="10">
        <v>94.379252083333327</v>
      </c>
      <c r="N59" s="10">
        <v>100</v>
      </c>
      <c r="O59" s="10">
        <v>91.568878124999998</v>
      </c>
      <c r="P59" s="10">
        <v>94.941326875000001</v>
      </c>
      <c r="Q59" s="10">
        <v>103.37244875</v>
      </c>
      <c r="R59" s="10">
        <v>98.906232837837834</v>
      </c>
      <c r="S59" s="10">
        <v>96.320965000000001</v>
      </c>
      <c r="T59" s="10">
        <v>102.40889196428571</v>
      </c>
      <c r="U59" s="10">
        <v>111.56268142857142</v>
      </c>
      <c r="V59" s="10">
        <v>97.751700833333331</v>
      </c>
      <c r="W59" s="10">
        <v>93.868274999999997</v>
      </c>
    </row>
    <row r="60" spans="1:23" x14ac:dyDescent="0.35">
      <c r="A60">
        <v>60</v>
      </c>
      <c r="B60" t="s">
        <v>207</v>
      </c>
      <c r="C60" t="s">
        <v>39</v>
      </c>
      <c r="D60" t="s">
        <v>24</v>
      </c>
      <c r="E60" t="s">
        <v>31</v>
      </c>
      <c r="F60" t="s">
        <v>27</v>
      </c>
      <c r="G60" t="s">
        <v>427</v>
      </c>
      <c r="H60" s="10">
        <v>95.157509487179482</v>
      </c>
      <c r="I60" s="10">
        <v>99.156887812500003</v>
      </c>
      <c r="J60" s="10">
        <v>114.45335178571429</v>
      </c>
      <c r="K60" s="10">
        <v>114.16428475000001</v>
      </c>
      <c r="L60" s="10">
        <v>100</v>
      </c>
      <c r="M60" s="10">
        <v>95.503401666666662</v>
      </c>
      <c r="N60" s="10">
        <v>101.12414958333333</v>
      </c>
      <c r="O60" s="10">
        <v>93.255102500000007</v>
      </c>
      <c r="P60" s="10">
        <v>96.627551249999996</v>
      </c>
      <c r="Q60" s="10">
        <v>103.37244875</v>
      </c>
      <c r="R60" s="10">
        <v>101.45835621621622</v>
      </c>
      <c r="S60" s="10">
        <v>96.934137500000006</v>
      </c>
      <c r="T60" s="10">
        <v>105.29956232142857</v>
      </c>
      <c r="U60" s="10">
        <v>114.45335178571429</v>
      </c>
      <c r="V60" s="10">
        <v>99.250566944444444</v>
      </c>
      <c r="W60" s="10">
        <v>95.094620000000006</v>
      </c>
    </row>
    <row r="61" spans="1:23" x14ac:dyDescent="0.35">
      <c r="A61">
        <v>61</v>
      </c>
      <c r="B61" t="s">
        <v>208</v>
      </c>
      <c r="C61" t="s">
        <v>39</v>
      </c>
      <c r="D61" t="s">
        <v>28</v>
      </c>
      <c r="E61" t="s">
        <v>31</v>
      </c>
      <c r="F61" t="s">
        <v>27</v>
      </c>
      <c r="G61" t="s">
        <v>427</v>
      </c>
      <c r="H61" s="10">
        <v>93.773940769230762</v>
      </c>
      <c r="I61" s="10">
        <v>99.156887812500003</v>
      </c>
      <c r="J61" s="10">
        <v>116.38046535714285</v>
      </c>
      <c r="K61" s="10">
        <v>114.16428475000001</v>
      </c>
      <c r="L61" s="10">
        <v>100</v>
      </c>
      <c r="M61" s="10">
        <v>93.255102500000007</v>
      </c>
      <c r="N61" s="10">
        <v>103.37244875</v>
      </c>
      <c r="O61" s="10">
        <v>89.882653750000003</v>
      </c>
      <c r="P61" s="10">
        <v>100</v>
      </c>
      <c r="Q61" s="10">
        <v>103.37244875</v>
      </c>
      <c r="R61" s="10">
        <v>101.45835621621622</v>
      </c>
      <c r="S61" s="10">
        <v>95.707792499999996</v>
      </c>
      <c r="T61" s="10">
        <v>105.29956232142857</v>
      </c>
      <c r="U61" s="10">
        <v>116.38046535714285</v>
      </c>
      <c r="V61" s="10">
        <v>102.24829916666667</v>
      </c>
      <c r="W61" s="10">
        <v>92.641930000000002</v>
      </c>
    </row>
    <row r="62" spans="1:23" x14ac:dyDescent="0.35">
      <c r="A62">
        <v>62</v>
      </c>
      <c r="B62" t="s">
        <v>823</v>
      </c>
      <c r="C62" t="s">
        <v>39</v>
      </c>
      <c r="D62" t="s">
        <v>23</v>
      </c>
      <c r="E62" t="s">
        <v>31</v>
      </c>
      <c r="F62" t="s">
        <v>27</v>
      </c>
      <c r="G62" t="s">
        <v>427</v>
      </c>
      <c r="H62" s="10">
        <v>95.849293846153842</v>
      </c>
      <c r="I62" s="10">
        <v>100.8431121875</v>
      </c>
      <c r="J62" s="10">
        <v>117.34402214285714</v>
      </c>
      <c r="K62" s="10">
        <v>116.86224375</v>
      </c>
      <c r="L62" s="10">
        <v>100</v>
      </c>
      <c r="M62" s="10">
        <v>96.627551249999996</v>
      </c>
      <c r="N62" s="10">
        <v>101.12414958333333</v>
      </c>
      <c r="O62" s="10">
        <v>94.941326875000001</v>
      </c>
      <c r="P62" s="10">
        <v>96.627551249999996</v>
      </c>
      <c r="Q62" s="10">
        <v>103.37244875</v>
      </c>
      <c r="R62" s="10">
        <v>103.28130148648648</v>
      </c>
      <c r="S62" s="10">
        <v>97.547309999999996</v>
      </c>
      <c r="T62" s="10">
        <v>107.22667589285714</v>
      </c>
      <c r="U62" s="10">
        <v>117.34402214285714</v>
      </c>
      <c r="V62" s="10">
        <v>99.250566944444444</v>
      </c>
      <c r="W62" s="10">
        <v>96.320965000000001</v>
      </c>
    </row>
    <row r="63" spans="1:23" x14ac:dyDescent="0.35">
      <c r="A63">
        <v>63</v>
      </c>
      <c r="B63" t="s">
        <v>1043</v>
      </c>
      <c r="C63" t="s">
        <v>39</v>
      </c>
      <c r="D63" t="s">
        <v>24</v>
      </c>
      <c r="E63" t="s">
        <v>31</v>
      </c>
      <c r="F63" t="s">
        <v>27</v>
      </c>
      <c r="G63" t="s">
        <v>427</v>
      </c>
      <c r="H63" s="10">
        <v>95.849293846153842</v>
      </c>
      <c r="I63" s="10">
        <v>101.68622437499999</v>
      </c>
      <c r="J63" s="10">
        <v>115.41690857142856</v>
      </c>
      <c r="K63" s="10">
        <v>116.86224375</v>
      </c>
      <c r="L63" s="10">
        <v>100</v>
      </c>
      <c r="M63" s="10">
        <v>95.503401666666662</v>
      </c>
      <c r="N63" s="10">
        <v>103.37244875</v>
      </c>
      <c r="O63" s="10">
        <v>93.255102500000007</v>
      </c>
      <c r="P63" s="10">
        <v>100</v>
      </c>
      <c r="Q63" s="10">
        <v>103.37244875</v>
      </c>
      <c r="R63" s="10">
        <v>103.46359601351351</v>
      </c>
      <c r="S63" s="10">
        <v>97.547309999999996</v>
      </c>
      <c r="T63" s="10">
        <v>107.70845428571428</v>
      </c>
      <c r="U63" s="10">
        <v>115.41690857142856</v>
      </c>
      <c r="V63" s="10">
        <v>102.24829916666667</v>
      </c>
      <c r="W63" s="10">
        <v>95.094620000000006</v>
      </c>
    </row>
    <row r="64" spans="1:23" x14ac:dyDescent="0.35">
      <c r="A64">
        <v>64</v>
      </c>
      <c r="B64" t="s">
        <v>1166</v>
      </c>
      <c r="C64" t="s">
        <v>39</v>
      </c>
      <c r="D64" t="s">
        <v>28</v>
      </c>
      <c r="E64" t="s">
        <v>31</v>
      </c>
      <c r="F64" t="s">
        <v>27</v>
      </c>
      <c r="G64" t="s">
        <v>427</v>
      </c>
      <c r="H64" s="10">
        <v>96.541078205128201</v>
      </c>
      <c r="I64" s="10">
        <v>102.52933656250001</v>
      </c>
      <c r="J64" s="10">
        <v>119.27113571428572</v>
      </c>
      <c r="K64" s="10">
        <v>118.21122325</v>
      </c>
      <c r="L64" s="10">
        <v>100</v>
      </c>
      <c r="M64" s="10">
        <v>97.751700833333331</v>
      </c>
      <c r="N64" s="10">
        <v>102.24829916666667</v>
      </c>
      <c r="O64" s="10">
        <v>96.627551249999996</v>
      </c>
      <c r="P64" s="10">
        <v>98.313775625000005</v>
      </c>
      <c r="Q64" s="10">
        <v>103.37244875</v>
      </c>
      <c r="R64" s="10">
        <v>105.10424675675675</v>
      </c>
      <c r="S64" s="10">
        <v>98.160482500000001</v>
      </c>
      <c r="T64" s="10">
        <v>108.67201107142857</v>
      </c>
      <c r="U64" s="10">
        <v>119.27113571428572</v>
      </c>
      <c r="V64" s="10">
        <v>100.74943305555556</v>
      </c>
      <c r="W64" s="10">
        <v>97.547309999999996</v>
      </c>
    </row>
    <row r="65" spans="1:23" x14ac:dyDescent="0.35">
      <c r="A65">
        <v>65</v>
      </c>
      <c r="B65" t="s">
        <v>205</v>
      </c>
      <c r="C65" t="s">
        <v>40</v>
      </c>
      <c r="D65" t="s">
        <v>23</v>
      </c>
      <c r="E65" t="s">
        <v>26</v>
      </c>
      <c r="F65" t="s">
        <v>27</v>
      </c>
      <c r="G65" t="s">
        <v>431</v>
      </c>
      <c r="H65" s="10">
        <v>103.4589217948718</v>
      </c>
      <c r="I65" s="10">
        <v>101.68622437499999</v>
      </c>
      <c r="J65" s="10">
        <v>99.036443214285711</v>
      </c>
      <c r="K65" s="10">
        <v>96.627551249999996</v>
      </c>
      <c r="L65" s="10">
        <v>100</v>
      </c>
      <c r="M65" s="10">
        <v>112.36564541666667</v>
      </c>
      <c r="N65" s="10">
        <v>100</v>
      </c>
      <c r="O65" s="10">
        <v>96.627551249999996</v>
      </c>
      <c r="P65" s="10">
        <v>94.941326875000001</v>
      </c>
      <c r="Q65" s="10">
        <v>100</v>
      </c>
      <c r="R65" s="10">
        <v>100.7291781081081</v>
      </c>
      <c r="S65" s="10">
        <v>104.2922075</v>
      </c>
      <c r="T65" s="10">
        <v>100.48177839285714</v>
      </c>
      <c r="U65" s="10">
        <v>99.036443214285711</v>
      </c>
      <c r="V65" s="10">
        <v>97.751700833333331</v>
      </c>
      <c r="W65" s="10">
        <v>105.5185525</v>
      </c>
    </row>
    <row r="66" spans="1:23" x14ac:dyDescent="0.35">
      <c r="A66">
        <v>66</v>
      </c>
      <c r="B66" t="s">
        <v>207</v>
      </c>
      <c r="C66" t="s">
        <v>40</v>
      </c>
      <c r="D66" t="s">
        <v>23</v>
      </c>
      <c r="E66" t="s">
        <v>26</v>
      </c>
      <c r="F66" t="s">
        <v>27</v>
      </c>
      <c r="G66" t="s">
        <v>431</v>
      </c>
      <c r="H66" s="10">
        <v>105.53427487179488</v>
      </c>
      <c r="I66" s="10">
        <v>102.52933656250001</v>
      </c>
      <c r="J66" s="10">
        <v>100</v>
      </c>
      <c r="K66" s="10">
        <v>97.976530749999995</v>
      </c>
      <c r="L66" s="10">
        <v>100</v>
      </c>
      <c r="M66" s="10">
        <v>115.73809416666667</v>
      </c>
      <c r="N66" s="10">
        <v>101.12414958333333</v>
      </c>
      <c r="O66" s="10">
        <v>101.68622437499999</v>
      </c>
      <c r="P66" s="10">
        <v>96.627551249999996</v>
      </c>
      <c r="Q66" s="10">
        <v>100</v>
      </c>
      <c r="R66" s="10">
        <v>103.28130148648648</v>
      </c>
      <c r="S66" s="10">
        <v>106.131725</v>
      </c>
      <c r="T66" s="10">
        <v>101.44533517857143</v>
      </c>
      <c r="U66" s="10">
        <v>100</v>
      </c>
      <c r="V66" s="10">
        <v>99.250566944444444</v>
      </c>
      <c r="W66" s="10">
        <v>109.1975875</v>
      </c>
    </row>
    <row r="67" spans="1:23" x14ac:dyDescent="0.35">
      <c r="A67">
        <v>67</v>
      </c>
      <c r="B67" t="s">
        <v>208</v>
      </c>
      <c r="C67" t="s">
        <v>40</v>
      </c>
      <c r="D67" t="s">
        <v>24</v>
      </c>
      <c r="E67" t="s">
        <v>26</v>
      </c>
      <c r="F67" t="s">
        <v>27</v>
      </c>
      <c r="G67" t="s">
        <v>431</v>
      </c>
      <c r="H67" s="10">
        <v>106.91784358974358</v>
      </c>
      <c r="I67" s="10">
        <v>105.058673125</v>
      </c>
      <c r="J67" s="10">
        <v>100</v>
      </c>
      <c r="K67" s="10">
        <v>102.02346925000001</v>
      </c>
      <c r="L67" s="10">
        <v>100</v>
      </c>
      <c r="M67" s="10">
        <v>112.36564541666667</v>
      </c>
      <c r="N67" s="10">
        <v>101.12414958333333</v>
      </c>
      <c r="O67" s="10">
        <v>96.627551249999996</v>
      </c>
      <c r="P67" s="10">
        <v>93.255102500000007</v>
      </c>
      <c r="Q67" s="10">
        <v>100</v>
      </c>
      <c r="R67" s="10">
        <v>103.28130148648648</v>
      </c>
      <c r="S67" s="10">
        <v>107.35807</v>
      </c>
      <c r="T67" s="10">
        <v>104.33600553571429</v>
      </c>
      <c r="U67" s="10">
        <v>100</v>
      </c>
      <c r="V67" s="10">
        <v>97.751700833333331</v>
      </c>
      <c r="W67" s="10">
        <v>105.5185525</v>
      </c>
    </row>
    <row r="68" spans="1:23" x14ac:dyDescent="0.35">
      <c r="A68">
        <v>68</v>
      </c>
      <c r="B68" t="s">
        <v>823</v>
      </c>
      <c r="C68" t="s">
        <v>40</v>
      </c>
      <c r="D68" t="s">
        <v>28</v>
      </c>
      <c r="E68" t="s">
        <v>26</v>
      </c>
      <c r="F68" t="s">
        <v>27</v>
      </c>
      <c r="G68" t="s">
        <v>431</v>
      </c>
      <c r="H68" s="10">
        <v>107.60962794871794</v>
      </c>
      <c r="I68" s="10">
        <v>100</v>
      </c>
      <c r="J68" s="10">
        <v>100</v>
      </c>
      <c r="K68" s="10">
        <v>97.976530749999995</v>
      </c>
      <c r="L68" s="10">
        <v>100</v>
      </c>
      <c r="M68" s="10">
        <v>112.36564541666667</v>
      </c>
      <c r="N68" s="10">
        <v>104.49659833333334</v>
      </c>
      <c r="O68" s="10">
        <v>98.313775625000005</v>
      </c>
      <c r="P68" s="10">
        <v>100</v>
      </c>
      <c r="Q68" s="10">
        <v>100</v>
      </c>
      <c r="R68" s="10">
        <v>103.28130148648648</v>
      </c>
      <c r="S68" s="10">
        <v>107.9712425</v>
      </c>
      <c r="T68" s="10">
        <v>100</v>
      </c>
      <c r="U68" s="10">
        <v>100</v>
      </c>
      <c r="V68" s="10">
        <v>102.99773222222223</v>
      </c>
      <c r="W68" s="10">
        <v>106.131725</v>
      </c>
    </row>
    <row r="69" spans="1:23" x14ac:dyDescent="0.35">
      <c r="A69">
        <v>69</v>
      </c>
      <c r="B69" t="s">
        <v>949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106.91784358974358</v>
      </c>
      <c r="I69" s="10">
        <v>102.52933656250001</v>
      </c>
      <c r="J69" s="10">
        <v>100.96355678571429</v>
      </c>
      <c r="K69" s="10">
        <v>97.976530749999995</v>
      </c>
      <c r="L69" s="10">
        <v>100</v>
      </c>
      <c r="M69" s="10">
        <v>119.11054291666667</v>
      </c>
      <c r="N69" s="10">
        <v>102.24829916666667</v>
      </c>
      <c r="O69" s="10">
        <v>105.058673125</v>
      </c>
      <c r="P69" s="10">
        <v>98.313775625000005</v>
      </c>
      <c r="Q69" s="10">
        <v>100</v>
      </c>
      <c r="R69" s="10">
        <v>105.10424675675675</v>
      </c>
      <c r="S69" s="10">
        <v>107.35807</v>
      </c>
      <c r="T69" s="10">
        <v>101.44533517857143</v>
      </c>
      <c r="U69" s="10">
        <v>100.96355678571429</v>
      </c>
      <c r="V69" s="10">
        <v>100.74943305555556</v>
      </c>
      <c r="W69" s="10">
        <v>112.26345000000001</v>
      </c>
    </row>
    <row r="70" spans="1:23" x14ac:dyDescent="0.35">
      <c r="A70">
        <v>70</v>
      </c>
      <c r="B70" t="s">
        <v>1121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107.60962794871794</v>
      </c>
      <c r="I70" s="10">
        <v>102.52933656250001</v>
      </c>
      <c r="J70" s="10">
        <v>100.96355678571429</v>
      </c>
      <c r="K70" s="10">
        <v>97.976530749999995</v>
      </c>
      <c r="L70" s="10">
        <v>100</v>
      </c>
      <c r="M70" s="10">
        <v>116.86224375</v>
      </c>
      <c r="N70" s="10">
        <v>103.37244875</v>
      </c>
      <c r="O70" s="10">
        <v>105.058673125</v>
      </c>
      <c r="P70" s="10">
        <v>100</v>
      </c>
      <c r="Q70" s="10">
        <v>100</v>
      </c>
      <c r="R70" s="10">
        <v>105.28654128378378</v>
      </c>
      <c r="S70" s="10">
        <v>107.9712425</v>
      </c>
      <c r="T70" s="10">
        <v>101.44533517857143</v>
      </c>
      <c r="U70" s="10">
        <v>100.96355678571429</v>
      </c>
      <c r="V70" s="10">
        <v>102.24829916666667</v>
      </c>
      <c r="W70" s="10">
        <v>111.037105</v>
      </c>
    </row>
    <row r="71" spans="1:23" x14ac:dyDescent="0.35">
      <c r="A71">
        <v>71</v>
      </c>
      <c r="B71" t="s">
        <v>205</v>
      </c>
      <c r="C71" t="s">
        <v>41</v>
      </c>
      <c r="D71" t="s">
        <v>23</v>
      </c>
      <c r="E71" t="s">
        <v>26</v>
      </c>
      <c r="F71" t="s">
        <v>27</v>
      </c>
      <c r="G71" t="s">
        <v>435</v>
      </c>
      <c r="H71" s="10">
        <v>97.232862564102561</v>
      </c>
      <c r="I71" s="10">
        <v>95.784439062499999</v>
      </c>
      <c r="J71" s="10">
        <v>98.072886428571422</v>
      </c>
      <c r="K71" s="10">
        <v>95.278571749999998</v>
      </c>
      <c r="L71" s="10">
        <v>93.255102500000007</v>
      </c>
      <c r="M71" s="10">
        <v>105.62074791666667</v>
      </c>
      <c r="N71" s="10">
        <v>97.751700833333331</v>
      </c>
      <c r="O71" s="10">
        <v>94.941326875000001</v>
      </c>
      <c r="P71" s="10">
        <v>94.941326875000001</v>
      </c>
      <c r="Q71" s="10">
        <v>93.929592249999999</v>
      </c>
      <c r="R71" s="10">
        <v>93.437397027027032</v>
      </c>
      <c r="S71" s="10">
        <v>96.320965000000001</v>
      </c>
      <c r="T71" s="10">
        <v>94.700437678571433</v>
      </c>
      <c r="U71" s="10">
        <v>98.072886428571422</v>
      </c>
      <c r="V71" s="10">
        <v>96.252834722222218</v>
      </c>
      <c r="W71" s="10">
        <v>101.22634499999999</v>
      </c>
    </row>
    <row r="72" spans="1:23" x14ac:dyDescent="0.35">
      <c r="A72">
        <v>72</v>
      </c>
      <c r="B72" t="s">
        <v>382</v>
      </c>
      <c r="C72" t="s">
        <v>41</v>
      </c>
      <c r="D72" t="s">
        <v>24</v>
      </c>
      <c r="E72" t="s">
        <v>26</v>
      </c>
      <c r="F72" t="s">
        <v>27</v>
      </c>
      <c r="G72" t="s">
        <v>435</v>
      </c>
      <c r="H72" s="10">
        <v>99.30821564102564</v>
      </c>
      <c r="I72" s="10">
        <v>96.627551249999996</v>
      </c>
      <c r="J72" s="10">
        <v>99.036443214285711</v>
      </c>
      <c r="K72" s="10">
        <v>96.627551249999996</v>
      </c>
      <c r="L72" s="10">
        <v>93.255102500000007</v>
      </c>
      <c r="M72" s="10">
        <v>108.99319666666666</v>
      </c>
      <c r="N72" s="10">
        <v>98.875850416666665</v>
      </c>
      <c r="O72" s="10">
        <v>100</v>
      </c>
      <c r="P72" s="10">
        <v>96.627551249999996</v>
      </c>
      <c r="Q72" s="10">
        <v>93.929592249999999</v>
      </c>
      <c r="R72" s="10">
        <v>95.989520405405401</v>
      </c>
      <c r="S72" s="10">
        <v>98.160482500000001</v>
      </c>
      <c r="T72" s="10">
        <v>95.663994464285707</v>
      </c>
      <c r="U72" s="10">
        <v>99.036443214285711</v>
      </c>
      <c r="V72" s="10">
        <v>97.751700833333331</v>
      </c>
      <c r="W72" s="10">
        <v>104.90537999999999</v>
      </c>
    </row>
    <row r="73" spans="1:23" x14ac:dyDescent="0.35">
      <c r="A73">
        <v>73</v>
      </c>
      <c r="B73" t="s">
        <v>892</v>
      </c>
      <c r="C73" t="s">
        <v>41</v>
      </c>
      <c r="D73" t="s">
        <v>28</v>
      </c>
      <c r="E73" t="s">
        <v>26</v>
      </c>
      <c r="F73" t="s">
        <v>27</v>
      </c>
      <c r="G73" t="s">
        <v>435</v>
      </c>
      <c r="H73" s="10">
        <v>101.38356871794872</v>
      </c>
      <c r="I73" s="10">
        <v>94.941326875000001</v>
      </c>
      <c r="J73" s="10">
        <v>99.036443214285711</v>
      </c>
      <c r="K73" s="10">
        <v>93.929592249999999</v>
      </c>
      <c r="L73" s="10">
        <v>93.255102500000007</v>
      </c>
      <c r="M73" s="10">
        <v>111.24149583333333</v>
      </c>
      <c r="N73" s="10">
        <v>97.751700833333331</v>
      </c>
      <c r="O73" s="10">
        <v>103.37244875</v>
      </c>
      <c r="P73" s="10">
        <v>94.941326875000001</v>
      </c>
      <c r="Q73" s="10">
        <v>93.929592249999999</v>
      </c>
      <c r="R73" s="10">
        <v>96.171814932432426</v>
      </c>
      <c r="S73" s="10">
        <v>100</v>
      </c>
      <c r="T73" s="10">
        <v>93.736880892857144</v>
      </c>
      <c r="U73" s="10">
        <v>99.036443214285711</v>
      </c>
      <c r="V73" s="10">
        <v>96.252834722222218</v>
      </c>
      <c r="W73" s="10">
        <v>107.35807</v>
      </c>
    </row>
    <row r="74" spans="1:23" x14ac:dyDescent="0.35">
      <c r="A74">
        <v>74</v>
      </c>
      <c r="B74" t="s">
        <v>1121</v>
      </c>
      <c r="C74" t="s">
        <v>41</v>
      </c>
      <c r="D74" t="s">
        <v>23</v>
      </c>
      <c r="E74" t="s">
        <v>26</v>
      </c>
      <c r="F74" t="s">
        <v>27</v>
      </c>
      <c r="G74" t="s">
        <v>435</v>
      </c>
      <c r="H74" s="10">
        <v>100</v>
      </c>
      <c r="I74" s="10">
        <v>94.098214687500004</v>
      </c>
      <c r="J74" s="10">
        <v>97.109329642857148</v>
      </c>
      <c r="K74" s="10">
        <v>93.929592249999999</v>
      </c>
      <c r="L74" s="10">
        <v>93.255102500000007</v>
      </c>
      <c r="M74" s="10">
        <v>112.36564541666667</v>
      </c>
      <c r="N74" s="10">
        <v>101.12414958333333</v>
      </c>
      <c r="O74" s="10">
        <v>105.058673125</v>
      </c>
      <c r="P74" s="10">
        <v>98.313775625000005</v>
      </c>
      <c r="Q74" s="10">
        <v>93.929592249999999</v>
      </c>
      <c r="R74" s="10">
        <v>96.536403986486491</v>
      </c>
      <c r="S74" s="10">
        <v>98.773655000000005</v>
      </c>
      <c r="T74" s="10">
        <v>93.255102500000007</v>
      </c>
      <c r="U74" s="10">
        <v>97.109329642857148</v>
      </c>
      <c r="V74" s="10">
        <v>100</v>
      </c>
      <c r="W74" s="10">
        <v>108.58441500000001</v>
      </c>
    </row>
    <row r="75" spans="1:23" x14ac:dyDescent="0.35">
      <c r="A75">
        <v>75</v>
      </c>
      <c r="B75" t="s">
        <v>205</v>
      </c>
      <c r="C75" t="s">
        <v>42</v>
      </c>
      <c r="D75" t="s">
        <v>24</v>
      </c>
      <c r="E75" t="s">
        <v>21</v>
      </c>
      <c r="F75" t="s">
        <v>27</v>
      </c>
      <c r="G75" t="s">
        <v>438</v>
      </c>
      <c r="H75" s="10">
        <v>97.924646923076921</v>
      </c>
      <c r="I75" s="10">
        <v>93.255102500000007</v>
      </c>
      <c r="J75" s="10">
        <v>100.96355678571429</v>
      </c>
      <c r="K75" s="10">
        <v>103.37244875</v>
      </c>
      <c r="L75" s="10">
        <v>100</v>
      </c>
      <c r="M75" s="10">
        <v>91.006803333333337</v>
      </c>
      <c r="N75" s="10">
        <v>114.61394458333334</v>
      </c>
      <c r="O75" s="10">
        <v>96.627551249999996</v>
      </c>
      <c r="P75" s="10">
        <v>106.74489749999999</v>
      </c>
      <c r="Q75" s="10">
        <v>100</v>
      </c>
      <c r="R75" s="10">
        <v>98.906232837837834</v>
      </c>
      <c r="S75" s="10">
        <v>99.386827499999995</v>
      </c>
      <c r="T75" s="10">
        <v>98.072886428571422</v>
      </c>
      <c r="U75" s="10">
        <v>100.96355678571429</v>
      </c>
      <c r="V75" s="10">
        <v>112.74036194444444</v>
      </c>
      <c r="W75" s="10">
        <v>93.868274999999997</v>
      </c>
    </row>
    <row r="76" spans="1:23" x14ac:dyDescent="0.35">
      <c r="A76">
        <v>76</v>
      </c>
      <c r="B76" t="s">
        <v>823</v>
      </c>
      <c r="C76" t="s">
        <v>42</v>
      </c>
      <c r="D76" t="s">
        <v>28</v>
      </c>
      <c r="E76" t="s">
        <v>21</v>
      </c>
      <c r="F76" t="s">
        <v>27</v>
      </c>
      <c r="G76" t="s">
        <v>438</v>
      </c>
      <c r="H76" s="10">
        <v>98.616431282051281</v>
      </c>
      <c r="I76" s="10">
        <v>94.098214687500004</v>
      </c>
      <c r="J76" s="10">
        <v>103.85422714285714</v>
      </c>
      <c r="K76" s="10">
        <v>104.72142825</v>
      </c>
      <c r="L76" s="10">
        <v>100</v>
      </c>
      <c r="M76" s="10">
        <v>92.130952916666672</v>
      </c>
      <c r="N76" s="10">
        <v>117.98639333333333</v>
      </c>
      <c r="O76" s="10">
        <v>98.313775625000005</v>
      </c>
      <c r="P76" s="10">
        <v>111.80357062499999</v>
      </c>
      <c r="Q76" s="10">
        <v>100</v>
      </c>
      <c r="R76" s="10">
        <v>101.45835621621622</v>
      </c>
      <c r="S76" s="10">
        <v>100</v>
      </c>
      <c r="T76" s="10">
        <v>99.036443214285711</v>
      </c>
      <c r="U76" s="10">
        <v>103.85422714285714</v>
      </c>
      <c r="V76" s="10">
        <v>117.23696027777777</v>
      </c>
      <c r="W76" s="10">
        <v>95.094620000000006</v>
      </c>
    </row>
    <row r="77" spans="1:23" x14ac:dyDescent="0.35">
      <c r="A77">
        <v>77</v>
      </c>
      <c r="B77" t="s">
        <v>986</v>
      </c>
      <c r="C77" t="s">
        <v>42</v>
      </c>
      <c r="D77" t="s">
        <v>23</v>
      </c>
      <c r="E77" t="s">
        <v>21</v>
      </c>
      <c r="F77" t="s">
        <v>27</v>
      </c>
      <c r="G77" t="s">
        <v>438</v>
      </c>
      <c r="H77" s="10">
        <v>97.232862564102561</v>
      </c>
      <c r="I77" s="10">
        <v>92.411990312499995</v>
      </c>
      <c r="J77" s="10">
        <v>104.81778392857143</v>
      </c>
      <c r="K77" s="10">
        <v>103.37244875</v>
      </c>
      <c r="L77" s="10">
        <v>100</v>
      </c>
      <c r="M77" s="10">
        <v>92.130952916666672</v>
      </c>
      <c r="N77" s="10">
        <v>121.35884208333333</v>
      </c>
      <c r="O77" s="10">
        <v>98.313775625000005</v>
      </c>
      <c r="P77" s="10">
        <v>115.176019375</v>
      </c>
      <c r="Q77" s="10">
        <v>100</v>
      </c>
      <c r="R77" s="10">
        <v>101.64065074324324</v>
      </c>
      <c r="S77" s="10">
        <v>98.773655000000005</v>
      </c>
      <c r="T77" s="10">
        <v>97.591108035714285</v>
      </c>
      <c r="U77" s="10">
        <v>104.81778392857143</v>
      </c>
      <c r="V77" s="10">
        <v>120.98412555555555</v>
      </c>
      <c r="W77" s="10">
        <v>95.094620000000006</v>
      </c>
    </row>
    <row r="78" spans="1:23" x14ac:dyDescent="0.35">
      <c r="A78">
        <v>78</v>
      </c>
      <c r="B78" t="s">
        <v>1299</v>
      </c>
      <c r="C78" t="s">
        <v>42</v>
      </c>
      <c r="D78" t="s">
        <v>24</v>
      </c>
      <c r="E78" t="s">
        <v>21</v>
      </c>
      <c r="F78" t="s">
        <v>27</v>
      </c>
      <c r="G78" t="s">
        <v>438</v>
      </c>
      <c r="H78" s="10">
        <v>99.30821564102564</v>
      </c>
      <c r="I78" s="10">
        <v>94.941326875000001</v>
      </c>
      <c r="J78" s="10">
        <v>104.81778392857143</v>
      </c>
      <c r="K78" s="10">
        <v>106.07040775</v>
      </c>
      <c r="L78" s="10">
        <v>100</v>
      </c>
      <c r="M78" s="10">
        <v>93.255102500000007</v>
      </c>
      <c r="N78" s="10">
        <v>120.23469249999999</v>
      </c>
      <c r="O78" s="10">
        <v>100</v>
      </c>
      <c r="P78" s="10">
        <v>115.176019375</v>
      </c>
      <c r="Q78" s="10">
        <v>100</v>
      </c>
      <c r="R78" s="10">
        <v>103.28130148648648</v>
      </c>
      <c r="S78" s="10">
        <v>100.6131725</v>
      </c>
      <c r="T78" s="10">
        <v>100</v>
      </c>
      <c r="U78" s="10">
        <v>104.81778392857143</v>
      </c>
      <c r="V78" s="10">
        <v>120.23469249999999</v>
      </c>
      <c r="W78" s="10">
        <v>96.320965000000001</v>
      </c>
    </row>
    <row r="79" spans="1:23" x14ac:dyDescent="0.35">
      <c r="A79">
        <v>79</v>
      </c>
      <c r="B79" t="s">
        <v>205</v>
      </c>
      <c r="C79" t="s">
        <v>43</v>
      </c>
      <c r="D79" t="s">
        <v>24</v>
      </c>
      <c r="E79" t="s">
        <v>25</v>
      </c>
      <c r="F79" t="s">
        <v>27</v>
      </c>
      <c r="G79" t="s">
        <v>440</v>
      </c>
      <c r="H79" s="10">
        <v>97.232862564102561</v>
      </c>
      <c r="I79" s="10">
        <v>94.941326875000001</v>
      </c>
      <c r="J79" s="10">
        <v>99.036443214285711</v>
      </c>
      <c r="K79" s="10">
        <v>91.231633250000002</v>
      </c>
      <c r="L79" s="10">
        <v>93.255102500000007</v>
      </c>
      <c r="M79" s="10">
        <v>96.627551249999996</v>
      </c>
      <c r="N79" s="10">
        <v>98.875850416666665</v>
      </c>
      <c r="O79" s="10">
        <v>94.941326875000001</v>
      </c>
      <c r="P79" s="10">
        <v>94.941326875000001</v>
      </c>
      <c r="Q79" s="10">
        <v>95.278571749999998</v>
      </c>
      <c r="R79" s="10">
        <v>91.979040810810815</v>
      </c>
      <c r="S79" s="10">
        <v>96.320965000000001</v>
      </c>
      <c r="T79" s="10">
        <v>92.773324107142855</v>
      </c>
      <c r="U79" s="10">
        <v>99.036443214285711</v>
      </c>
      <c r="V79" s="10">
        <v>97.002267777777774</v>
      </c>
      <c r="W79" s="10">
        <v>96.320965000000001</v>
      </c>
    </row>
    <row r="80" spans="1:23" x14ac:dyDescent="0.35">
      <c r="A80">
        <v>80</v>
      </c>
      <c r="B80" t="s">
        <v>925</v>
      </c>
      <c r="C80" t="s">
        <v>43</v>
      </c>
      <c r="D80" t="s">
        <v>28</v>
      </c>
      <c r="E80" t="s">
        <v>25</v>
      </c>
      <c r="F80" t="s">
        <v>27</v>
      </c>
      <c r="G80" t="s">
        <v>440</v>
      </c>
      <c r="H80" s="10">
        <v>99.30821564102564</v>
      </c>
      <c r="I80" s="10">
        <v>97.470663437499994</v>
      </c>
      <c r="J80" s="10">
        <v>100</v>
      </c>
      <c r="K80" s="10">
        <v>92.58061275</v>
      </c>
      <c r="L80" s="10">
        <v>93.255102500000007</v>
      </c>
      <c r="M80" s="10">
        <v>97.751700833333331</v>
      </c>
      <c r="N80" s="10">
        <v>100</v>
      </c>
      <c r="O80" s="10">
        <v>100</v>
      </c>
      <c r="P80" s="10">
        <v>96.627551249999996</v>
      </c>
      <c r="Q80" s="10">
        <v>95.278571749999998</v>
      </c>
      <c r="R80" s="10">
        <v>94.531164189189184</v>
      </c>
      <c r="S80" s="10">
        <v>98.160482500000001</v>
      </c>
      <c r="T80" s="10">
        <v>94.700437678571433</v>
      </c>
      <c r="U80" s="10">
        <v>100</v>
      </c>
      <c r="V80" s="10">
        <v>98.501133888888887</v>
      </c>
      <c r="W80" s="10">
        <v>98.773655000000005</v>
      </c>
    </row>
    <row r="81" spans="1:23" x14ac:dyDescent="0.35">
      <c r="A81">
        <v>81</v>
      </c>
      <c r="B81" t="s">
        <v>205</v>
      </c>
      <c r="C81" t="s">
        <v>44</v>
      </c>
      <c r="D81" t="s">
        <v>24</v>
      </c>
      <c r="E81" t="s">
        <v>26</v>
      </c>
      <c r="F81" t="s">
        <v>27</v>
      </c>
      <c r="G81" t="s">
        <v>442</v>
      </c>
      <c r="H81" s="10">
        <v>95.849293846153842</v>
      </c>
      <c r="I81" s="10">
        <v>95.784439062499999</v>
      </c>
      <c r="J81" s="10">
        <v>98.072886428571422</v>
      </c>
      <c r="K81" s="10">
        <v>95.278571749999998</v>
      </c>
      <c r="L81" s="10">
        <v>93.255102500000007</v>
      </c>
      <c r="M81" s="10">
        <v>103.37244875</v>
      </c>
      <c r="N81" s="10">
        <v>97.751700833333331</v>
      </c>
      <c r="O81" s="10">
        <v>96.627551249999996</v>
      </c>
      <c r="P81" s="10">
        <v>94.941326875000001</v>
      </c>
      <c r="Q81" s="10">
        <v>100</v>
      </c>
      <c r="R81" s="10">
        <v>94.531164189189184</v>
      </c>
      <c r="S81" s="10">
        <v>95.094620000000006</v>
      </c>
      <c r="T81" s="10">
        <v>94.700437678571433</v>
      </c>
      <c r="U81" s="10">
        <v>98.072886428571422</v>
      </c>
      <c r="V81" s="10">
        <v>96.252834722222218</v>
      </c>
      <c r="W81" s="10">
        <v>100.6131725</v>
      </c>
    </row>
    <row r="82" spans="1:23" x14ac:dyDescent="0.35">
      <c r="A82">
        <v>82</v>
      </c>
      <c r="B82" t="s">
        <v>783</v>
      </c>
      <c r="C82" t="s">
        <v>44</v>
      </c>
      <c r="D82" t="s">
        <v>28</v>
      </c>
      <c r="E82" t="s">
        <v>26</v>
      </c>
      <c r="F82" t="s">
        <v>27</v>
      </c>
      <c r="G82" t="s">
        <v>442</v>
      </c>
      <c r="H82" s="10">
        <v>97.924646923076921</v>
      </c>
      <c r="I82" s="10">
        <v>96.627551249999996</v>
      </c>
      <c r="J82" s="10">
        <v>99.036443214285711</v>
      </c>
      <c r="K82" s="10">
        <v>96.627551249999996</v>
      </c>
      <c r="L82" s="10">
        <v>93.255102500000007</v>
      </c>
      <c r="M82" s="10">
        <v>106.74489749999999</v>
      </c>
      <c r="N82" s="10">
        <v>98.875850416666665</v>
      </c>
      <c r="O82" s="10">
        <v>101.68622437499999</v>
      </c>
      <c r="P82" s="10">
        <v>96.627551249999996</v>
      </c>
      <c r="Q82" s="10">
        <v>100</v>
      </c>
      <c r="R82" s="10">
        <v>97.083287567567567</v>
      </c>
      <c r="S82" s="10">
        <v>96.934137500000006</v>
      </c>
      <c r="T82" s="10">
        <v>95.663994464285707</v>
      </c>
      <c r="U82" s="10">
        <v>99.036443214285711</v>
      </c>
      <c r="V82" s="10">
        <v>97.751700833333331</v>
      </c>
      <c r="W82" s="10">
        <v>104.2922075</v>
      </c>
    </row>
    <row r="83" spans="1:23" x14ac:dyDescent="0.35">
      <c r="A83">
        <v>83</v>
      </c>
      <c r="B83" t="s">
        <v>205</v>
      </c>
      <c r="C83" t="s">
        <v>45</v>
      </c>
      <c r="D83" t="s">
        <v>24</v>
      </c>
      <c r="E83" t="s">
        <v>25</v>
      </c>
      <c r="F83" t="s">
        <v>27</v>
      </c>
      <c r="G83" t="s">
        <v>444</v>
      </c>
      <c r="H83" s="10">
        <v>101.38356871794872</v>
      </c>
      <c r="I83" s="10">
        <v>100.8431121875</v>
      </c>
      <c r="J83" s="10">
        <v>99.036443214285711</v>
      </c>
      <c r="K83" s="10">
        <v>100.67448975000001</v>
      </c>
      <c r="L83" s="10">
        <v>100</v>
      </c>
      <c r="M83" s="10">
        <v>96.627551249999996</v>
      </c>
      <c r="N83" s="10">
        <v>98.875850416666665</v>
      </c>
      <c r="O83" s="10">
        <v>94.941326875000001</v>
      </c>
      <c r="P83" s="10">
        <v>94.941326875000001</v>
      </c>
      <c r="Q83" s="10">
        <v>95.278571749999998</v>
      </c>
      <c r="R83" s="10">
        <v>96.354109459459465</v>
      </c>
      <c r="S83" s="10">
        <v>102.45269</v>
      </c>
      <c r="T83" s="10">
        <v>101.44533517857143</v>
      </c>
      <c r="U83" s="10">
        <v>99.036443214285711</v>
      </c>
      <c r="V83" s="10">
        <v>97.002267777777774</v>
      </c>
      <c r="W83" s="10">
        <v>96.320965000000001</v>
      </c>
    </row>
    <row r="84" spans="1:23" x14ac:dyDescent="0.35">
      <c r="A84">
        <v>84</v>
      </c>
      <c r="B84" t="s">
        <v>783</v>
      </c>
      <c r="C84" t="s">
        <v>45</v>
      </c>
      <c r="D84" t="s">
        <v>28</v>
      </c>
      <c r="E84" t="s">
        <v>25</v>
      </c>
      <c r="F84" t="s">
        <v>27</v>
      </c>
      <c r="G84" t="s">
        <v>444</v>
      </c>
      <c r="H84" s="10">
        <v>103.4589217948718</v>
      </c>
      <c r="I84" s="10">
        <v>102.52933656250001</v>
      </c>
      <c r="J84" s="10">
        <v>100</v>
      </c>
      <c r="K84" s="10">
        <v>102.02346925000001</v>
      </c>
      <c r="L84" s="10">
        <v>100</v>
      </c>
      <c r="M84" s="10">
        <v>97.751700833333331</v>
      </c>
      <c r="N84" s="10">
        <v>100</v>
      </c>
      <c r="O84" s="10">
        <v>100</v>
      </c>
      <c r="P84" s="10">
        <v>96.627551249999996</v>
      </c>
      <c r="Q84" s="10">
        <v>95.278571749999998</v>
      </c>
      <c r="R84" s="10">
        <v>98.723938310810809</v>
      </c>
      <c r="S84" s="10">
        <v>104.2922075</v>
      </c>
      <c r="T84" s="10">
        <v>102.89067035714285</v>
      </c>
      <c r="U84" s="10">
        <v>100</v>
      </c>
      <c r="V84" s="10">
        <v>98.501133888888887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46</v>
      </c>
      <c r="D85" t="s">
        <v>24</v>
      </c>
      <c r="E85" t="s">
        <v>21</v>
      </c>
      <c r="F85" t="s">
        <v>27</v>
      </c>
      <c r="G85" t="s">
        <v>446</v>
      </c>
      <c r="H85" s="10">
        <v>95.849293846153842</v>
      </c>
      <c r="I85" s="10">
        <v>92.411990312499995</v>
      </c>
      <c r="J85" s="10">
        <v>98.072886428571422</v>
      </c>
      <c r="K85" s="10">
        <v>97.976530749999995</v>
      </c>
      <c r="L85" s="10">
        <v>93.255102500000007</v>
      </c>
      <c r="M85" s="10">
        <v>91.006803333333337</v>
      </c>
      <c r="N85" s="10">
        <v>106.74489749999999</v>
      </c>
      <c r="O85" s="10">
        <v>101.68622437499999</v>
      </c>
      <c r="P85" s="10">
        <v>103.37244875</v>
      </c>
      <c r="Q85" s="10">
        <v>97.976530749999995</v>
      </c>
      <c r="R85" s="10">
        <v>94.531164189189184</v>
      </c>
      <c r="S85" s="10">
        <v>95.094620000000006</v>
      </c>
      <c r="T85" s="10">
        <v>93.736880892857144</v>
      </c>
      <c r="U85" s="10">
        <v>98.072886428571422</v>
      </c>
      <c r="V85" s="10">
        <v>105.99546444444445</v>
      </c>
      <c r="W85" s="10">
        <v>95.707792499999996</v>
      </c>
    </row>
    <row r="86" spans="1:23" x14ac:dyDescent="0.35">
      <c r="A86">
        <v>86</v>
      </c>
      <c r="B86" t="s">
        <v>205</v>
      </c>
      <c r="C86" t="s">
        <v>47</v>
      </c>
      <c r="D86" t="s">
        <v>24</v>
      </c>
      <c r="E86" t="s">
        <v>25</v>
      </c>
      <c r="F86" t="s">
        <v>27</v>
      </c>
      <c r="G86" t="s">
        <v>448</v>
      </c>
      <c r="H86" s="10">
        <v>102.07535307692308</v>
      </c>
      <c r="I86" s="10">
        <v>101.68622437499999</v>
      </c>
      <c r="J86" s="10">
        <v>99.036443214285711</v>
      </c>
      <c r="K86" s="10">
        <v>100.67448975000001</v>
      </c>
      <c r="L86" s="10">
        <v>100</v>
      </c>
      <c r="M86" s="10">
        <v>97.751700833333331</v>
      </c>
      <c r="N86" s="10">
        <v>101.12414958333333</v>
      </c>
      <c r="O86" s="10">
        <v>96.627551249999996</v>
      </c>
      <c r="P86" s="10">
        <v>96.627551249999996</v>
      </c>
      <c r="Q86" s="10">
        <v>110.11734625</v>
      </c>
      <c r="R86" s="10">
        <v>101.64065074324324</v>
      </c>
      <c r="S86" s="10">
        <v>103.06586249999999</v>
      </c>
      <c r="T86" s="10">
        <v>101.92711357142858</v>
      </c>
      <c r="U86" s="10">
        <v>99.036443214285711</v>
      </c>
      <c r="V86" s="10">
        <v>99.250566944444444</v>
      </c>
      <c r="W86" s="10">
        <v>97.547309999999996</v>
      </c>
    </row>
    <row r="87" spans="1:23" x14ac:dyDescent="0.35">
      <c r="A87">
        <v>87</v>
      </c>
      <c r="B87" t="s">
        <v>1340</v>
      </c>
      <c r="C87" t="s">
        <v>47</v>
      </c>
      <c r="D87" t="s">
        <v>28</v>
      </c>
      <c r="E87" t="s">
        <v>25</v>
      </c>
      <c r="F87" t="s">
        <v>27</v>
      </c>
      <c r="G87" t="s">
        <v>448</v>
      </c>
      <c r="H87" s="10">
        <v>104.15070615384616</v>
      </c>
      <c r="I87" s="10">
        <v>104.2155609375</v>
      </c>
      <c r="J87" s="10">
        <v>100</v>
      </c>
      <c r="K87" s="10">
        <v>102.02346925000001</v>
      </c>
      <c r="L87" s="10">
        <v>100</v>
      </c>
      <c r="M87" s="10">
        <v>98.875850416666665</v>
      </c>
      <c r="N87" s="10">
        <v>102.24829916666667</v>
      </c>
      <c r="O87" s="10">
        <v>101.68622437499999</v>
      </c>
      <c r="P87" s="10">
        <v>98.313775625000005</v>
      </c>
      <c r="Q87" s="10">
        <v>110.11734625</v>
      </c>
      <c r="R87" s="10">
        <v>104.19277412162162</v>
      </c>
      <c r="S87" s="10">
        <v>104.90537999999999</v>
      </c>
      <c r="T87" s="10">
        <v>103.85422714285714</v>
      </c>
      <c r="U87" s="10">
        <v>100</v>
      </c>
      <c r="V87" s="10">
        <v>100.74943305555556</v>
      </c>
      <c r="W87" s="10">
        <v>100</v>
      </c>
    </row>
    <row r="88" spans="1:23" x14ac:dyDescent="0.35">
      <c r="A88">
        <v>89</v>
      </c>
      <c r="B88" t="s">
        <v>205</v>
      </c>
      <c r="C88" t="s">
        <v>965</v>
      </c>
      <c r="D88" t="s">
        <v>24</v>
      </c>
      <c r="E88" t="s">
        <v>31</v>
      </c>
      <c r="F88" t="s">
        <v>27</v>
      </c>
      <c r="G88" t="s">
        <v>967</v>
      </c>
      <c r="H88" s="10">
        <v>94.465725128205122</v>
      </c>
      <c r="I88" s="10">
        <v>100.8431121875</v>
      </c>
      <c r="J88" s="10">
        <v>104.81778392857143</v>
      </c>
      <c r="K88" s="10">
        <v>99.325510249999994</v>
      </c>
      <c r="L88" s="10">
        <v>93.255102500000007</v>
      </c>
      <c r="M88" s="10">
        <v>94.379252083333327</v>
      </c>
      <c r="N88" s="10">
        <v>98.875850416666665</v>
      </c>
      <c r="O88" s="10">
        <v>93.255102500000007</v>
      </c>
      <c r="P88" s="10">
        <v>98.313775625000005</v>
      </c>
      <c r="Q88" s="10">
        <v>96.627551249999996</v>
      </c>
      <c r="R88" s="10">
        <v>94.895753243243249</v>
      </c>
      <c r="S88" s="10">
        <v>93.868274999999997</v>
      </c>
      <c r="T88" s="10">
        <v>99.036443214285711</v>
      </c>
      <c r="U88" s="10">
        <v>104.81778392857143</v>
      </c>
      <c r="V88" s="10">
        <v>98.501133888888887</v>
      </c>
      <c r="W88" s="10">
        <v>94.481447500000002</v>
      </c>
    </row>
    <row r="89" spans="1:23" x14ac:dyDescent="0.35">
      <c r="A89">
        <v>90</v>
      </c>
      <c r="B89" t="s">
        <v>205</v>
      </c>
      <c r="C89" t="s">
        <v>48</v>
      </c>
      <c r="D89" t="s">
        <v>23</v>
      </c>
      <c r="E89" t="s">
        <v>26</v>
      </c>
      <c r="F89" t="s">
        <v>49</v>
      </c>
      <c r="G89" t="s">
        <v>451</v>
      </c>
      <c r="H89" s="10">
        <v>102.76713743589744</v>
      </c>
      <c r="I89" s="10">
        <v>94.941326875000001</v>
      </c>
      <c r="J89" s="10">
        <v>97.109329642857148</v>
      </c>
      <c r="K89" s="10">
        <v>100.67448975000001</v>
      </c>
      <c r="L89" s="10">
        <v>93.255102500000007</v>
      </c>
      <c r="M89" s="10">
        <v>113.489795</v>
      </c>
      <c r="N89" s="10">
        <v>97.751700833333331</v>
      </c>
      <c r="O89" s="10">
        <v>96.627551249999996</v>
      </c>
      <c r="P89" s="10">
        <v>94.941326875000001</v>
      </c>
      <c r="Q89" s="10">
        <v>96.627551249999996</v>
      </c>
      <c r="R89" s="10">
        <v>97.447876621621617</v>
      </c>
      <c r="S89" s="10">
        <v>101.22634499999999</v>
      </c>
      <c r="T89" s="10">
        <v>96.145772857142859</v>
      </c>
      <c r="U89" s="10">
        <v>97.109329642857148</v>
      </c>
      <c r="V89" s="10">
        <v>96.252834722222218</v>
      </c>
      <c r="W89" s="10">
        <v>106.131725</v>
      </c>
    </row>
    <row r="90" spans="1:23" x14ac:dyDescent="0.35">
      <c r="A90">
        <v>91</v>
      </c>
      <c r="B90" t="s">
        <v>207</v>
      </c>
      <c r="C90" t="s">
        <v>48</v>
      </c>
      <c r="D90" t="s">
        <v>23</v>
      </c>
      <c r="E90" t="s">
        <v>26</v>
      </c>
      <c r="F90" t="s">
        <v>49</v>
      </c>
      <c r="G90" t="s">
        <v>451</v>
      </c>
      <c r="H90" s="10">
        <v>104.84249051282052</v>
      </c>
      <c r="I90" s="10">
        <v>95.784439062499999</v>
      </c>
      <c r="J90" s="10">
        <v>98.072886428571422</v>
      </c>
      <c r="K90" s="10">
        <v>102.02346925000001</v>
      </c>
      <c r="L90" s="10">
        <v>93.255102500000007</v>
      </c>
      <c r="M90" s="10">
        <v>116.86224375</v>
      </c>
      <c r="N90" s="10">
        <v>98.875850416666665</v>
      </c>
      <c r="O90" s="10">
        <v>101.68622437499999</v>
      </c>
      <c r="P90" s="10">
        <v>96.627551249999996</v>
      </c>
      <c r="Q90" s="10">
        <v>96.627551249999996</v>
      </c>
      <c r="R90" s="10">
        <v>100</v>
      </c>
      <c r="S90" s="10">
        <v>103.06586249999999</v>
      </c>
      <c r="T90" s="10">
        <v>97.109329642857148</v>
      </c>
      <c r="U90" s="10">
        <v>98.072886428571422</v>
      </c>
      <c r="V90" s="10">
        <v>97.751700833333331</v>
      </c>
      <c r="W90" s="10">
        <v>109.81076</v>
      </c>
    </row>
    <row r="91" spans="1:23" x14ac:dyDescent="0.35">
      <c r="A91">
        <v>92</v>
      </c>
      <c r="B91" t="s">
        <v>215</v>
      </c>
      <c r="C91" t="s">
        <v>48</v>
      </c>
      <c r="D91" t="s">
        <v>24</v>
      </c>
      <c r="E91" t="s">
        <v>26</v>
      </c>
      <c r="F91" t="s">
        <v>49</v>
      </c>
      <c r="G91" t="s">
        <v>451</v>
      </c>
      <c r="H91" s="10">
        <v>106.22605923076924</v>
      </c>
      <c r="I91" s="10">
        <v>95.784439062499999</v>
      </c>
      <c r="J91" s="10">
        <v>98.072886428571422</v>
      </c>
      <c r="K91" s="10">
        <v>102.02346925000001</v>
      </c>
      <c r="L91" s="10">
        <v>93.255102500000007</v>
      </c>
      <c r="M91" s="10">
        <v>114.61394458333334</v>
      </c>
      <c r="N91" s="10">
        <v>98.875850416666665</v>
      </c>
      <c r="O91" s="10">
        <v>101.68622437499999</v>
      </c>
      <c r="P91" s="10">
        <v>96.627551249999996</v>
      </c>
      <c r="Q91" s="10">
        <v>96.627551249999996</v>
      </c>
      <c r="R91" s="10">
        <v>100</v>
      </c>
      <c r="S91" s="10">
        <v>104.2922075</v>
      </c>
      <c r="T91" s="10">
        <v>97.109329642857148</v>
      </c>
      <c r="U91" s="10">
        <v>98.072886428571422</v>
      </c>
      <c r="V91" s="10">
        <v>97.751700833333331</v>
      </c>
      <c r="W91" s="10">
        <v>108.58441500000001</v>
      </c>
    </row>
    <row r="92" spans="1:23" x14ac:dyDescent="0.35">
      <c r="A92">
        <v>93</v>
      </c>
      <c r="B92" t="s">
        <v>949</v>
      </c>
      <c r="C92" t="s">
        <v>48</v>
      </c>
      <c r="D92" t="s">
        <v>28</v>
      </c>
      <c r="E92" t="s">
        <v>26</v>
      </c>
      <c r="F92" t="s">
        <v>49</v>
      </c>
      <c r="G92" t="s">
        <v>451</v>
      </c>
      <c r="H92" s="10">
        <v>106.22605923076924</v>
      </c>
      <c r="I92" s="10">
        <v>95.784439062499999</v>
      </c>
      <c r="J92" s="10">
        <v>99.036443214285711</v>
      </c>
      <c r="K92" s="10">
        <v>102.02346925000001</v>
      </c>
      <c r="L92" s="10">
        <v>93.255102500000007</v>
      </c>
      <c r="M92" s="10">
        <v>120.23469249999999</v>
      </c>
      <c r="N92" s="10">
        <v>100</v>
      </c>
      <c r="O92" s="10">
        <v>105.058673125</v>
      </c>
      <c r="P92" s="10">
        <v>98.313775625000005</v>
      </c>
      <c r="Q92" s="10">
        <v>96.627551249999996</v>
      </c>
      <c r="R92" s="10">
        <v>101.82294527027027</v>
      </c>
      <c r="S92" s="10">
        <v>104.2922075</v>
      </c>
      <c r="T92" s="10">
        <v>97.109329642857148</v>
      </c>
      <c r="U92" s="10">
        <v>99.036443214285711</v>
      </c>
      <c r="V92" s="10">
        <v>99.250566944444444</v>
      </c>
      <c r="W92" s="10">
        <v>112.8766225</v>
      </c>
    </row>
    <row r="93" spans="1:23" x14ac:dyDescent="0.35">
      <c r="A93">
        <v>94</v>
      </c>
      <c r="B93" t="s">
        <v>1103</v>
      </c>
      <c r="C93" t="s">
        <v>48</v>
      </c>
      <c r="D93" t="s">
        <v>24</v>
      </c>
      <c r="E93" t="s">
        <v>26</v>
      </c>
      <c r="F93" t="s">
        <v>49</v>
      </c>
      <c r="G93" t="s">
        <v>451</v>
      </c>
      <c r="H93" s="10">
        <v>106.91784358974358</v>
      </c>
      <c r="I93" s="10">
        <v>95.784439062499999</v>
      </c>
      <c r="J93" s="10">
        <v>99.036443214285711</v>
      </c>
      <c r="K93" s="10">
        <v>102.02346925000001</v>
      </c>
      <c r="L93" s="10">
        <v>93.255102500000007</v>
      </c>
      <c r="M93" s="10">
        <v>117.98639333333333</v>
      </c>
      <c r="N93" s="10">
        <v>102.24829916666667</v>
      </c>
      <c r="O93" s="10">
        <v>103.37244875</v>
      </c>
      <c r="P93" s="10">
        <v>100</v>
      </c>
      <c r="Q93" s="10">
        <v>96.627551249999996</v>
      </c>
      <c r="R93" s="10">
        <v>102.00523979729729</v>
      </c>
      <c r="S93" s="10">
        <v>104.90537999999999</v>
      </c>
      <c r="T93" s="10">
        <v>97.109329642857148</v>
      </c>
      <c r="U93" s="10">
        <v>99.036443214285711</v>
      </c>
      <c r="V93" s="10">
        <v>101.49886611111111</v>
      </c>
      <c r="W93" s="10">
        <v>111.037105</v>
      </c>
    </row>
    <row r="94" spans="1:23" x14ac:dyDescent="0.35">
      <c r="A94">
        <v>95</v>
      </c>
      <c r="B94" t="s">
        <v>205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102.07535307692308</v>
      </c>
      <c r="I94" s="10">
        <v>100</v>
      </c>
      <c r="J94" s="10">
        <v>99.036443214285711</v>
      </c>
      <c r="K94" s="10">
        <v>107.41938725</v>
      </c>
      <c r="L94" s="10">
        <v>100</v>
      </c>
      <c r="M94" s="10">
        <v>110.11734625</v>
      </c>
      <c r="N94" s="10">
        <v>98.875850416666665</v>
      </c>
      <c r="O94" s="10">
        <v>96.627551249999996</v>
      </c>
      <c r="P94" s="10">
        <v>101.68622437499999</v>
      </c>
      <c r="Q94" s="10">
        <v>100</v>
      </c>
      <c r="R94" s="10">
        <v>101.64065074324324</v>
      </c>
      <c r="S94" s="10">
        <v>103.06586249999999</v>
      </c>
      <c r="T94" s="10">
        <v>103.37244875</v>
      </c>
      <c r="U94" s="10">
        <v>99.036443214285711</v>
      </c>
      <c r="V94" s="10">
        <v>100</v>
      </c>
      <c r="W94" s="10">
        <v>104.2922075</v>
      </c>
    </row>
    <row r="95" spans="1:23" x14ac:dyDescent="0.35">
      <c r="A95">
        <v>96</v>
      </c>
      <c r="B95" t="s">
        <v>207</v>
      </c>
      <c r="C95" t="s">
        <v>50</v>
      </c>
      <c r="D95" t="s">
        <v>28</v>
      </c>
      <c r="E95" t="s">
        <v>25</v>
      </c>
      <c r="F95" t="s">
        <v>49</v>
      </c>
      <c r="G95" t="s">
        <v>455</v>
      </c>
      <c r="H95" s="10">
        <v>104.15070615384616</v>
      </c>
      <c r="I95" s="10">
        <v>102.52933656250001</v>
      </c>
      <c r="J95" s="10">
        <v>100</v>
      </c>
      <c r="K95" s="10">
        <v>108.76836675</v>
      </c>
      <c r="L95" s="10">
        <v>100</v>
      </c>
      <c r="M95" s="10">
        <v>111.24149583333333</v>
      </c>
      <c r="N95" s="10">
        <v>100</v>
      </c>
      <c r="O95" s="10">
        <v>101.68622437499999</v>
      </c>
      <c r="P95" s="10">
        <v>103.37244875</v>
      </c>
      <c r="Q95" s="10">
        <v>100</v>
      </c>
      <c r="R95" s="10">
        <v>104.19277412162162</v>
      </c>
      <c r="S95" s="10">
        <v>104.90537999999999</v>
      </c>
      <c r="T95" s="10">
        <v>105.29956232142857</v>
      </c>
      <c r="U95" s="10">
        <v>100</v>
      </c>
      <c r="V95" s="10">
        <v>101.49886611111111</v>
      </c>
      <c r="W95" s="10">
        <v>106.74489750000001</v>
      </c>
    </row>
    <row r="96" spans="1:23" x14ac:dyDescent="0.35">
      <c r="A96">
        <v>97</v>
      </c>
      <c r="B96" t="s">
        <v>215</v>
      </c>
      <c r="C96" t="s">
        <v>50</v>
      </c>
      <c r="D96" t="s">
        <v>23</v>
      </c>
      <c r="E96" t="s">
        <v>25</v>
      </c>
      <c r="F96" t="s">
        <v>49</v>
      </c>
      <c r="G96" t="s">
        <v>455</v>
      </c>
      <c r="H96" s="10">
        <v>102.07535307692308</v>
      </c>
      <c r="I96" s="10">
        <v>100</v>
      </c>
      <c r="J96" s="10">
        <v>100</v>
      </c>
      <c r="K96" s="10">
        <v>106.07040775</v>
      </c>
      <c r="L96" s="10">
        <v>100</v>
      </c>
      <c r="M96" s="10">
        <v>114.61394458333334</v>
      </c>
      <c r="N96" s="10">
        <v>103.37244875</v>
      </c>
      <c r="O96" s="10">
        <v>101.68622437499999</v>
      </c>
      <c r="P96" s="10">
        <v>106.74489749999999</v>
      </c>
      <c r="Q96" s="10">
        <v>100</v>
      </c>
      <c r="R96" s="10">
        <v>104.19277412162162</v>
      </c>
      <c r="S96" s="10">
        <v>103.06586249999999</v>
      </c>
      <c r="T96" s="10">
        <v>102.89067035714285</v>
      </c>
      <c r="U96" s="10">
        <v>100</v>
      </c>
      <c r="V96" s="10">
        <v>105.24603138888889</v>
      </c>
      <c r="W96" s="10">
        <v>108.58441500000001</v>
      </c>
    </row>
    <row r="97" spans="1:23" x14ac:dyDescent="0.35">
      <c r="A97">
        <v>98</v>
      </c>
      <c r="B97" t="s">
        <v>892</v>
      </c>
      <c r="C97" t="s">
        <v>50</v>
      </c>
      <c r="D97" t="s">
        <v>24</v>
      </c>
      <c r="E97" t="s">
        <v>25</v>
      </c>
      <c r="F97" t="s">
        <v>49</v>
      </c>
      <c r="G97" t="s">
        <v>455</v>
      </c>
      <c r="H97" s="10">
        <v>106.22605923076924</v>
      </c>
      <c r="I97" s="10">
        <v>100.8431121875</v>
      </c>
      <c r="J97" s="10">
        <v>100</v>
      </c>
      <c r="K97" s="10">
        <v>106.07040775</v>
      </c>
      <c r="L97" s="10">
        <v>100</v>
      </c>
      <c r="M97" s="10">
        <v>113.489795</v>
      </c>
      <c r="N97" s="10">
        <v>98.875850416666665</v>
      </c>
      <c r="O97" s="10">
        <v>105.058673125</v>
      </c>
      <c r="P97" s="10">
        <v>101.68622437499999</v>
      </c>
      <c r="Q97" s="10">
        <v>102.02346925000001</v>
      </c>
      <c r="R97" s="10">
        <v>104.92195222972973</v>
      </c>
      <c r="S97" s="10">
        <v>106.74489750000001</v>
      </c>
      <c r="T97" s="10">
        <v>103.37244875</v>
      </c>
      <c r="U97" s="10">
        <v>100</v>
      </c>
      <c r="V97" s="10">
        <v>100</v>
      </c>
      <c r="W97" s="10">
        <v>109.1975875</v>
      </c>
    </row>
    <row r="98" spans="1:23" x14ac:dyDescent="0.35">
      <c r="A98">
        <v>99</v>
      </c>
      <c r="B98" t="s">
        <v>1103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103.4589217948718</v>
      </c>
      <c r="I98" s="10">
        <v>105.058673125</v>
      </c>
      <c r="J98" s="10">
        <v>99.036443214285711</v>
      </c>
      <c r="K98" s="10">
        <v>111.46632575</v>
      </c>
      <c r="L98" s="10">
        <v>100</v>
      </c>
      <c r="M98" s="10">
        <v>108.99319666666666</v>
      </c>
      <c r="N98" s="10">
        <v>102.24829916666667</v>
      </c>
      <c r="O98" s="10">
        <v>98.313775625000005</v>
      </c>
      <c r="P98" s="10">
        <v>105.058673125</v>
      </c>
      <c r="Q98" s="10">
        <v>100</v>
      </c>
      <c r="R98" s="10">
        <v>104.55736317567568</v>
      </c>
      <c r="S98" s="10">
        <v>104.2922075</v>
      </c>
      <c r="T98" s="10">
        <v>107.70845428571428</v>
      </c>
      <c r="U98" s="10">
        <v>99.036443214285711</v>
      </c>
      <c r="V98" s="10">
        <v>103.74716527777778</v>
      </c>
      <c r="W98" s="10">
        <v>104.2922075</v>
      </c>
    </row>
    <row r="99" spans="1:23" x14ac:dyDescent="0.35">
      <c r="A99">
        <v>100</v>
      </c>
      <c r="B99" t="s">
        <v>1299</v>
      </c>
      <c r="C99" t="s">
        <v>50</v>
      </c>
      <c r="D99" t="s">
        <v>23</v>
      </c>
      <c r="E99" t="s">
        <v>25</v>
      </c>
      <c r="F99" t="s">
        <v>49</v>
      </c>
      <c r="G99" t="s">
        <v>455</v>
      </c>
      <c r="H99" s="10">
        <v>105.53427487179488</v>
      </c>
      <c r="I99" s="10">
        <v>102.52933656250001</v>
      </c>
      <c r="J99" s="10">
        <v>100.96355678571429</v>
      </c>
      <c r="K99" s="10">
        <v>108.76836675</v>
      </c>
      <c r="L99" s="10">
        <v>100</v>
      </c>
      <c r="M99" s="10">
        <v>114.61394458333334</v>
      </c>
      <c r="N99" s="10">
        <v>101.12414958333333</v>
      </c>
      <c r="O99" s="10">
        <v>105.058673125</v>
      </c>
      <c r="P99" s="10">
        <v>105.058673125</v>
      </c>
      <c r="Q99" s="10">
        <v>100</v>
      </c>
      <c r="R99" s="10">
        <v>106.01571939189189</v>
      </c>
      <c r="S99" s="10">
        <v>106.131725</v>
      </c>
      <c r="T99" s="10">
        <v>105.29956232142857</v>
      </c>
      <c r="U99" s="10">
        <v>100.96355678571429</v>
      </c>
      <c r="V99" s="10">
        <v>102.99773222222223</v>
      </c>
      <c r="W99" s="10">
        <v>109.81076</v>
      </c>
    </row>
    <row r="100" spans="1:23" x14ac:dyDescent="0.35">
      <c r="A100">
        <v>101</v>
      </c>
      <c r="B100" t="s">
        <v>205</v>
      </c>
      <c r="C100" t="s">
        <v>378</v>
      </c>
      <c r="D100" t="s">
        <v>23</v>
      </c>
      <c r="E100" t="s">
        <v>31</v>
      </c>
      <c r="F100" t="s">
        <v>49</v>
      </c>
      <c r="G100" t="s">
        <v>459</v>
      </c>
      <c r="H100" s="10">
        <v>98.616431282051281</v>
      </c>
      <c r="I100" s="10">
        <v>99.156887812500003</v>
      </c>
      <c r="J100" s="10">
        <v>107.70845428571428</v>
      </c>
      <c r="K100" s="10">
        <v>99.325510249999994</v>
      </c>
      <c r="L100" s="10">
        <v>93.255102500000007</v>
      </c>
      <c r="M100" s="10">
        <v>110.11734625</v>
      </c>
      <c r="N100" s="10">
        <v>98.875850416666665</v>
      </c>
      <c r="O100" s="10">
        <v>96.627551249999996</v>
      </c>
      <c r="P100" s="10">
        <v>96.627551249999996</v>
      </c>
      <c r="Q100" s="10">
        <v>95.278571749999998</v>
      </c>
      <c r="R100" s="10">
        <v>98.541643783783783</v>
      </c>
      <c r="S100" s="10">
        <v>97.547309999999996</v>
      </c>
      <c r="T100" s="10">
        <v>98.072886428571422</v>
      </c>
      <c r="U100" s="10">
        <v>107.70845428571428</v>
      </c>
      <c r="V100" s="10">
        <v>97.751700833333331</v>
      </c>
      <c r="W100" s="10">
        <v>104.2922075</v>
      </c>
    </row>
    <row r="101" spans="1:23" x14ac:dyDescent="0.35">
      <c r="A101">
        <v>102</v>
      </c>
      <c r="B101" t="s">
        <v>207</v>
      </c>
      <c r="C101" t="s">
        <v>378</v>
      </c>
      <c r="D101" t="s">
        <v>23</v>
      </c>
      <c r="E101" t="s">
        <v>31</v>
      </c>
      <c r="F101" t="s">
        <v>49</v>
      </c>
      <c r="G101" t="s">
        <v>459</v>
      </c>
      <c r="H101" s="10">
        <v>99.30821564102564</v>
      </c>
      <c r="I101" s="10">
        <v>101.68622437499999</v>
      </c>
      <c r="J101" s="10">
        <v>110.59912464285713</v>
      </c>
      <c r="K101" s="10">
        <v>103.37244875</v>
      </c>
      <c r="L101" s="10">
        <v>93.255102500000007</v>
      </c>
      <c r="M101" s="10">
        <v>111.24149583333333</v>
      </c>
      <c r="N101" s="10">
        <v>100</v>
      </c>
      <c r="O101" s="10">
        <v>98.313775625000005</v>
      </c>
      <c r="P101" s="10">
        <v>98.313775625000005</v>
      </c>
      <c r="Q101" s="10">
        <v>95.278571749999998</v>
      </c>
      <c r="R101" s="10">
        <v>101.09376716216217</v>
      </c>
      <c r="S101" s="10">
        <v>98.160482500000001</v>
      </c>
      <c r="T101" s="10">
        <v>100.96355678571429</v>
      </c>
      <c r="U101" s="10">
        <v>110.59912464285713</v>
      </c>
      <c r="V101" s="10">
        <v>99.250566944444444</v>
      </c>
      <c r="W101" s="10">
        <v>105.5185525</v>
      </c>
    </row>
    <row r="102" spans="1:23" x14ac:dyDescent="0.35">
      <c r="A102">
        <v>103</v>
      </c>
      <c r="B102" t="s">
        <v>691</v>
      </c>
      <c r="C102" t="s">
        <v>378</v>
      </c>
      <c r="D102" t="s">
        <v>24</v>
      </c>
      <c r="E102" t="s">
        <v>31</v>
      </c>
      <c r="F102" t="s">
        <v>49</v>
      </c>
      <c r="G102" t="s">
        <v>459</v>
      </c>
      <c r="H102" s="10">
        <v>100.69178435897436</v>
      </c>
      <c r="I102" s="10">
        <v>103.37244875</v>
      </c>
      <c r="J102" s="10">
        <v>110.59912464285713</v>
      </c>
      <c r="K102" s="10">
        <v>106.07040775</v>
      </c>
      <c r="L102" s="10">
        <v>93.255102500000007</v>
      </c>
      <c r="M102" s="10">
        <v>108.99319666666666</v>
      </c>
      <c r="N102" s="10">
        <v>97.751700833333331</v>
      </c>
      <c r="O102" s="10">
        <v>96.627551249999996</v>
      </c>
      <c r="P102" s="10">
        <v>96.627551249999996</v>
      </c>
      <c r="Q102" s="10">
        <v>95.278571749999998</v>
      </c>
      <c r="R102" s="10">
        <v>101.09376716216217</v>
      </c>
      <c r="S102" s="10">
        <v>99.386827499999995</v>
      </c>
      <c r="T102" s="10">
        <v>102.89067035714285</v>
      </c>
      <c r="U102" s="10">
        <v>110.59912464285713</v>
      </c>
      <c r="V102" s="10">
        <v>97.002267777777774</v>
      </c>
      <c r="W102" s="10">
        <v>103.679035</v>
      </c>
    </row>
    <row r="103" spans="1:23" x14ac:dyDescent="0.35">
      <c r="A103">
        <v>104</v>
      </c>
      <c r="B103" t="s">
        <v>1043</v>
      </c>
      <c r="C103" t="s">
        <v>378</v>
      </c>
      <c r="D103" t="s">
        <v>28</v>
      </c>
      <c r="E103" t="s">
        <v>31</v>
      </c>
      <c r="F103" t="s">
        <v>49</v>
      </c>
      <c r="G103" t="s">
        <v>459</v>
      </c>
      <c r="H103" s="10">
        <v>100</v>
      </c>
      <c r="I103" s="10">
        <v>101.68622437499999</v>
      </c>
      <c r="J103" s="10">
        <v>112.52623821428571</v>
      </c>
      <c r="K103" s="10">
        <v>103.37244875</v>
      </c>
      <c r="L103" s="10">
        <v>93.255102500000007</v>
      </c>
      <c r="M103" s="10">
        <v>114.61394458333334</v>
      </c>
      <c r="N103" s="10">
        <v>101.12414958333333</v>
      </c>
      <c r="O103" s="10">
        <v>101.68622437499999</v>
      </c>
      <c r="P103" s="10">
        <v>98.313775625000005</v>
      </c>
      <c r="Q103" s="10">
        <v>95.278571749999998</v>
      </c>
      <c r="R103" s="10">
        <v>102.73441790540541</v>
      </c>
      <c r="S103" s="10">
        <v>98.773655000000005</v>
      </c>
      <c r="T103" s="10">
        <v>100.96355678571429</v>
      </c>
      <c r="U103" s="10">
        <v>112.52623821428571</v>
      </c>
      <c r="V103" s="10">
        <v>100</v>
      </c>
      <c r="W103" s="10">
        <v>108.58441500000001</v>
      </c>
    </row>
    <row r="104" spans="1:23" x14ac:dyDescent="0.35">
      <c r="A104">
        <v>105</v>
      </c>
      <c r="B104" t="s">
        <v>205</v>
      </c>
      <c r="C104" t="s">
        <v>51</v>
      </c>
      <c r="D104" t="s">
        <v>23</v>
      </c>
      <c r="E104" t="s">
        <v>25</v>
      </c>
      <c r="F104" t="s">
        <v>49</v>
      </c>
      <c r="G104" t="s">
        <v>462</v>
      </c>
      <c r="H104" s="10">
        <v>100</v>
      </c>
      <c r="I104" s="10">
        <v>98.313775625000005</v>
      </c>
      <c r="J104" s="10">
        <v>97.109329642857148</v>
      </c>
      <c r="K104" s="10">
        <v>96.627551249999996</v>
      </c>
      <c r="L104" s="10">
        <v>93.255102500000007</v>
      </c>
      <c r="M104" s="10">
        <v>97.751700833333331</v>
      </c>
      <c r="N104" s="10">
        <v>96.627551249999996</v>
      </c>
      <c r="O104" s="10">
        <v>96.627551249999996</v>
      </c>
      <c r="P104" s="10">
        <v>101.68622437499999</v>
      </c>
      <c r="Q104" s="10">
        <v>96.627551249999996</v>
      </c>
      <c r="R104" s="10">
        <v>94.895753243243249</v>
      </c>
      <c r="S104" s="10">
        <v>98.773655000000005</v>
      </c>
      <c r="T104" s="10">
        <v>96.627551249999996</v>
      </c>
      <c r="U104" s="10">
        <v>97.109329642857148</v>
      </c>
      <c r="V104" s="10">
        <v>98.501133888888887</v>
      </c>
      <c r="W104" s="10">
        <v>97.547309999999996</v>
      </c>
    </row>
    <row r="105" spans="1:23" x14ac:dyDescent="0.35">
      <c r="A105">
        <v>106</v>
      </c>
      <c r="B105" t="s">
        <v>205</v>
      </c>
      <c r="C105" t="s">
        <v>52</v>
      </c>
      <c r="D105" t="s">
        <v>23</v>
      </c>
      <c r="E105" t="s">
        <v>25</v>
      </c>
      <c r="F105" t="s">
        <v>49</v>
      </c>
      <c r="G105" t="s">
        <v>464</v>
      </c>
      <c r="H105" s="10">
        <v>100.69178435897436</v>
      </c>
      <c r="I105" s="10">
        <v>99.156887812500003</v>
      </c>
      <c r="J105" s="10">
        <v>98.072886428571422</v>
      </c>
      <c r="K105" s="10">
        <v>97.976530749999995</v>
      </c>
      <c r="L105" s="10">
        <v>93.255102500000007</v>
      </c>
      <c r="M105" s="10">
        <v>103.37244875</v>
      </c>
      <c r="N105" s="10">
        <v>97.751700833333331</v>
      </c>
      <c r="O105" s="10">
        <v>98.313775625000005</v>
      </c>
      <c r="P105" s="10">
        <v>103.37244875</v>
      </c>
      <c r="Q105" s="10">
        <v>96.627551249999996</v>
      </c>
      <c r="R105" s="10">
        <v>97.083287567567567</v>
      </c>
      <c r="S105" s="10">
        <v>99.386827499999995</v>
      </c>
      <c r="T105" s="10">
        <v>97.591108035714285</v>
      </c>
      <c r="U105" s="10">
        <v>98.072886428571422</v>
      </c>
      <c r="V105" s="10">
        <v>100</v>
      </c>
      <c r="W105" s="10">
        <v>101.22634499999999</v>
      </c>
    </row>
    <row r="106" spans="1:23" x14ac:dyDescent="0.35">
      <c r="A106">
        <v>107</v>
      </c>
      <c r="B106" t="s">
        <v>205</v>
      </c>
      <c r="C106" t="s">
        <v>53</v>
      </c>
      <c r="D106" t="s">
        <v>23</v>
      </c>
      <c r="E106" t="s">
        <v>21</v>
      </c>
      <c r="F106" t="s">
        <v>49</v>
      </c>
      <c r="G106" t="s">
        <v>466</v>
      </c>
      <c r="H106" s="10">
        <v>94.465725128205122</v>
      </c>
      <c r="I106" s="10">
        <v>92.411990312499995</v>
      </c>
      <c r="J106" s="10">
        <v>97.109329642857148</v>
      </c>
      <c r="K106" s="10">
        <v>99.325510249999994</v>
      </c>
      <c r="L106" s="10">
        <v>100</v>
      </c>
      <c r="M106" s="10">
        <v>91.006803333333337</v>
      </c>
      <c r="N106" s="10">
        <v>107.86904708333333</v>
      </c>
      <c r="O106" s="10">
        <v>101.68622437499999</v>
      </c>
      <c r="P106" s="10">
        <v>103.37244875</v>
      </c>
      <c r="Q106" s="10">
        <v>100</v>
      </c>
      <c r="R106" s="10">
        <v>95.62493135135135</v>
      </c>
      <c r="S106" s="10">
        <v>96.320965000000001</v>
      </c>
      <c r="T106" s="10">
        <v>96.145772857142859</v>
      </c>
      <c r="U106" s="10">
        <v>97.109329642857148</v>
      </c>
      <c r="V106" s="10">
        <v>106.74489749999999</v>
      </c>
      <c r="W106" s="10">
        <v>95.707792499999996</v>
      </c>
    </row>
    <row r="107" spans="1:23" x14ac:dyDescent="0.35">
      <c r="A107">
        <v>108</v>
      </c>
      <c r="B107" t="s">
        <v>205</v>
      </c>
      <c r="C107" t="s">
        <v>54</v>
      </c>
      <c r="D107" t="s">
        <v>23</v>
      </c>
      <c r="E107" t="s">
        <v>26</v>
      </c>
      <c r="F107" t="s">
        <v>49</v>
      </c>
      <c r="G107" t="s">
        <v>468</v>
      </c>
      <c r="H107" s="10">
        <v>102.76713743589744</v>
      </c>
      <c r="I107" s="10">
        <v>94.941326875000001</v>
      </c>
      <c r="J107" s="10">
        <v>97.109329642857148</v>
      </c>
      <c r="K107" s="10">
        <v>100.67448975000001</v>
      </c>
      <c r="L107" s="10">
        <v>93.255102500000007</v>
      </c>
      <c r="M107" s="10">
        <v>107.86904708333333</v>
      </c>
      <c r="N107" s="10">
        <v>97.751700833333331</v>
      </c>
      <c r="O107" s="10">
        <v>96.627551249999996</v>
      </c>
      <c r="P107" s="10">
        <v>94.941326875000001</v>
      </c>
      <c r="Q107" s="10">
        <v>96.627551249999996</v>
      </c>
      <c r="R107" s="10">
        <v>96.536403986486491</v>
      </c>
      <c r="S107" s="10">
        <v>101.22634499999999</v>
      </c>
      <c r="T107" s="10">
        <v>96.145772857142859</v>
      </c>
      <c r="U107" s="10">
        <v>97.109329642857148</v>
      </c>
      <c r="V107" s="10">
        <v>96.252834722222218</v>
      </c>
      <c r="W107" s="10">
        <v>103.06586249999999</v>
      </c>
    </row>
    <row r="108" spans="1:23" x14ac:dyDescent="0.35">
      <c r="A108">
        <v>109</v>
      </c>
      <c r="B108" t="s">
        <v>205</v>
      </c>
      <c r="C108" t="s">
        <v>836</v>
      </c>
      <c r="D108" t="s">
        <v>23</v>
      </c>
      <c r="E108" t="s">
        <v>31</v>
      </c>
      <c r="F108" t="s">
        <v>49</v>
      </c>
      <c r="G108" t="s">
        <v>842</v>
      </c>
      <c r="H108" s="10">
        <v>95.849293846153842</v>
      </c>
      <c r="I108" s="10">
        <v>97.470663437499994</v>
      </c>
      <c r="J108" s="10">
        <v>105.78134071428572</v>
      </c>
      <c r="K108" s="10">
        <v>97.976530749999995</v>
      </c>
      <c r="L108" s="10">
        <v>93.255102500000007</v>
      </c>
      <c r="M108" s="10">
        <v>100</v>
      </c>
      <c r="N108" s="10">
        <v>100</v>
      </c>
      <c r="O108" s="10">
        <v>96.627551249999996</v>
      </c>
      <c r="P108" s="10">
        <v>100</v>
      </c>
      <c r="Q108" s="10">
        <v>100</v>
      </c>
      <c r="R108" s="10">
        <v>97.083287567567567</v>
      </c>
      <c r="S108" s="10">
        <v>95.094620000000006</v>
      </c>
      <c r="T108" s="10">
        <v>96.627551249999996</v>
      </c>
      <c r="U108" s="10">
        <v>105.78134071428572</v>
      </c>
      <c r="V108" s="10">
        <v>100</v>
      </c>
      <c r="W108" s="10">
        <v>98.773655000000005</v>
      </c>
    </row>
    <row r="109" spans="1:23" x14ac:dyDescent="0.35">
      <c r="A109">
        <v>110</v>
      </c>
      <c r="B109" t="s">
        <v>205</v>
      </c>
      <c r="C109" t="s">
        <v>838</v>
      </c>
      <c r="D109" t="s">
        <v>23</v>
      </c>
      <c r="E109" t="s">
        <v>26</v>
      </c>
      <c r="F109" t="s">
        <v>49</v>
      </c>
      <c r="G109" t="s">
        <v>846</v>
      </c>
      <c r="H109" s="10">
        <v>100</v>
      </c>
      <c r="I109" s="10">
        <v>100</v>
      </c>
      <c r="J109" s="10">
        <v>97.109329642857148</v>
      </c>
      <c r="K109" s="10">
        <v>99.325510249999994</v>
      </c>
      <c r="L109" s="10">
        <v>93.255102500000007</v>
      </c>
      <c r="M109" s="10">
        <v>105.62074791666667</v>
      </c>
      <c r="N109" s="10">
        <v>97.751700833333331</v>
      </c>
      <c r="O109" s="10">
        <v>94.941326875000001</v>
      </c>
      <c r="P109" s="10">
        <v>94.941326875000001</v>
      </c>
      <c r="Q109" s="10">
        <v>96.627551249999996</v>
      </c>
      <c r="R109" s="10">
        <v>96.171814932432426</v>
      </c>
      <c r="S109" s="10">
        <v>98.773655000000005</v>
      </c>
      <c r="T109" s="10">
        <v>98.554664821428574</v>
      </c>
      <c r="U109" s="10">
        <v>97.109329642857148</v>
      </c>
      <c r="V109" s="10">
        <v>96.252834722222218</v>
      </c>
      <c r="W109" s="10">
        <v>101.22634499999999</v>
      </c>
    </row>
    <row r="110" spans="1:23" x14ac:dyDescent="0.35">
      <c r="A110">
        <v>111</v>
      </c>
      <c r="B110" t="s">
        <v>1103</v>
      </c>
      <c r="C110" t="s">
        <v>838</v>
      </c>
      <c r="D110" t="s">
        <v>24</v>
      </c>
      <c r="E110" t="s">
        <v>26</v>
      </c>
      <c r="F110" t="s">
        <v>49</v>
      </c>
      <c r="G110" t="s">
        <v>846</v>
      </c>
      <c r="H110" s="10">
        <v>102.07535307692308</v>
      </c>
      <c r="I110" s="10">
        <v>100.8431121875</v>
      </c>
      <c r="J110" s="10">
        <v>98.072886428571422</v>
      </c>
      <c r="K110" s="10">
        <v>100.67448975000001</v>
      </c>
      <c r="L110" s="10">
        <v>93.255102500000007</v>
      </c>
      <c r="M110" s="10">
        <v>108.99319666666666</v>
      </c>
      <c r="N110" s="10">
        <v>98.875850416666665</v>
      </c>
      <c r="O110" s="10">
        <v>100</v>
      </c>
      <c r="P110" s="10">
        <v>96.627551249999996</v>
      </c>
      <c r="Q110" s="10">
        <v>96.627551249999996</v>
      </c>
      <c r="R110" s="10">
        <v>98.723938310810809</v>
      </c>
      <c r="S110" s="10">
        <v>100.6131725</v>
      </c>
      <c r="T110" s="10">
        <v>99.518221607142863</v>
      </c>
      <c r="U110" s="10">
        <v>98.072886428571422</v>
      </c>
      <c r="V110" s="10">
        <v>97.751700833333331</v>
      </c>
      <c r="W110" s="10">
        <v>104.90537999999999</v>
      </c>
    </row>
    <row r="111" spans="1:23" x14ac:dyDescent="0.35">
      <c r="A111">
        <v>112</v>
      </c>
      <c r="B111" t="s">
        <v>205</v>
      </c>
      <c r="C111" t="s">
        <v>840</v>
      </c>
      <c r="D111" t="s">
        <v>23</v>
      </c>
      <c r="E111" t="s">
        <v>25</v>
      </c>
      <c r="F111" t="s">
        <v>49</v>
      </c>
      <c r="G111" t="s">
        <v>848</v>
      </c>
      <c r="H111" s="10">
        <v>99.30821564102564</v>
      </c>
      <c r="I111" s="10">
        <v>98.313775625000005</v>
      </c>
      <c r="J111" s="10">
        <v>97.109329642857148</v>
      </c>
      <c r="K111" s="10">
        <v>96.627551249999996</v>
      </c>
      <c r="L111" s="10">
        <v>93.255102500000007</v>
      </c>
      <c r="M111" s="10">
        <v>101.12414958333333</v>
      </c>
      <c r="N111" s="10">
        <v>96.627551249999996</v>
      </c>
      <c r="O111" s="10">
        <v>96.627551249999996</v>
      </c>
      <c r="P111" s="10">
        <v>101.68622437499999</v>
      </c>
      <c r="Q111" s="10">
        <v>96.627551249999996</v>
      </c>
      <c r="R111" s="10">
        <v>95.260342297297299</v>
      </c>
      <c r="S111" s="10">
        <v>98.160482500000001</v>
      </c>
      <c r="T111" s="10">
        <v>96.627551249999996</v>
      </c>
      <c r="U111" s="10">
        <v>97.109329642857148</v>
      </c>
      <c r="V111" s="10">
        <v>98.501133888888887</v>
      </c>
      <c r="W111" s="10">
        <v>99.386827499999995</v>
      </c>
    </row>
    <row r="112" spans="1:23" x14ac:dyDescent="0.35">
      <c r="A112">
        <v>113</v>
      </c>
      <c r="B112" t="s">
        <v>205</v>
      </c>
      <c r="C112" t="s">
        <v>30</v>
      </c>
      <c r="D112" t="s">
        <v>23</v>
      </c>
      <c r="E112" t="s">
        <v>31</v>
      </c>
      <c r="F112" t="s">
        <v>20</v>
      </c>
      <c r="G112" t="s">
        <v>470</v>
      </c>
      <c r="H112" s="10">
        <v>104.15070615384616</v>
      </c>
      <c r="I112" s="10">
        <v>106.74489749999999</v>
      </c>
      <c r="J112" s="10">
        <v>113.489795</v>
      </c>
      <c r="K112" s="10">
        <v>107.41938725</v>
      </c>
      <c r="L112" s="10">
        <v>100</v>
      </c>
      <c r="M112" s="10">
        <v>95.503401666666662</v>
      </c>
      <c r="N112" s="10">
        <v>97.751700833333331</v>
      </c>
      <c r="O112" s="10">
        <v>94.941326875000001</v>
      </c>
      <c r="P112" s="10">
        <v>94.941326875000001</v>
      </c>
      <c r="Q112" s="10">
        <v>100</v>
      </c>
      <c r="R112" s="10">
        <v>102.91671243243243</v>
      </c>
      <c r="S112" s="10">
        <v>104.90537999999999</v>
      </c>
      <c r="T112" s="10">
        <v>107.22667589285714</v>
      </c>
      <c r="U112" s="10">
        <v>113.489795</v>
      </c>
      <c r="V112" s="10">
        <v>96.252834722222218</v>
      </c>
      <c r="W112" s="10">
        <v>95.707792499999996</v>
      </c>
    </row>
    <row r="113" spans="1:23" x14ac:dyDescent="0.35">
      <c r="A113">
        <v>114</v>
      </c>
      <c r="B113" t="s">
        <v>215</v>
      </c>
      <c r="C113" t="s">
        <v>30</v>
      </c>
      <c r="D113" t="s">
        <v>24</v>
      </c>
      <c r="E113" t="s">
        <v>31</v>
      </c>
      <c r="F113" t="s">
        <v>20</v>
      </c>
      <c r="G113" t="s">
        <v>470</v>
      </c>
      <c r="H113" s="10">
        <v>104.84249051282052</v>
      </c>
      <c r="I113" s="10">
        <v>109.2742340625</v>
      </c>
      <c r="J113" s="10">
        <v>116.38046535714285</v>
      </c>
      <c r="K113" s="10">
        <v>111.46632575</v>
      </c>
      <c r="L113" s="10">
        <v>100</v>
      </c>
      <c r="M113" s="10">
        <v>96.627551249999996</v>
      </c>
      <c r="N113" s="10">
        <v>98.875850416666665</v>
      </c>
      <c r="O113" s="10">
        <v>96.627551249999996</v>
      </c>
      <c r="P113" s="10">
        <v>96.627551249999996</v>
      </c>
      <c r="Q113" s="10">
        <v>100</v>
      </c>
      <c r="R113" s="10">
        <v>105.46883581081082</v>
      </c>
      <c r="S113" s="10">
        <v>105.5185525</v>
      </c>
      <c r="T113" s="10">
        <v>110.11734625</v>
      </c>
      <c r="U113" s="10">
        <v>116.38046535714285</v>
      </c>
      <c r="V113" s="10">
        <v>97.751700833333331</v>
      </c>
      <c r="W113" s="10">
        <v>96.934137500000006</v>
      </c>
    </row>
    <row r="114" spans="1:23" x14ac:dyDescent="0.35">
      <c r="A114">
        <v>115</v>
      </c>
      <c r="B114" t="s">
        <v>772</v>
      </c>
      <c r="C114" t="s">
        <v>30</v>
      </c>
      <c r="D114" t="s">
        <v>28</v>
      </c>
      <c r="E114" t="s">
        <v>31</v>
      </c>
      <c r="F114" t="s">
        <v>20</v>
      </c>
      <c r="G114" t="s">
        <v>470</v>
      </c>
      <c r="H114" s="10">
        <v>106.22605923076924</v>
      </c>
      <c r="I114" s="10">
        <v>106.74489749999999</v>
      </c>
      <c r="J114" s="10">
        <v>119.27113571428572</v>
      </c>
      <c r="K114" s="10">
        <v>107.41938725</v>
      </c>
      <c r="L114" s="10">
        <v>100</v>
      </c>
      <c r="M114" s="10">
        <v>100</v>
      </c>
      <c r="N114" s="10">
        <v>96.627551249999996</v>
      </c>
      <c r="O114" s="10">
        <v>101.68622437499999</v>
      </c>
      <c r="P114" s="10">
        <v>93.255102500000007</v>
      </c>
      <c r="Q114" s="10">
        <v>100</v>
      </c>
      <c r="R114" s="10">
        <v>105.65113033783784</v>
      </c>
      <c r="S114" s="10">
        <v>106.74489750000001</v>
      </c>
      <c r="T114" s="10">
        <v>107.22667589285714</v>
      </c>
      <c r="U114" s="10">
        <v>119.27113571428572</v>
      </c>
      <c r="V114" s="10">
        <v>94.753968611111105</v>
      </c>
      <c r="W114" s="10">
        <v>100.6131725</v>
      </c>
    </row>
    <row r="115" spans="1:23" x14ac:dyDescent="0.35">
      <c r="A115">
        <v>116</v>
      </c>
      <c r="B115" t="s">
        <v>207</v>
      </c>
      <c r="C115" t="s">
        <v>30</v>
      </c>
      <c r="D115" t="s">
        <v>23</v>
      </c>
      <c r="E115" t="s">
        <v>31</v>
      </c>
      <c r="F115" t="s">
        <v>20</v>
      </c>
      <c r="G115" t="s">
        <v>470</v>
      </c>
      <c r="H115" s="10">
        <v>106.91784358974358</v>
      </c>
      <c r="I115" s="10">
        <v>106.74489749999999</v>
      </c>
      <c r="J115" s="10">
        <v>115.41690857142856</v>
      </c>
      <c r="K115" s="10">
        <v>107.41938725</v>
      </c>
      <c r="L115" s="10">
        <v>100</v>
      </c>
      <c r="M115" s="10">
        <v>98.875850416666665</v>
      </c>
      <c r="N115" s="10">
        <v>98.875850416666665</v>
      </c>
      <c r="O115" s="10">
        <v>100</v>
      </c>
      <c r="P115" s="10">
        <v>96.627551249999996</v>
      </c>
      <c r="Q115" s="10">
        <v>100</v>
      </c>
      <c r="R115" s="10">
        <v>105.46883581081082</v>
      </c>
      <c r="S115" s="10">
        <v>107.35807</v>
      </c>
      <c r="T115" s="10">
        <v>107.22667589285714</v>
      </c>
      <c r="U115" s="10">
        <v>115.41690857142856</v>
      </c>
      <c r="V115" s="10">
        <v>97.751700833333331</v>
      </c>
      <c r="W115" s="10">
        <v>99.386827499999995</v>
      </c>
    </row>
    <row r="116" spans="1:23" x14ac:dyDescent="0.35">
      <c r="A116">
        <v>117</v>
      </c>
      <c r="B116" t="s">
        <v>892</v>
      </c>
      <c r="C116" t="s">
        <v>30</v>
      </c>
      <c r="D116" t="s">
        <v>24</v>
      </c>
      <c r="E116" t="s">
        <v>31</v>
      </c>
      <c r="F116" t="s">
        <v>20</v>
      </c>
      <c r="G116" t="s">
        <v>470</v>
      </c>
      <c r="H116" s="10">
        <v>105.53427487179488</v>
      </c>
      <c r="I116" s="10">
        <v>111.80357062499999</v>
      </c>
      <c r="J116" s="10">
        <v>118.30757892857143</v>
      </c>
      <c r="K116" s="10">
        <v>114.16428475000001</v>
      </c>
      <c r="L116" s="10">
        <v>100</v>
      </c>
      <c r="M116" s="10">
        <v>96.627551249999996</v>
      </c>
      <c r="N116" s="10">
        <v>100</v>
      </c>
      <c r="O116" s="10">
        <v>96.627551249999996</v>
      </c>
      <c r="P116" s="10">
        <v>98.313775625000005</v>
      </c>
      <c r="Q116" s="10">
        <v>100</v>
      </c>
      <c r="R116" s="10">
        <v>107.29178108108108</v>
      </c>
      <c r="S116" s="10">
        <v>106.131725</v>
      </c>
      <c r="T116" s="10">
        <v>112.52623821428571</v>
      </c>
      <c r="U116" s="10">
        <v>118.30757892857143</v>
      </c>
      <c r="V116" s="10">
        <v>99.250566944444444</v>
      </c>
      <c r="W116" s="10">
        <v>96.934137500000006</v>
      </c>
    </row>
    <row r="117" spans="1:23" x14ac:dyDescent="0.35">
      <c r="A117">
        <v>118</v>
      </c>
      <c r="B117" t="s">
        <v>998</v>
      </c>
      <c r="C117" t="s">
        <v>30</v>
      </c>
      <c r="D117" t="s">
        <v>28</v>
      </c>
      <c r="E117" t="s">
        <v>31</v>
      </c>
      <c r="F117" t="s">
        <v>20</v>
      </c>
      <c r="G117" t="s">
        <v>470</v>
      </c>
      <c r="H117" s="10">
        <v>105.53427487179488</v>
      </c>
      <c r="I117" s="10">
        <v>109.2742340625</v>
      </c>
      <c r="J117" s="10">
        <v>119.27113571428572</v>
      </c>
      <c r="K117" s="10">
        <v>111.46632575</v>
      </c>
      <c r="L117" s="10">
        <v>100</v>
      </c>
      <c r="M117" s="10">
        <v>98.875850416666665</v>
      </c>
      <c r="N117" s="10">
        <v>101.12414958333333</v>
      </c>
      <c r="O117" s="10">
        <v>100</v>
      </c>
      <c r="P117" s="10">
        <v>98.313775625000005</v>
      </c>
      <c r="Q117" s="10">
        <v>100</v>
      </c>
      <c r="R117" s="10">
        <v>107.47407560810811</v>
      </c>
      <c r="S117" s="10">
        <v>106.131725</v>
      </c>
      <c r="T117" s="10">
        <v>110.11734625</v>
      </c>
      <c r="U117" s="10">
        <v>119.27113571428572</v>
      </c>
      <c r="V117" s="10">
        <v>100</v>
      </c>
      <c r="W117" s="10">
        <v>99.386827499999995</v>
      </c>
    </row>
    <row r="118" spans="1:23" x14ac:dyDescent="0.35">
      <c r="A118">
        <v>119</v>
      </c>
      <c r="B118" t="s">
        <v>1299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106.91784358974358</v>
      </c>
      <c r="I118" s="10">
        <v>109.2742340625</v>
      </c>
      <c r="J118" s="10">
        <v>117.34402214285714</v>
      </c>
      <c r="K118" s="10">
        <v>112.81530524999999</v>
      </c>
      <c r="L118" s="10">
        <v>100</v>
      </c>
      <c r="M118" s="10">
        <v>96.627551249999996</v>
      </c>
      <c r="N118" s="10">
        <v>102.24829916666667</v>
      </c>
      <c r="O118" s="10">
        <v>100</v>
      </c>
      <c r="P118" s="10">
        <v>100</v>
      </c>
      <c r="Q118" s="10">
        <v>100</v>
      </c>
      <c r="R118" s="10">
        <v>107.65637013513513</v>
      </c>
      <c r="S118" s="10">
        <v>107.35807</v>
      </c>
      <c r="T118" s="10">
        <v>110.59912464285713</v>
      </c>
      <c r="U118" s="10">
        <v>117.34402214285714</v>
      </c>
      <c r="V118" s="10">
        <v>101.49886611111111</v>
      </c>
      <c r="W118" s="10">
        <v>98.160482500000001</v>
      </c>
    </row>
    <row r="119" spans="1:23" x14ac:dyDescent="0.35">
      <c r="A119">
        <v>120</v>
      </c>
      <c r="B119" t="s">
        <v>205</v>
      </c>
      <c r="C119" t="s">
        <v>32</v>
      </c>
      <c r="D119" t="s">
        <v>28</v>
      </c>
      <c r="E119" t="s">
        <v>25</v>
      </c>
      <c r="F119" t="s">
        <v>20</v>
      </c>
      <c r="G119" t="s">
        <v>473</v>
      </c>
      <c r="H119" s="10">
        <v>102.76713743589744</v>
      </c>
      <c r="I119" s="10">
        <v>101.68622437499999</v>
      </c>
      <c r="J119" s="10">
        <v>99.036443214285711</v>
      </c>
      <c r="K119" s="10">
        <v>100.67448975000001</v>
      </c>
      <c r="L119" s="10">
        <v>100</v>
      </c>
      <c r="M119" s="10">
        <v>98.875850416666665</v>
      </c>
      <c r="N119" s="10">
        <v>97.751700833333331</v>
      </c>
      <c r="O119" s="10">
        <v>96.627551249999996</v>
      </c>
      <c r="P119" s="10">
        <v>96.627551249999996</v>
      </c>
      <c r="Q119" s="10">
        <v>100</v>
      </c>
      <c r="R119" s="10">
        <v>98.723938310810809</v>
      </c>
      <c r="S119" s="10">
        <v>103.679035</v>
      </c>
      <c r="T119" s="10">
        <v>101.92711357142858</v>
      </c>
      <c r="U119" s="10">
        <v>99.036443214285711</v>
      </c>
      <c r="V119" s="10">
        <v>97.002267777777774</v>
      </c>
      <c r="W119" s="10">
        <v>98.160482500000001</v>
      </c>
    </row>
    <row r="120" spans="1:23" x14ac:dyDescent="0.35">
      <c r="A120">
        <v>121</v>
      </c>
      <c r="B120" t="s">
        <v>215</v>
      </c>
      <c r="C120" t="s">
        <v>32</v>
      </c>
      <c r="D120" t="s">
        <v>23</v>
      </c>
      <c r="E120" t="s">
        <v>25</v>
      </c>
      <c r="F120" t="s">
        <v>20</v>
      </c>
      <c r="G120" t="s">
        <v>473</v>
      </c>
      <c r="H120" s="10">
        <v>104.84249051282052</v>
      </c>
      <c r="I120" s="10">
        <v>104.2155609375</v>
      </c>
      <c r="J120" s="10">
        <v>100</v>
      </c>
      <c r="K120" s="10">
        <v>102.02346925000001</v>
      </c>
      <c r="L120" s="10">
        <v>100</v>
      </c>
      <c r="M120" s="10">
        <v>100</v>
      </c>
      <c r="N120" s="10">
        <v>98.875850416666665</v>
      </c>
      <c r="O120" s="10">
        <v>101.68622437499999</v>
      </c>
      <c r="P120" s="10">
        <v>98.313775625000005</v>
      </c>
      <c r="Q120" s="10">
        <v>100</v>
      </c>
      <c r="R120" s="10">
        <v>101.27606168918919</v>
      </c>
      <c r="S120" s="10">
        <v>105.5185525</v>
      </c>
      <c r="T120" s="10">
        <v>103.85422714285714</v>
      </c>
      <c r="U120" s="10">
        <v>100</v>
      </c>
      <c r="V120" s="10">
        <v>98.501133888888887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32</v>
      </c>
      <c r="D121" t="s">
        <v>24</v>
      </c>
      <c r="E121" t="s">
        <v>25</v>
      </c>
      <c r="F121" t="s">
        <v>20</v>
      </c>
      <c r="G121" t="s">
        <v>473</v>
      </c>
      <c r="H121" s="10">
        <v>104.15070615384616</v>
      </c>
      <c r="I121" s="10">
        <v>105.9017853125</v>
      </c>
      <c r="J121" s="10">
        <v>99.036443214285711</v>
      </c>
      <c r="K121" s="10">
        <v>104.72142825</v>
      </c>
      <c r="L121" s="10">
        <v>100</v>
      </c>
      <c r="M121" s="10">
        <v>97.751700833333331</v>
      </c>
      <c r="N121" s="10">
        <v>100</v>
      </c>
      <c r="O121" s="10">
        <v>98.313775625000005</v>
      </c>
      <c r="P121" s="10">
        <v>100</v>
      </c>
      <c r="Q121" s="10">
        <v>100</v>
      </c>
      <c r="R121" s="10">
        <v>101.27606168918919</v>
      </c>
      <c r="S121" s="10">
        <v>104.90537999999999</v>
      </c>
      <c r="T121" s="10">
        <v>105.78134071428572</v>
      </c>
      <c r="U121" s="10">
        <v>99.036443214285711</v>
      </c>
      <c r="V121" s="10">
        <v>100</v>
      </c>
      <c r="W121" s="10">
        <v>98.160482500000001</v>
      </c>
    </row>
    <row r="122" spans="1:23" x14ac:dyDescent="0.35">
      <c r="A122">
        <v>123</v>
      </c>
      <c r="B122" t="s">
        <v>859</v>
      </c>
      <c r="C122" t="s">
        <v>32</v>
      </c>
      <c r="D122" t="s">
        <v>28</v>
      </c>
      <c r="E122" t="s">
        <v>25</v>
      </c>
      <c r="F122" t="s">
        <v>20</v>
      </c>
      <c r="G122" t="s">
        <v>473</v>
      </c>
      <c r="H122" s="10">
        <v>104.15070615384616</v>
      </c>
      <c r="I122" s="10">
        <v>102.52933656250001</v>
      </c>
      <c r="J122" s="10">
        <v>99.036443214285711</v>
      </c>
      <c r="K122" s="10">
        <v>100.67448975000001</v>
      </c>
      <c r="L122" s="10">
        <v>100</v>
      </c>
      <c r="M122" s="10">
        <v>102.24829916666667</v>
      </c>
      <c r="N122" s="10">
        <v>101.12414958333333</v>
      </c>
      <c r="O122" s="10">
        <v>103.37244875</v>
      </c>
      <c r="P122" s="10">
        <v>100</v>
      </c>
      <c r="Q122" s="10">
        <v>100</v>
      </c>
      <c r="R122" s="10">
        <v>101.45835621621622</v>
      </c>
      <c r="S122" s="10">
        <v>104.90537999999999</v>
      </c>
      <c r="T122" s="10">
        <v>102.40889196428571</v>
      </c>
      <c r="U122" s="10">
        <v>99.036443214285711</v>
      </c>
      <c r="V122" s="10">
        <v>100.74943305555556</v>
      </c>
      <c r="W122" s="10">
        <v>102.45269</v>
      </c>
    </row>
    <row r="123" spans="1:23" x14ac:dyDescent="0.35">
      <c r="A123">
        <v>124</v>
      </c>
      <c r="B123" t="s">
        <v>998</v>
      </c>
      <c r="C123" t="s">
        <v>32</v>
      </c>
      <c r="D123" t="s">
        <v>23</v>
      </c>
      <c r="E123" t="s">
        <v>25</v>
      </c>
      <c r="F123" t="s">
        <v>20</v>
      </c>
      <c r="G123" t="s">
        <v>473</v>
      </c>
      <c r="H123" s="10">
        <v>106.22605923076924</v>
      </c>
      <c r="I123" s="10">
        <v>102.52933656250001</v>
      </c>
      <c r="J123" s="10">
        <v>98.072886428571422</v>
      </c>
      <c r="K123" s="10">
        <v>99.325510249999994</v>
      </c>
      <c r="L123" s="10">
        <v>100</v>
      </c>
      <c r="M123" s="10">
        <v>102.24829916666667</v>
      </c>
      <c r="N123" s="10">
        <v>98.875850416666665</v>
      </c>
      <c r="O123" s="10">
        <v>103.37244875</v>
      </c>
      <c r="P123" s="10">
        <v>100</v>
      </c>
      <c r="Q123" s="10">
        <v>100</v>
      </c>
      <c r="R123" s="10">
        <v>101.27606168918919</v>
      </c>
      <c r="S123" s="10">
        <v>106.74489750000001</v>
      </c>
      <c r="T123" s="10">
        <v>101.92711357142858</v>
      </c>
      <c r="U123" s="10">
        <v>98.072886428571422</v>
      </c>
      <c r="V123" s="10">
        <v>99.250566944444444</v>
      </c>
      <c r="W123" s="10">
        <v>102.45269</v>
      </c>
    </row>
    <row r="124" spans="1:23" x14ac:dyDescent="0.35">
      <c r="A124">
        <v>125</v>
      </c>
      <c r="B124" t="s">
        <v>1227</v>
      </c>
      <c r="C124" t="s">
        <v>32</v>
      </c>
      <c r="D124" t="s">
        <v>24</v>
      </c>
      <c r="E124" t="s">
        <v>25</v>
      </c>
      <c r="F124" t="s">
        <v>20</v>
      </c>
      <c r="G124" t="s">
        <v>473</v>
      </c>
      <c r="H124" s="10">
        <v>106.91784358974358</v>
      </c>
      <c r="I124" s="10">
        <v>104.2155609375</v>
      </c>
      <c r="J124" s="10">
        <v>100.96355678571429</v>
      </c>
      <c r="K124" s="10">
        <v>102.02346925000001</v>
      </c>
      <c r="L124" s="10">
        <v>100</v>
      </c>
      <c r="M124" s="10">
        <v>102.24829916666667</v>
      </c>
      <c r="N124" s="10">
        <v>100</v>
      </c>
      <c r="O124" s="10">
        <v>105.058673125</v>
      </c>
      <c r="P124" s="10">
        <v>100</v>
      </c>
      <c r="Q124" s="10">
        <v>100</v>
      </c>
      <c r="R124" s="10">
        <v>103.09900695945946</v>
      </c>
      <c r="S124" s="10">
        <v>107.35807</v>
      </c>
      <c r="T124" s="10">
        <v>103.85422714285714</v>
      </c>
      <c r="U124" s="10">
        <v>100.96355678571429</v>
      </c>
      <c r="V124" s="10">
        <v>100</v>
      </c>
      <c r="W124" s="10">
        <v>103.06586249999999</v>
      </c>
    </row>
    <row r="125" spans="1:23" x14ac:dyDescent="0.35">
      <c r="A125">
        <v>126</v>
      </c>
      <c r="B125" t="s">
        <v>205</v>
      </c>
      <c r="C125" t="s">
        <v>33</v>
      </c>
      <c r="D125" t="s">
        <v>24</v>
      </c>
      <c r="E125" t="s">
        <v>26</v>
      </c>
      <c r="F125" t="s">
        <v>20</v>
      </c>
      <c r="G125" t="s">
        <v>476</v>
      </c>
      <c r="H125" s="10">
        <v>97.924646923076921</v>
      </c>
      <c r="I125" s="10">
        <v>94.941326875000001</v>
      </c>
      <c r="J125" s="10">
        <v>97.109329642857148</v>
      </c>
      <c r="K125" s="10">
        <v>92.58061275</v>
      </c>
      <c r="L125" s="10">
        <v>93.255102500000007</v>
      </c>
      <c r="M125" s="10">
        <v>102.24829916666667</v>
      </c>
      <c r="N125" s="10">
        <v>97.751700833333331</v>
      </c>
      <c r="O125" s="10">
        <v>94.941326875000001</v>
      </c>
      <c r="P125" s="10">
        <v>94.941326875000001</v>
      </c>
      <c r="Q125" s="10">
        <v>96.627551249999996</v>
      </c>
      <c r="R125" s="10">
        <v>93.072807972972967</v>
      </c>
      <c r="S125" s="10">
        <v>96.934137500000006</v>
      </c>
      <c r="T125" s="10">
        <v>93.255102500000007</v>
      </c>
      <c r="U125" s="10">
        <v>97.109329642857148</v>
      </c>
      <c r="V125" s="10">
        <v>96.252834722222218</v>
      </c>
      <c r="W125" s="10">
        <v>99.386827499999995</v>
      </c>
    </row>
    <row r="126" spans="1:23" x14ac:dyDescent="0.35">
      <c r="A126">
        <v>127</v>
      </c>
      <c r="B126" t="s">
        <v>797</v>
      </c>
      <c r="C126" t="s">
        <v>33</v>
      </c>
      <c r="D126" t="s">
        <v>28</v>
      </c>
      <c r="E126" t="s">
        <v>26</v>
      </c>
      <c r="F126" t="s">
        <v>20</v>
      </c>
      <c r="G126" t="s">
        <v>476</v>
      </c>
      <c r="H126" s="10">
        <v>100</v>
      </c>
      <c r="I126" s="10">
        <v>95.784439062499999</v>
      </c>
      <c r="J126" s="10">
        <v>98.072886428571422</v>
      </c>
      <c r="K126" s="10">
        <v>93.929592249999999</v>
      </c>
      <c r="L126" s="10">
        <v>93.255102500000007</v>
      </c>
      <c r="M126" s="10">
        <v>105.62074791666667</v>
      </c>
      <c r="N126" s="10">
        <v>98.875850416666665</v>
      </c>
      <c r="O126" s="10">
        <v>100</v>
      </c>
      <c r="P126" s="10">
        <v>96.627551249999996</v>
      </c>
      <c r="Q126" s="10">
        <v>96.627551249999996</v>
      </c>
      <c r="R126" s="10">
        <v>95.62493135135135</v>
      </c>
      <c r="S126" s="10">
        <v>98.773655000000005</v>
      </c>
      <c r="T126" s="10">
        <v>94.218659285714281</v>
      </c>
      <c r="U126" s="10">
        <v>98.072886428571422</v>
      </c>
      <c r="V126" s="10">
        <v>97.751700833333331</v>
      </c>
      <c r="W126" s="10">
        <v>103.06586249999999</v>
      </c>
    </row>
    <row r="127" spans="1:23" x14ac:dyDescent="0.35">
      <c r="A127">
        <v>128</v>
      </c>
      <c r="B127" t="s">
        <v>1059</v>
      </c>
      <c r="C127" t="s">
        <v>33</v>
      </c>
      <c r="D127" t="s">
        <v>28</v>
      </c>
      <c r="E127" t="s">
        <v>26</v>
      </c>
      <c r="F127" t="s">
        <v>20</v>
      </c>
      <c r="G127" t="s">
        <v>476</v>
      </c>
      <c r="H127" s="10">
        <v>99.30821564102564</v>
      </c>
      <c r="I127" s="10">
        <v>98.313775625000005</v>
      </c>
      <c r="J127" s="10">
        <v>97.109329642857148</v>
      </c>
      <c r="K127" s="10">
        <v>96.627551249999996</v>
      </c>
      <c r="L127" s="10">
        <v>93.255102500000007</v>
      </c>
      <c r="M127" s="10">
        <v>103.37244875</v>
      </c>
      <c r="N127" s="10">
        <v>101.12414958333333</v>
      </c>
      <c r="O127" s="10">
        <v>96.627551249999996</v>
      </c>
      <c r="P127" s="10">
        <v>98.313775625000005</v>
      </c>
      <c r="Q127" s="10">
        <v>96.627551249999996</v>
      </c>
      <c r="R127" s="10">
        <v>95.989520405405401</v>
      </c>
      <c r="S127" s="10">
        <v>98.160482500000001</v>
      </c>
      <c r="T127" s="10">
        <v>96.627551249999996</v>
      </c>
      <c r="U127" s="10">
        <v>97.109329642857148</v>
      </c>
      <c r="V127" s="10">
        <v>100</v>
      </c>
      <c r="W127" s="10">
        <v>100.6131725</v>
      </c>
    </row>
    <row r="128" spans="1:23" x14ac:dyDescent="0.35">
      <c r="A128">
        <v>129</v>
      </c>
      <c r="B128" t="s">
        <v>205</v>
      </c>
      <c r="C128" t="s">
        <v>34</v>
      </c>
      <c r="D128" t="s">
        <v>28</v>
      </c>
      <c r="E128" t="s">
        <v>25</v>
      </c>
      <c r="F128" t="s">
        <v>20</v>
      </c>
      <c r="G128" t="s">
        <v>478</v>
      </c>
      <c r="H128" s="10">
        <v>104.84249051282052</v>
      </c>
      <c r="I128" s="10">
        <v>105.058673125</v>
      </c>
      <c r="J128" s="10">
        <v>97.109329642857148</v>
      </c>
      <c r="K128" s="10">
        <v>96.627551249999996</v>
      </c>
      <c r="L128" s="10">
        <v>93.255102500000007</v>
      </c>
      <c r="M128" s="10">
        <v>95.503401666666662</v>
      </c>
      <c r="N128" s="10">
        <v>92.130952916666672</v>
      </c>
      <c r="O128" s="10">
        <v>96.627551249999996</v>
      </c>
      <c r="P128" s="10">
        <v>105.058673125</v>
      </c>
      <c r="Q128" s="10">
        <v>93.929592249999999</v>
      </c>
      <c r="R128" s="10">
        <v>96.171814932432426</v>
      </c>
      <c r="S128" s="10">
        <v>103.06586249999999</v>
      </c>
      <c r="T128" s="10">
        <v>100.48177839285714</v>
      </c>
      <c r="U128" s="10">
        <v>97.109329642857148</v>
      </c>
      <c r="V128" s="10">
        <v>97.002267777777774</v>
      </c>
      <c r="W128" s="10">
        <v>96.320965000000001</v>
      </c>
    </row>
    <row r="129" spans="1:23" x14ac:dyDescent="0.35">
      <c r="A129">
        <v>130</v>
      </c>
      <c r="B129" t="s">
        <v>937</v>
      </c>
      <c r="C129" t="s">
        <v>34</v>
      </c>
      <c r="D129" t="s">
        <v>23</v>
      </c>
      <c r="E129" t="s">
        <v>25</v>
      </c>
      <c r="F129" t="s">
        <v>20</v>
      </c>
      <c r="G129" t="s">
        <v>478</v>
      </c>
      <c r="H129" s="10">
        <v>106.91784358974358</v>
      </c>
      <c r="I129" s="10">
        <v>107.5880096875</v>
      </c>
      <c r="J129" s="10">
        <v>98.072886428571422</v>
      </c>
      <c r="K129" s="10">
        <v>97.976530749999995</v>
      </c>
      <c r="L129" s="10">
        <v>93.255102500000007</v>
      </c>
      <c r="M129" s="10">
        <v>96.627551249999996</v>
      </c>
      <c r="N129" s="10">
        <v>93.255102500000007</v>
      </c>
      <c r="O129" s="10">
        <v>101.68622437499999</v>
      </c>
      <c r="P129" s="10">
        <v>106.74489749999999</v>
      </c>
      <c r="Q129" s="10">
        <v>93.929592249999999</v>
      </c>
      <c r="R129" s="10">
        <v>98.723938310810809</v>
      </c>
      <c r="S129" s="10">
        <v>104.90537999999999</v>
      </c>
      <c r="T129" s="10">
        <v>102.40889196428571</v>
      </c>
      <c r="U129" s="10">
        <v>98.072886428571422</v>
      </c>
      <c r="V129" s="10">
        <v>98.501133888888887</v>
      </c>
      <c r="W129" s="10">
        <v>98.773655000000005</v>
      </c>
    </row>
    <row r="130" spans="1:23" x14ac:dyDescent="0.35">
      <c r="A130">
        <v>131</v>
      </c>
      <c r="B130" t="s">
        <v>205</v>
      </c>
      <c r="C130" t="s">
        <v>35</v>
      </c>
      <c r="D130" t="s">
        <v>23</v>
      </c>
      <c r="E130" t="s">
        <v>25</v>
      </c>
      <c r="F130" t="s">
        <v>20</v>
      </c>
      <c r="G130" t="s">
        <v>480</v>
      </c>
      <c r="H130" s="10">
        <v>98.616431282051281</v>
      </c>
      <c r="I130" s="10">
        <v>96.627551249999996</v>
      </c>
      <c r="J130" s="10">
        <v>99.036443214285711</v>
      </c>
      <c r="K130" s="10">
        <v>96.627551249999996</v>
      </c>
      <c r="L130" s="10">
        <v>93.255102500000007</v>
      </c>
      <c r="M130" s="10">
        <v>95.503401666666662</v>
      </c>
      <c r="N130" s="10">
        <v>98.875850416666665</v>
      </c>
      <c r="O130" s="10">
        <v>96.627551249999996</v>
      </c>
      <c r="P130" s="10">
        <v>96.627551249999996</v>
      </c>
      <c r="Q130" s="10">
        <v>96.627551249999996</v>
      </c>
      <c r="R130" s="10">
        <v>93.984280608108108</v>
      </c>
      <c r="S130" s="10">
        <v>97.547309999999996</v>
      </c>
      <c r="T130" s="10">
        <v>95.663994464285707</v>
      </c>
      <c r="U130" s="10">
        <v>99.036443214285711</v>
      </c>
      <c r="V130" s="10">
        <v>97.751700833333331</v>
      </c>
      <c r="W130" s="10">
        <v>96.320965000000001</v>
      </c>
    </row>
    <row r="131" spans="1:23" x14ac:dyDescent="0.35">
      <c r="A131">
        <v>132</v>
      </c>
      <c r="B131" t="s">
        <v>691</v>
      </c>
      <c r="C131" t="s">
        <v>35</v>
      </c>
      <c r="D131" t="s">
        <v>24</v>
      </c>
      <c r="E131" t="s">
        <v>25</v>
      </c>
      <c r="F131" t="s">
        <v>20</v>
      </c>
      <c r="G131" t="s">
        <v>480</v>
      </c>
      <c r="H131" s="10">
        <v>100.69178435897436</v>
      </c>
      <c r="I131" s="10">
        <v>99.156887812500003</v>
      </c>
      <c r="J131" s="10">
        <v>100</v>
      </c>
      <c r="K131" s="10">
        <v>97.976530749999995</v>
      </c>
      <c r="L131" s="10">
        <v>93.255102500000007</v>
      </c>
      <c r="M131" s="10">
        <v>96.627551249999996</v>
      </c>
      <c r="N131" s="10">
        <v>100</v>
      </c>
      <c r="O131" s="10">
        <v>101.68622437499999</v>
      </c>
      <c r="P131" s="10">
        <v>98.313775625000005</v>
      </c>
      <c r="Q131" s="10">
        <v>96.627551249999996</v>
      </c>
      <c r="R131" s="10">
        <v>96.536403986486491</v>
      </c>
      <c r="S131" s="10">
        <v>99.386827499999995</v>
      </c>
      <c r="T131" s="10">
        <v>97.591108035714285</v>
      </c>
      <c r="U131" s="10">
        <v>100</v>
      </c>
      <c r="V131" s="10">
        <v>99.250566944444444</v>
      </c>
      <c r="W131" s="10">
        <v>98.773655000000005</v>
      </c>
    </row>
    <row r="132" spans="1:23" x14ac:dyDescent="0.35">
      <c r="A132">
        <v>133</v>
      </c>
      <c r="B132" t="s">
        <v>892</v>
      </c>
      <c r="C132" t="s">
        <v>35</v>
      </c>
      <c r="D132" t="s">
        <v>28</v>
      </c>
      <c r="E132" t="s">
        <v>25</v>
      </c>
      <c r="F132" t="s">
        <v>20</v>
      </c>
      <c r="G132" t="s">
        <v>480</v>
      </c>
      <c r="H132" s="10">
        <v>100</v>
      </c>
      <c r="I132" s="10">
        <v>97.470663437499994</v>
      </c>
      <c r="J132" s="10">
        <v>99.036443214285711</v>
      </c>
      <c r="K132" s="10">
        <v>96.627551249999996</v>
      </c>
      <c r="L132" s="10">
        <v>93.255102500000007</v>
      </c>
      <c r="M132" s="10">
        <v>100</v>
      </c>
      <c r="N132" s="10">
        <v>102.24829916666667</v>
      </c>
      <c r="O132" s="10">
        <v>103.37244875</v>
      </c>
      <c r="P132" s="10">
        <v>100</v>
      </c>
      <c r="Q132" s="10">
        <v>96.627551249999996</v>
      </c>
      <c r="R132" s="10">
        <v>96.900993040540541</v>
      </c>
      <c r="S132" s="10">
        <v>98.773655000000005</v>
      </c>
      <c r="T132" s="10">
        <v>96.145772857142859</v>
      </c>
      <c r="U132" s="10">
        <v>99.036443214285711</v>
      </c>
      <c r="V132" s="10">
        <v>101.49886611111111</v>
      </c>
      <c r="W132" s="10">
        <v>101.22634499999999</v>
      </c>
    </row>
    <row r="133" spans="1:23" x14ac:dyDescent="0.35">
      <c r="A133">
        <v>134</v>
      </c>
      <c r="B133" t="s">
        <v>1059</v>
      </c>
      <c r="C133" t="s">
        <v>35</v>
      </c>
      <c r="D133" t="s">
        <v>23</v>
      </c>
      <c r="E133" t="s">
        <v>25</v>
      </c>
      <c r="F133" t="s">
        <v>20</v>
      </c>
      <c r="G133" t="s">
        <v>480</v>
      </c>
      <c r="H133" s="10">
        <v>103.4589217948718</v>
      </c>
      <c r="I133" s="10">
        <v>97.470663437499994</v>
      </c>
      <c r="J133" s="10">
        <v>101.92711357142858</v>
      </c>
      <c r="K133" s="10">
        <v>95.278571749999998</v>
      </c>
      <c r="L133" s="10">
        <v>93.255102500000007</v>
      </c>
      <c r="M133" s="10">
        <v>96.627551249999996</v>
      </c>
      <c r="N133" s="10">
        <v>100</v>
      </c>
      <c r="O133" s="10">
        <v>105.058673125</v>
      </c>
      <c r="P133" s="10">
        <v>94.941326875000001</v>
      </c>
      <c r="Q133" s="10">
        <v>96.627551249999996</v>
      </c>
      <c r="R133" s="10">
        <v>96.900993040540541</v>
      </c>
      <c r="S133" s="10">
        <v>101.8395175</v>
      </c>
      <c r="T133" s="10">
        <v>95.663994464285707</v>
      </c>
      <c r="U133" s="10">
        <v>101.92711357142858</v>
      </c>
      <c r="V133" s="10">
        <v>97.751700833333331</v>
      </c>
      <c r="W133" s="10">
        <v>100</v>
      </c>
    </row>
    <row r="134" spans="1:23" x14ac:dyDescent="0.35">
      <c r="A134">
        <v>135</v>
      </c>
      <c r="B134" t="s">
        <v>205</v>
      </c>
      <c r="C134" t="s">
        <v>36</v>
      </c>
      <c r="D134" t="s">
        <v>23</v>
      </c>
      <c r="E134" t="s">
        <v>21</v>
      </c>
      <c r="F134" t="s">
        <v>20</v>
      </c>
      <c r="G134" t="s">
        <v>482</v>
      </c>
      <c r="H134" s="10">
        <v>94.465725128205122</v>
      </c>
      <c r="I134" s="10">
        <v>92.411990312499995</v>
      </c>
      <c r="J134" s="10">
        <v>103.85422714285714</v>
      </c>
      <c r="K134" s="10">
        <v>99.325510249999994</v>
      </c>
      <c r="L134" s="10">
        <v>100</v>
      </c>
      <c r="M134" s="10">
        <v>91.006803333333337</v>
      </c>
      <c r="N134" s="10">
        <v>107.86904708333333</v>
      </c>
      <c r="O134" s="10">
        <v>101.68622437499999</v>
      </c>
      <c r="P134" s="10">
        <v>106.74489749999999</v>
      </c>
      <c r="Q134" s="10">
        <v>103.37244875</v>
      </c>
      <c r="R134" s="10">
        <v>98.177054729729733</v>
      </c>
      <c r="S134" s="10">
        <v>96.320965000000001</v>
      </c>
      <c r="T134" s="10">
        <v>96.145772857142859</v>
      </c>
      <c r="U134" s="10">
        <v>103.85422714285714</v>
      </c>
      <c r="V134" s="10">
        <v>108.24376361111111</v>
      </c>
      <c r="W134" s="10">
        <v>95.707792499999996</v>
      </c>
    </row>
    <row r="135" spans="1:23" x14ac:dyDescent="0.35">
      <c r="A135">
        <v>136</v>
      </c>
      <c r="B135" t="s">
        <v>205</v>
      </c>
      <c r="C135" t="s">
        <v>37</v>
      </c>
      <c r="D135" t="s">
        <v>23</v>
      </c>
      <c r="E135" t="s">
        <v>26</v>
      </c>
      <c r="F135" t="s">
        <v>20</v>
      </c>
      <c r="G135" t="s">
        <v>484</v>
      </c>
      <c r="H135" s="10">
        <v>96.541078205128201</v>
      </c>
      <c r="I135" s="10">
        <v>94.941326875000001</v>
      </c>
      <c r="J135" s="10">
        <v>97.109329642857148</v>
      </c>
      <c r="K135" s="10">
        <v>93.929592249999999</v>
      </c>
      <c r="L135" s="10">
        <v>93.255102500000007</v>
      </c>
      <c r="M135" s="10">
        <v>102.24829916666667</v>
      </c>
      <c r="N135" s="10">
        <v>97.751700833333331</v>
      </c>
      <c r="O135" s="10">
        <v>94.941326875000001</v>
      </c>
      <c r="P135" s="10">
        <v>94.941326875000001</v>
      </c>
      <c r="Q135" s="10">
        <v>96.627551249999996</v>
      </c>
      <c r="R135" s="10">
        <v>92.890513445945942</v>
      </c>
      <c r="S135" s="10">
        <v>95.707792499999996</v>
      </c>
      <c r="T135" s="10">
        <v>93.736880892857144</v>
      </c>
      <c r="U135" s="10">
        <v>97.109329642857148</v>
      </c>
      <c r="V135" s="10">
        <v>96.252834722222218</v>
      </c>
      <c r="W135" s="10">
        <v>99.386827499999995</v>
      </c>
    </row>
    <row r="136" spans="1:23" x14ac:dyDescent="0.35">
      <c r="A136">
        <v>137</v>
      </c>
      <c r="B136" t="s">
        <v>767</v>
      </c>
      <c r="C136" t="s">
        <v>37</v>
      </c>
      <c r="D136" t="s">
        <v>24</v>
      </c>
      <c r="E136" t="s">
        <v>26</v>
      </c>
      <c r="F136" t="s">
        <v>20</v>
      </c>
      <c r="G136" t="s">
        <v>484</v>
      </c>
      <c r="H136" s="10">
        <v>98.616431282051281</v>
      </c>
      <c r="I136" s="10">
        <v>95.784439062499999</v>
      </c>
      <c r="J136" s="10">
        <v>98.072886428571422</v>
      </c>
      <c r="K136" s="10">
        <v>95.278571749999998</v>
      </c>
      <c r="L136" s="10">
        <v>93.255102500000007</v>
      </c>
      <c r="M136" s="10">
        <v>105.62074791666667</v>
      </c>
      <c r="N136" s="10">
        <v>98.875850416666665</v>
      </c>
      <c r="O136" s="10">
        <v>100</v>
      </c>
      <c r="P136" s="10">
        <v>96.627551249999996</v>
      </c>
      <c r="Q136" s="10">
        <v>96.627551249999996</v>
      </c>
      <c r="R136" s="10">
        <v>95.442636824324325</v>
      </c>
      <c r="S136" s="10">
        <v>97.547309999999996</v>
      </c>
      <c r="T136" s="10">
        <v>94.700437678571433</v>
      </c>
      <c r="U136" s="10">
        <v>98.072886428571422</v>
      </c>
      <c r="V136" s="10">
        <v>97.751700833333331</v>
      </c>
      <c r="W136" s="10">
        <v>103.06586249999999</v>
      </c>
    </row>
    <row r="137" spans="1:23" x14ac:dyDescent="0.35">
      <c r="A137">
        <v>138</v>
      </c>
      <c r="B137" t="s">
        <v>998</v>
      </c>
      <c r="C137" t="s">
        <v>37</v>
      </c>
      <c r="D137" t="s">
        <v>28</v>
      </c>
      <c r="E137" t="s">
        <v>26</v>
      </c>
      <c r="F137" t="s">
        <v>20</v>
      </c>
      <c r="G137" t="s">
        <v>484</v>
      </c>
      <c r="H137" s="10">
        <v>97.924646923076921</v>
      </c>
      <c r="I137" s="10">
        <v>98.313775625000005</v>
      </c>
      <c r="J137" s="10">
        <v>96.145772857142859</v>
      </c>
      <c r="K137" s="10">
        <v>96.627551249999996</v>
      </c>
      <c r="L137" s="10">
        <v>93.255102500000007</v>
      </c>
      <c r="M137" s="10">
        <v>107.86904708333333</v>
      </c>
      <c r="N137" s="10">
        <v>97.751700833333331</v>
      </c>
      <c r="O137" s="10">
        <v>101.68622437499999</v>
      </c>
      <c r="P137" s="10">
        <v>94.941326875000001</v>
      </c>
      <c r="Q137" s="10">
        <v>96.627551249999996</v>
      </c>
      <c r="R137" s="10">
        <v>95.807225878378375</v>
      </c>
      <c r="S137" s="10">
        <v>96.934137500000006</v>
      </c>
      <c r="T137" s="10">
        <v>96.627551249999996</v>
      </c>
      <c r="U137" s="10">
        <v>96.145772857142859</v>
      </c>
      <c r="V137" s="10">
        <v>96.252834722222218</v>
      </c>
      <c r="W137" s="10">
        <v>104.90537999999999</v>
      </c>
    </row>
    <row r="138" spans="1:23" x14ac:dyDescent="0.35">
      <c r="A138">
        <v>139</v>
      </c>
      <c r="B138" t="s">
        <v>205</v>
      </c>
      <c r="C138" t="s">
        <v>38</v>
      </c>
      <c r="D138" t="s">
        <v>23</v>
      </c>
      <c r="E138" t="s">
        <v>25</v>
      </c>
      <c r="F138" t="s">
        <v>20</v>
      </c>
      <c r="G138" t="s">
        <v>486</v>
      </c>
      <c r="H138" s="10">
        <v>97.924646923076921</v>
      </c>
      <c r="I138" s="10">
        <v>97.470663437499994</v>
      </c>
      <c r="J138" s="10">
        <v>100.96355678571429</v>
      </c>
      <c r="K138" s="10">
        <v>96.627551249999996</v>
      </c>
      <c r="L138" s="10">
        <v>93.255102500000007</v>
      </c>
      <c r="M138" s="10">
        <v>98.875850416666665</v>
      </c>
      <c r="N138" s="10">
        <v>98.875850416666665</v>
      </c>
      <c r="O138" s="10">
        <v>96.627551249999996</v>
      </c>
      <c r="P138" s="10">
        <v>100</v>
      </c>
      <c r="Q138" s="10">
        <v>96.627551249999996</v>
      </c>
      <c r="R138" s="10">
        <v>95.260342297297299</v>
      </c>
      <c r="S138" s="10">
        <v>96.934137500000006</v>
      </c>
      <c r="T138" s="10">
        <v>96.145772857142859</v>
      </c>
      <c r="U138" s="10">
        <v>100.96355678571429</v>
      </c>
      <c r="V138" s="10">
        <v>99.250566944444444</v>
      </c>
      <c r="W138" s="10">
        <v>98.160482500000001</v>
      </c>
    </row>
    <row r="139" spans="1:23" x14ac:dyDescent="0.35">
      <c r="A139">
        <v>140</v>
      </c>
      <c r="B139" t="s">
        <v>767</v>
      </c>
      <c r="C139" t="s">
        <v>38</v>
      </c>
      <c r="D139" t="s">
        <v>24</v>
      </c>
      <c r="E139" t="s">
        <v>25</v>
      </c>
      <c r="F139" t="s">
        <v>20</v>
      </c>
      <c r="G139" t="s">
        <v>486</v>
      </c>
      <c r="H139" s="10">
        <v>100</v>
      </c>
      <c r="I139" s="10">
        <v>100</v>
      </c>
      <c r="J139" s="10">
        <v>101.92711357142858</v>
      </c>
      <c r="K139" s="10">
        <v>97.976530749999995</v>
      </c>
      <c r="L139" s="10">
        <v>93.255102500000007</v>
      </c>
      <c r="M139" s="10">
        <v>100</v>
      </c>
      <c r="N139" s="10">
        <v>100</v>
      </c>
      <c r="O139" s="10">
        <v>101.68622437499999</v>
      </c>
      <c r="P139" s="10">
        <v>101.68622437499999</v>
      </c>
      <c r="Q139" s="10">
        <v>96.627551249999996</v>
      </c>
      <c r="R139" s="10">
        <v>97.812465675675682</v>
      </c>
      <c r="S139" s="10">
        <v>98.773655000000005</v>
      </c>
      <c r="T139" s="10">
        <v>98.072886428571422</v>
      </c>
      <c r="U139" s="10">
        <v>101.92711357142858</v>
      </c>
      <c r="V139" s="10">
        <v>100.74943305555556</v>
      </c>
      <c r="W139" s="10">
        <v>100.6131725</v>
      </c>
    </row>
    <row r="140" spans="1:23" x14ac:dyDescent="0.35">
      <c r="A140">
        <v>141</v>
      </c>
      <c r="B140" t="s">
        <v>925</v>
      </c>
      <c r="C140" t="s">
        <v>38</v>
      </c>
      <c r="D140" t="s">
        <v>28</v>
      </c>
      <c r="E140" t="s">
        <v>25</v>
      </c>
      <c r="F140" t="s">
        <v>20</v>
      </c>
      <c r="G140" t="s">
        <v>486</v>
      </c>
      <c r="H140" s="10">
        <v>102.07535307692308</v>
      </c>
      <c r="I140" s="10">
        <v>98.313775625000005</v>
      </c>
      <c r="J140" s="10">
        <v>103.85422714285714</v>
      </c>
      <c r="K140" s="10">
        <v>95.278571749999998</v>
      </c>
      <c r="L140" s="10">
        <v>93.255102500000007</v>
      </c>
      <c r="M140" s="10">
        <v>100</v>
      </c>
      <c r="N140" s="10">
        <v>100</v>
      </c>
      <c r="O140" s="10">
        <v>105.058673125</v>
      </c>
      <c r="P140" s="10">
        <v>98.313775625000005</v>
      </c>
      <c r="Q140" s="10">
        <v>96.627551249999996</v>
      </c>
      <c r="R140" s="10">
        <v>97.994760202702707</v>
      </c>
      <c r="S140" s="10">
        <v>100.6131725</v>
      </c>
      <c r="T140" s="10">
        <v>96.145772857142859</v>
      </c>
      <c r="U140" s="10">
        <v>103.85422714285714</v>
      </c>
      <c r="V140" s="10">
        <v>99.250566944444444</v>
      </c>
      <c r="W140" s="10">
        <v>101.8395175</v>
      </c>
    </row>
    <row r="141" spans="1:23" x14ac:dyDescent="0.35">
      <c r="A141">
        <v>142</v>
      </c>
      <c r="B141" t="s">
        <v>205</v>
      </c>
      <c r="C141" t="s">
        <v>853</v>
      </c>
      <c r="D141" t="s">
        <v>23</v>
      </c>
      <c r="E141" t="s">
        <v>31</v>
      </c>
      <c r="F141" t="s">
        <v>20</v>
      </c>
      <c r="G141" t="s">
        <v>855</v>
      </c>
      <c r="H141" s="10">
        <v>97.924646923076921</v>
      </c>
      <c r="I141" s="10">
        <v>100.8431121875</v>
      </c>
      <c r="J141" s="10">
        <v>107.70845428571428</v>
      </c>
      <c r="K141" s="10">
        <v>102.02346925000001</v>
      </c>
      <c r="L141" s="10">
        <v>100</v>
      </c>
      <c r="M141" s="10">
        <v>96.627551249999996</v>
      </c>
      <c r="N141" s="10">
        <v>100</v>
      </c>
      <c r="O141" s="10">
        <v>94.941326875000001</v>
      </c>
      <c r="P141" s="10">
        <v>98.313775625000005</v>
      </c>
      <c r="Q141" s="10">
        <v>100</v>
      </c>
      <c r="R141" s="10">
        <v>99.088527364864859</v>
      </c>
      <c r="S141" s="10">
        <v>99.386827499999995</v>
      </c>
      <c r="T141" s="10">
        <v>101.92711357142858</v>
      </c>
      <c r="U141" s="10">
        <v>107.70845428571428</v>
      </c>
      <c r="V141" s="10">
        <v>99.250566944444444</v>
      </c>
      <c r="W141" s="10">
        <v>96.320965000000001</v>
      </c>
    </row>
    <row r="142" spans="1:23" x14ac:dyDescent="0.35">
      <c r="A142">
        <v>143</v>
      </c>
      <c r="B142" t="s">
        <v>949</v>
      </c>
      <c r="C142" t="s">
        <v>853</v>
      </c>
      <c r="D142" t="s">
        <v>24</v>
      </c>
      <c r="E142" t="s">
        <v>31</v>
      </c>
      <c r="F142" t="s">
        <v>20</v>
      </c>
      <c r="G142" t="s">
        <v>855</v>
      </c>
      <c r="H142" s="10">
        <v>98.616431282051281</v>
      </c>
      <c r="I142" s="10">
        <v>103.37244875</v>
      </c>
      <c r="J142" s="10">
        <v>110.59912464285713</v>
      </c>
      <c r="K142" s="10">
        <v>106.07040775</v>
      </c>
      <c r="L142" s="10">
        <v>100</v>
      </c>
      <c r="M142" s="10">
        <v>97.751700833333331</v>
      </c>
      <c r="N142" s="10">
        <v>101.12414958333333</v>
      </c>
      <c r="O142" s="10">
        <v>96.627551249999996</v>
      </c>
      <c r="P142" s="10">
        <v>100</v>
      </c>
      <c r="Q142" s="10">
        <v>100</v>
      </c>
      <c r="R142" s="10">
        <v>101.64065074324324</v>
      </c>
      <c r="S142" s="10">
        <v>100</v>
      </c>
      <c r="T142" s="10">
        <v>104.81778392857143</v>
      </c>
      <c r="U142" s="10">
        <v>110.59912464285713</v>
      </c>
      <c r="V142" s="10">
        <v>100.74943305555556</v>
      </c>
      <c r="W142" s="10">
        <v>97.547309999999996</v>
      </c>
    </row>
    <row r="143" spans="1:23" x14ac:dyDescent="0.35">
      <c r="A143">
        <v>144</v>
      </c>
      <c r="B143" t="s">
        <v>205</v>
      </c>
      <c r="C143" t="s">
        <v>55</v>
      </c>
      <c r="D143" t="s">
        <v>23</v>
      </c>
      <c r="E143" t="s">
        <v>25</v>
      </c>
      <c r="F143" t="s">
        <v>56</v>
      </c>
      <c r="G143" t="s">
        <v>488</v>
      </c>
      <c r="H143" s="10">
        <v>100</v>
      </c>
      <c r="I143" s="10">
        <v>96.627551249999996</v>
      </c>
      <c r="J143" s="10">
        <v>99.036443214285711</v>
      </c>
      <c r="K143" s="10">
        <v>95.278571749999998</v>
      </c>
      <c r="L143" s="10">
        <v>100</v>
      </c>
      <c r="M143" s="10">
        <v>97.751700833333331</v>
      </c>
      <c r="N143" s="10">
        <v>96.627551249999996</v>
      </c>
      <c r="O143" s="10">
        <v>96.627551249999996</v>
      </c>
      <c r="P143" s="10">
        <v>98.313775625000005</v>
      </c>
      <c r="Q143" s="10">
        <v>103.37244875</v>
      </c>
      <c r="R143" s="10">
        <v>96.900993040540541</v>
      </c>
      <c r="S143" s="10">
        <v>101.22634499999999</v>
      </c>
      <c r="T143" s="10">
        <v>97.109329642857148</v>
      </c>
      <c r="U143" s="10">
        <v>99.036443214285711</v>
      </c>
      <c r="V143" s="10">
        <v>97.002267777777774</v>
      </c>
      <c r="W143" s="10">
        <v>97.547309999999996</v>
      </c>
    </row>
    <row r="144" spans="1:23" x14ac:dyDescent="0.35">
      <c r="A144">
        <v>145</v>
      </c>
      <c r="B144" t="s">
        <v>205</v>
      </c>
      <c r="C144" t="s">
        <v>57</v>
      </c>
      <c r="D144" t="s">
        <v>24</v>
      </c>
      <c r="E144" t="s">
        <v>26</v>
      </c>
      <c r="F144" t="s">
        <v>56</v>
      </c>
      <c r="G144" t="s">
        <v>490</v>
      </c>
      <c r="H144" s="10">
        <v>96.541078205128201</v>
      </c>
      <c r="I144" s="10">
        <v>96.627551249999996</v>
      </c>
      <c r="J144" s="10">
        <v>98.072886428571422</v>
      </c>
      <c r="K144" s="10">
        <v>95.278571749999998</v>
      </c>
      <c r="L144" s="10">
        <v>93.255102500000007</v>
      </c>
      <c r="M144" s="10">
        <v>102.24829916666667</v>
      </c>
      <c r="N144" s="10">
        <v>98.875850416666665</v>
      </c>
      <c r="O144" s="10">
        <v>94.941326875000001</v>
      </c>
      <c r="P144" s="10">
        <v>94.941326875000001</v>
      </c>
      <c r="Q144" s="10">
        <v>96.627551249999996</v>
      </c>
      <c r="R144" s="10">
        <v>93.801986081081083</v>
      </c>
      <c r="S144" s="10">
        <v>95.707792499999996</v>
      </c>
      <c r="T144" s="10">
        <v>95.18221607142857</v>
      </c>
      <c r="U144" s="10">
        <v>98.072886428571422</v>
      </c>
      <c r="V144" s="10">
        <v>97.002267777777774</v>
      </c>
      <c r="W144" s="10">
        <v>99.386827499999995</v>
      </c>
    </row>
    <row r="145" spans="1:23" x14ac:dyDescent="0.35">
      <c r="A145">
        <v>146</v>
      </c>
      <c r="B145" t="s">
        <v>205</v>
      </c>
      <c r="C145" t="s">
        <v>58</v>
      </c>
      <c r="D145" t="s">
        <v>24</v>
      </c>
      <c r="E145" t="s">
        <v>25</v>
      </c>
      <c r="F145" t="s">
        <v>56</v>
      </c>
      <c r="G145" t="s">
        <v>492</v>
      </c>
      <c r="H145" s="10">
        <v>97.232862564102561</v>
      </c>
      <c r="I145" s="10">
        <v>95.784439062499999</v>
      </c>
      <c r="J145" s="10">
        <v>99.036443214285711</v>
      </c>
      <c r="K145" s="10">
        <v>96.627551249999996</v>
      </c>
      <c r="L145" s="10">
        <v>93.255102500000007</v>
      </c>
      <c r="M145" s="10">
        <v>97.751700833333331</v>
      </c>
      <c r="N145" s="10">
        <v>98.875850416666665</v>
      </c>
      <c r="O145" s="10">
        <v>98.313775625000005</v>
      </c>
      <c r="P145" s="10">
        <v>98.313775625000005</v>
      </c>
      <c r="Q145" s="10">
        <v>96.627551249999996</v>
      </c>
      <c r="R145" s="10">
        <v>94.166575135135133</v>
      </c>
      <c r="S145" s="10">
        <v>96.320965000000001</v>
      </c>
      <c r="T145" s="10">
        <v>95.18221607142857</v>
      </c>
      <c r="U145" s="10">
        <v>99.036443214285711</v>
      </c>
      <c r="V145" s="10">
        <v>98.501133888888887</v>
      </c>
      <c r="W145" s="10">
        <v>98.160482500000001</v>
      </c>
    </row>
    <row r="146" spans="1:23" x14ac:dyDescent="0.35">
      <c r="A146">
        <v>147</v>
      </c>
      <c r="B146" t="s">
        <v>205</v>
      </c>
      <c r="C146" t="s">
        <v>59</v>
      </c>
      <c r="D146" t="s">
        <v>24</v>
      </c>
      <c r="E146" t="s">
        <v>21</v>
      </c>
      <c r="F146" t="s">
        <v>56</v>
      </c>
      <c r="G146" t="s">
        <v>494</v>
      </c>
      <c r="H146" s="10">
        <v>94.465725128205122</v>
      </c>
      <c r="I146" s="10">
        <v>92.411990312499995</v>
      </c>
      <c r="J146" s="10">
        <v>98.072886428571422</v>
      </c>
      <c r="K146" s="10">
        <v>100.67448975000001</v>
      </c>
      <c r="L146" s="10">
        <v>100</v>
      </c>
      <c r="M146" s="10">
        <v>91.006803333333337</v>
      </c>
      <c r="N146" s="10">
        <v>107.86904708333333</v>
      </c>
      <c r="O146" s="10">
        <v>100</v>
      </c>
      <c r="P146" s="10">
        <v>105.058673125</v>
      </c>
      <c r="Q146" s="10">
        <v>103.37244875</v>
      </c>
      <c r="R146" s="10">
        <v>96.900993040540541</v>
      </c>
      <c r="S146" s="10">
        <v>96.320965000000001</v>
      </c>
      <c r="T146" s="10">
        <v>96.627551249999996</v>
      </c>
      <c r="U146" s="10">
        <v>98.072886428571422</v>
      </c>
      <c r="V146" s="10">
        <v>107.49433055555555</v>
      </c>
      <c r="W146" s="10">
        <v>95.094620000000006</v>
      </c>
    </row>
    <row r="147" spans="1:23" x14ac:dyDescent="0.35">
      <c r="A147">
        <v>148</v>
      </c>
      <c r="B147" t="s">
        <v>205</v>
      </c>
      <c r="C147" t="s">
        <v>60</v>
      </c>
      <c r="D147" t="s">
        <v>24</v>
      </c>
      <c r="E147" t="s">
        <v>31</v>
      </c>
      <c r="F147" t="s">
        <v>56</v>
      </c>
      <c r="G147" t="s">
        <v>496</v>
      </c>
      <c r="H147" s="10">
        <v>99.30821564102564</v>
      </c>
      <c r="I147" s="10">
        <v>97.470663437499994</v>
      </c>
      <c r="J147" s="10">
        <v>105.78134071428572</v>
      </c>
      <c r="K147" s="10">
        <v>97.976530749999995</v>
      </c>
      <c r="L147" s="10">
        <v>93.255102500000007</v>
      </c>
      <c r="M147" s="10">
        <v>95.503401666666662</v>
      </c>
      <c r="N147" s="10">
        <v>96.627551249999996</v>
      </c>
      <c r="O147" s="10">
        <v>94.941326875000001</v>
      </c>
      <c r="P147" s="10">
        <v>94.941326875000001</v>
      </c>
      <c r="Q147" s="10">
        <v>96.627551249999996</v>
      </c>
      <c r="R147" s="10">
        <v>95.078047770270274</v>
      </c>
      <c r="S147" s="10">
        <v>98.160482500000001</v>
      </c>
      <c r="T147" s="10">
        <v>96.627551249999996</v>
      </c>
      <c r="U147" s="10">
        <v>105.78134071428572</v>
      </c>
      <c r="V147" s="10">
        <v>95.503401666666662</v>
      </c>
      <c r="W147" s="10">
        <v>95.707792499999996</v>
      </c>
    </row>
    <row r="148" spans="1:23" x14ac:dyDescent="0.35">
      <c r="A148">
        <v>149</v>
      </c>
      <c r="B148" t="s">
        <v>205</v>
      </c>
      <c r="C148" t="s">
        <v>61</v>
      </c>
      <c r="D148" t="s">
        <v>24</v>
      </c>
      <c r="E148" t="s">
        <v>26</v>
      </c>
      <c r="F148" t="s">
        <v>56</v>
      </c>
      <c r="G148" t="s">
        <v>498</v>
      </c>
      <c r="H148" s="10">
        <v>95.849293846153842</v>
      </c>
      <c r="I148" s="10">
        <v>95.784439062499999</v>
      </c>
      <c r="J148" s="10">
        <v>97.109329642857148</v>
      </c>
      <c r="K148" s="10">
        <v>96.627551249999996</v>
      </c>
      <c r="L148" s="10">
        <v>93.255102500000007</v>
      </c>
      <c r="M148" s="10">
        <v>102.24829916666667</v>
      </c>
      <c r="N148" s="10">
        <v>97.751700833333331</v>
      </c>
      <c r="O148" s="10">
        <v>94.941326875000001</v>
      </c>
      <c r="P148" s="10">
        <v>94.941326875000001</v>
      </c>
      <c r="Q148" s="10">
        <v>96.627551249999996</v>
      </c>
      <c r="R148" s="10">
        <v>93.255102499999992</v>
      </c>
      <c r="S148" s="10">
        <v>95.094620000000006</v>
      </c>
      <c r="T148" s="10">
        <v>95.18221607142857</v>
      </c>
      <c r="U148" s="10">
        <v>97.109329642857148</v>
      </c>
      <c r="V148" s="10">
        <v>96.252834722222218</v>
      </c>
      <c r="W148" s="10">
        <v>99.386827499999995</v>
      </c>
    </row>
    <row r="149" spans="1:23" x14ac:dyDescent="0.35">
      <c r="A149">
        <v>150</v>
      </c>
      <c r="B149" t="s">
        <v>205</v>
      </c>
      <c r="C149" t="s">
        <v>62</v>
      </c>
      <c r="D149" t="s">
        <v>24</v>
      </c>
      <c r="E149" t="s">
        <v>25</v>
      </c>
      <c r="F149" t="s">
        <v>56</v>
      </c>
      <c r="G149" t="s">
        <v>500</v>
      </c>
      <c r="H149" s="10">
        <v>97.232862564102561</v>
      </c>
      <c r="I149" s="10">
        <v>97.470663437499994</v>
      </c>
      <c r="J149" s="10">
        <v>99.036443214285711</v>
      </c>
      <c r="K149" s="10">
        <v>97.976530749999995</v>
      </c>
      <c r="L149" s="10">
        <v>93.255102500000007</v>
      </c>
      <c r="M149" s="10">
        <v>97.751700833333331</v>
      </c>
      <c r="N149" s="10">
        <v>98.875850416666665</v>
      </c>
      <c r="O149" s="10">
        <v>98.313775625000005</v>
      </c>
      <c r="P149" s="10">
        <v>96.627551249999996</v>
      </c>
      <c r="Q149" s="10">
        <v>96.627551249999996</v>
      </c>
      <c r="R149" s="10">
        <v>94.531164189189184</v>
      </c>
      <c r="S149" s="10">
        <v>96.320965000000001</v>
      </c>
      <c r="T149" s="10">
        <v>96.627551249999996</v>
      </c>
      <c r="U149" s="10">
        <v>99.036443214285711</v>
      </c>
      <c r="V149" s="10">
        <v>97.751700833333331</v>
      </c>
      <c r="W149" s="10">
        <v>98.160482500000001</v>
      </c>
    </row>
    <row r="150" spans="1:23" x14ac:dyDescent="0.35">
      <c r="A150">
        <v>151</v>
      </c>
      <c r="B150" t="s">
        <v>1121</v>
      </c>
      <c r="C150" t="s">
        <v>62</v>
      </c>
      <c r="D150" t="s">
        <v>28</v>
      </c>
      <c r="E150" t="s">
        <v>25</v>
      </c>
      <c r="F150" t="s">
        <v>56</v>
      </c>
      <c r="G150" t="s">
        <v>500</v>
      </c>
      <c r="H150" s="10">
        <v>99.30821564102564</v>
      </c>
      <c r="I150" s="10">
        <v>100</v>
      </c>
      <c r="J150" s="10">
        <v>100</v>
      </c>
      <c r="K150" s="10">
        <v>99.325510249999994</v>
      </c>
      <c r="L150" s="10">
        <v>93.255102500000007</v>
      </c>
      <c r="M150" s="10">
        <v>98.875850416666665</v>
      </c>
      <c r="N150" s="10">
        <v>100</v>
      </c>
      <c r="O150" s="10">
        <v>103.37244875</v>
      </c>
      <c r="P150" s="10">
        <v>98.313775625000005</v>
      </c>
      <c r="Q150" s="10">
        <v>96.627551249999996</v>
      </c>
      <c r="R150" s="10">
        <v>97.083287567567567</v>
      </c>
      <c r="S150" s="10">
        <v>98.160482500000001</v>
      </c>
      <c r="T150" s="10">
        <v>98.554664821428574</v>
      </c>
      <c r="U150" s="10">
        <v>100</v>
      </c>
      <c r="V150" s="10">
        <v>99.250566944444444</v>
      </c>
      <c r="W150" s="10">
        <v>100.6131725</v>
      </c>
    </row>
    <row r="151" spans="1:23" x14ac:dyDescent="0.35">
      <c r="A151">
        <v>152</v>
      </c>
      <c r="B151" t="s">
        <v>1340</v>
      </c>
      <c r="C151" t="s">
        <v>62</v>
      </c>
      <c r="D151" t="s">
        <v>23</v>
      </c>
      <c r="E151" t="s">
        <v>25</v>
      </c>
      <c r="F151" t="s">
        <v>56</v>
      </c>
      <c r="G151" t="s">
        <v>500</v>
      </c>
      <c r="H151" s="10">
        <v>98.616431282051281</v>
      </c>
      <c r="I151" s="10">
        <v>102.52933656250001</v>
      </c>
      <c r="J151" s="10">
        <v>99.036443214285711</v>
      </c>
      <c r="K151" s="10">
        <v>102.02346925000001</v>
      </c>
      <c r="L151" s="10">
        <v>93.255102500000007</v>
      </c>
      <c r="M151" s="10">
        <v>96.627551249999996</v>
      </c>
      <c r="N151" s="10">
        <v>102.24829916666667</v>
      </c>
      <c r="O151" s="10">
        <v>100</v>
      </c>
      <c r="P151" s="10">
        <v>100</v>
      </c>
      <c r="Q151" s="10">
        <v>96.627551249999996</v>
      </c>
      <c r="R151" s="10">
        <v>97.447876621621617</v>
      </c>
      <c r="S151" s="10">
        <v>97.547309999999996</v>
      </c>
      <c r="T151" s="10">
        <v>100.96355678571429</v>
      </c>
      <c r="U151" s="10">
        <v>99.036443214285711</v>
      </c>
      <c r="V151" s="10">
        <v>101.49886611111111</v>
      </c>
      <c r="W151" s="10">
        <v>98.160482500000001</v>
      </c>
    </row>
    <row r="152" spans="1:23" x14ac:dyDescent="0.35">
      <c r="A152">
        <v>153</v>
      </c>
      <c r="B152" t="s">
        <v>205</v>
      </c>
      <c r="C152" t="s">
        <v>63</v>
      </c>
      <c r="D152" t="s">
        <v>28</v>
      </c>
      <c r="E152" t="s">
        <v>25</v>
      </c>
      <c r="F152" t="s">
        <v>64</v>
      </c>
      <c r="G152" t="s">
        <v>502</v>
      </c>
      <c r="H152" s="10">
        <v>100</v>
      </c>
      <c r="I152" s="10">
        <v>97.470663437499994</v>
      </c>
      <c r="J152" s="10">
        <v>99.036443214285711</v>
      </c>
      <c r="K152" s="10">
        <v>99.325510249999994</v>
      </c>
      <c r="L152" s="10">
        <v>93.255102500000007</v>
      </c>
      <c r="M152" s="10">
        <v>97.751700833333331</v>
      </c>
      <c r="N152" s="10">
        <v>98.875850416666665</v>
      </c>
      <c r="O152" s="10">
        <v>98.313775625000005</v>
      </c>
      <c r="P152" s="10">
        <v>96.627551249999996</v>
      </c>
      <c r="Q152" s="10">
        <v>103.37244875</v>
      </c>
      <c r="R152" s="10">
        <v>97.265582094594592</v>
      </c>
      <c r="S152" s="10">
        <v>98.773655000000005</v>
      </c>
      <c r="T152" s="10">
        <v>97.109329642857148</v>
      </c>
      <c r="U152" s="10">
        <v>99.036443214285711</v>
      </c>
      <c r="V152" s="10">
        <v>97.751700833333331</v>
      </c>
      <c r="W152" s="10">
        <v>98.160482500000001</v>
      </c>
    </row>
    <row r="153" spans="1:23" x14ac:dyDescent="0.35">
      <c r="A153">
        <v>154</v>
      </c>
      <c r="B153" t="s">
        <v>205</v>
      </c>
      <c r="C153" t="s">
        <v>65</v>
      </c>
      <c r="D153" t="s">
        <v>28</v>
      </c>
      <c r="E153" t="s">
        <v>26</v>
      </c>
      <c r="F153" t="s">
        <v>64</v>
      </c>
      <c r="G153" t="s">
        <v>504</v>
      </c>
      <c r="H153" s="10">
        <v>96.541078205128201</v>
      </c>
      <c r="I153" s="10">
        <v>95.784439062499999</v>
      </c>
      <c r="J153" s="10">
        <v>97.109329642857148</v>
      </c>
      <c r="K153" s="10">
        <v>95.278571749999998</v>
      </c>
      <c r="L153" s="10">
        <v>93.255102500000007</v>
      </c>
      <c r="M153" s="10">
        <v>102.24829916666667</v>
      </c>
      <c r="N153" s="10">
        <v>97.751700833333331</v>
      </c>
      <c r="O153" s="10">
        <v>94.941326875000001</v>
      </c>
      <c r="P153" s="10">
        <v>94.941326875000001</v>
      </c>
      <c r="Q153" s="10">
        <v>96.627551249999996</v>
      </c>
      <c r="R153" s="10">
        <v>93.255102499999992</v>
      </c>
      <c r="S153" s="10">
        <v>95.707792499999996</v>
      </c>
      <c r="T153" s="10">
        <v>94.700437678571433</v>
      </c>
      <c r="U153" s="10">
        <v>97.109329642857148</v>
      </c>
      <c r="V153" s="10">
        <v>96.252834722222218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66</v>
      </c>
      <c r="D154" t="s">
        <v>24</v>
      </c>
      <c r="E154" t="s">
        <v>25</v>
      </c>
      <c r="F154" t="s">
        <v>64</v>
      </c>
      <c r="G154" t="s">
        <v>506</v>
      </c>
      <c r="H154" s="10">
        <v>100</v>
      </c>
      <c r="I154" s="10">
        <v>98.313775625000005</v>
      </c>
      <c r="J154" s="10">
        <v>99.036443214285711</v>
      </c>
      <c r="K154" s="10">
        <v>99.325510249999994</v>
      </c>
      <c r="L154" s="10">
        <v>93.255102500000007</v>
      </c>
      <c r="M154" s="10">
        <v>98.875850416666665</v>
      </c>
      <c r="N154" s="10">
        <v>100</v>
      </c>
      <c r="O154" s="10">
        <v>98.313775625000005</v>
      </c>
      <c r="P154" s="10">
        <v>98.313775625000005</v>
      </c>
      <c r="Q154" s="10">
        <v>96.627551249999996</v>
      </c>
      <c r="R154" s="10">
        <v>96.171814932432426</v>
      </c>
      <c r="S154" s="10">
        <v>98.773655000000005</v>
      </c>
      <c r="T154" s="10">
        <v>97.591108035714285</v>
      </c>
      <c r="U154" s="10">
        <v>99.036443214285711</v>
      </c>
      <c r="V154" s="10">
        <v>99.250566944444444</v>
      </c>
      <c r="W154" s="10">
        <v>98.773655000000005</v>
      </c>
    </row>
    <row r="155" spans="1:23" x14ac:dyDescent="0.35">
      <c r="A155">
        <v>156</v>
      </c>
      <c r="B155" t="s">
        <v>205</v>
      </c>
      <c r="C155" t="s">
        <v>67</v>
      </c>
      <c r="D155" t="s">
        <v>28</v>
      </c>
      <c r="E155" t="s">
        <v>25</v>
      </c>
      <c r="F155" t="s">
        <v>64</v>
      </c>
      <c r="G155" t="s">
        <v>508</v>
      </c>
      <c r="H155" s="10">
        <v>97.924646923076921</v>
      </c>
      <c r="I155" s="10">
        <v>97.470663437499994</v>
      </c>
      <c r="J155" s="10">
        <v>99.036443214285711</v>
      </c>
      <c r="K155" s="10">
        <v>96.627551249999996</v>
      </c>
      <c r="L155" s="10">
        <v>93.255102500000007</v>
      </c>
      <c r="M155" s="10">
        <v>98.875850416666665</v>
      </c>
      <c r="N155" s="10">
        <v>98.875850416666665</v>
      </c>
      <c r="O155" s="10">
        <v>98.313775625000005</v>
      </c>
      <c r="P155" s="10">
        <v>96.627551249999996</v>
      </c>
      <c r="Q155" s="10">
        <v>96.627551249999996</v>
      </c>
      <c r="R155" s="10">
        <v>94.713458716216223</v>
      </c>
      <c r="S155" s="10">
        <v>96.934137500000006</v>
      </c>
      <c r="T155" s="10">
        <v>96.145772857142859</v>
      </c>
      <c r="U155" s="10">
        <v>99.036443214285711</v>
      </c>
      <c r="V155" s="10">
        <v>97.751700833333331</v>
      </c>
      <c r="W155" s="10">
        <v>98.773655000000005</v>
      </c>
    </row>
    <row r="156" spans="1:23" x14ac:dyDescent="0.35">
      <c r="A156">
        <v>157</v>
      </c>
      <c r="B156" t="s">
        <v>205</v>
      </c>
      <c r="C156" t="s">
        <v>68</v>
      </c>
      <c r="D156" t="s">
        <v>28</v>
      </c>
      <c r="E156" t="s">
        <v>26</v>
      </c>
      <c r="F156" t="s">
        <v>64</v>
      </c>
      <c r="G156" t="s">
        <v>510</v>
      </c>
      <c r="H156" s="10">
        <v>97.924646923076921</v>
      </c>
      <c r="I156" s="10">
        <v>99.156887812500003</v>
      </c>
      <c r="J156" s="10">
        <v>97.109329642857148</v>
      </c>
      <c r="K156" s="10">
        <v>97.976530749999995</v>
      </c>
      <c r="L156" s="10">
        <v>93.255102500000007</v>
      </c>
      <c r="M156" s="10">
        <v>102.24829916666667</v>
      </c>
      <c r="N156" s="10">
        <v>97.751700833333331</v>
      </c>
      <c r="O156" s="10">
        <v>94.941326875000001</v>
      </c>
      <c r="P156" s="10">
        <v>94.941326875000001</v>
      </c>
      <c r="Q156" s="10">
        <v>96.627551249999996</v>
      </c>
      <c r="R156" s="10">
        <v>94.713458716216223</v>
      </c>
      <c r="S156" s="10">
        <v>96.934137500000006</v>
      </c>
      <c r="T156" s="10">
        <v>97.591108035714285</v>
      </c>
      <c r="U156" s="10">
        <v>97.109329642857148</v>
      </c>
      <c r="V156" s="10">
        <v>96.252834722222218</v>
      </c>
      <c r="W156" s="10">
        <v>99.386827499999995</v>
      </c>
    </row>
    <row r="157" spans="1:23" x14ac:dyDescent="0.35">
      <c r="A157">
        <v>158</v>
      </c>
      <c r="B157" t="s">
        <v>205</v>
      </c>
      <c r="C157" t="s">
        <v>69</v>
      </c>
      <c r="D157" t="s">
        <v>28</v>
      </c>
      <c r="E157" t="s">
        <v>21</v>
      </c>
      <c r="F157" t="s">
        <v>64</v>
      </c>
      <c r="G157" t="s">
        <v>512</v>
      </c>
      <c r="H157" s="10">
        <v>94.465725128205122</v>
      </c>
      <c r="I157" s="10">
        <v>92.411990312499995</v>
      </c>
      <c r="J157" s="10">
        <v>98.072886428571422</v>
      </c>
      <c r="K157" s="10">
        <v>100.67448975000001</v>
      </c>
      <c r="L157" s="10">
        <v>100</v>
      </c>
      <c r="M157" s="10">
        <v>91.006803333333337</v>
      </c>
      <c r="N157" s="10">
        <v>105.62074791666667</v>
      </c>
      <c r="O157" s="10">
        <v>100</v>
      </c>
      <c r="P157" s="10">
        <v>103.37244875</v>
      </c>
      <c r="Q157" s="10">
        <v>103.37244875</v>
      </c>
      <c r="R157" s="10">
        <v>96.354109459459465</v>
      </c>
      <c r="S157" s="10">
        <v>96.320965000000001</v>
      </c>
      <c r="T157" s="10">
        <v>96.627551249999996</v>
      </c>
      <c r="U157" s="10">
        <v>98.072886428571422</v>
      </c>
      <c r="V157" s="10">
        <v>105.24603138888889</v>
      </c>
      <c r="W157" s="10">
        <v>95.094620000000006</v>
      </c>
    </row>
    <row r="158" spans="1:23" x14ac:dyDescent="0.35">
      <c r="A158">
        <v>159</v>
      </c>
      <c r="B158" t="s">
        <v>205</v>
      </c>
      <c r="C158" t="s">
        <v>70</v>
      </c>
      <c r="D158" t="s">
        <v>28</v>
      </c>
      <c r="E158" t="s">
        <v>31</v>
      </c>
      <c r="F158" t="s">
        <v>64</v>
      </c>
      <c r="G158" t="s">
        <v>514</v>
      </c>
      <c r="H158" s="10">
        <v>97.232862564102561</v>
      </c>
      <c r="I158" s="10">
        <v>96.627551249999996</v>
      </c>
      <c r="J158" s="10">
        <v>104.81778392857143</v>
      </c>
      <c r="K158" s="10">
        <v>97.976530749999995</v>
      </c>
      <c r="L158" s="10">
        <v>93.255102500000007</v>
      </c>
      <c r="M158" s="10">
        <v>98.875850416666665</v>
      </c>
      <c r="N158" s="10">
        <v>96.627551249999996</v>
      </c>
      <c r="O158" s="10">
        <v>96.627551249999996</v>
      </c>
      <c r="P158" s="10">
        <v>96.627551249999996</v>
      </c>
      <c r="Q158" s="10">
        <v>96.627551249999996</v>
      </c>
      <c r="R158" s="10">
        <v>95.078047770270274</v>
      </c>
      <c r="S158" s="10">
        <v>96.320965000000001</v>
      </c>
      <c r="T158" s="10">
        <v>96.145772857142859</v>
      </c>
      <c r="U158" s="10">
        <v>104.81778392857143</v>
      </c>
      <c r="V158" s="10">
        <v>96.252834722222218</v>
      </c>
      <c r="W158" s="10">
        <v>98.160482500000001</v>
      </c>
    </row>
    <row r="159" spans="1:23" x14ac:dyDescent="0.35">
      <c r="A159">
        <v>160</v>
      </c>
      <c r="B159" t="s">
        <v>205</v>
      </c>
      <c r="C159" t="s">
        <v>920</v>
      </c>
      <c r="D159" t="s">
        <v>28</v>
      </c>
      <c r="E159" t="s">
        <v>31</v>
      </c>
      <c r="F159" t="s">
        <v>64</v>
      </c>
      <c r="G159" t="s">
        <v>922</v>
      </c>
      <c r="H159" s="10">
        <v>97.232862564102561</v>
      </c>
      <c r="I159" s="10">
        <v>100.8431121875</v>
      </c>
      <c r="J159" s="10">
        <v>108.67201107142857</v>
      </c>
      <c r="K159" s="10">
        <v>102.02346925000001</v>
      </c>
      <c r="L159" s="10">
        <v>93.255102500000007</v>
      </c>
      <c r="M159" s="10">
        <v>101.12414958333333</v>
      </c>
      <c r="N159" s="10">
        <v>101.12414958333333</v>
      </c>
      <c r="O159" s="10">
        <v>96.627551249999996</v>
      </c>
      <c r="P159" s="10">
        <v>101.68622437499999</v>
      </c>
      <c r="Q159" s="10">
        <v>100</v>
      </c>
      <c r="R159" s="10">
        <v>99.817705472972975</v>
      </c>
      <c r="S159" s="10">
        <v>96.320965000000001</v>
      </c>
      <c r="T159" s="10">
        <v>100</v>
      </c>
      <c r="U159" s="10">
        <v>108.67201107142857</v>
      </c>
      <c r="V159" s="10">
        <v>101.49886611111111</v>
      </c>
      <c r="W159" s="10">
        <v>99.386827499999995</v>
      </c>
    </row>
    <row r="160" spans="1:23" x14ac:dyDescent="0.35">
      <c r="A160">
        <v>161</v>
      </c>
      <c r="B160" t="s">
        <v>205</v>
      </c>
      <c r="C160" t="s">
        <v>515</v>
      </c>
      <c r="D160" t="s">
        <v>23</v>
      </c>
      <c r="E160" t="s">
        <v>31</v>
      </c>
      <c r="F160" t="s">
        <v>152</v>
      </c>
      <c r="G160" t="s">
        <v>517</v>
      </c>
      <c r="H160" s="10">
        <v>100</v>
      </c>
      <c r="I160" s="10">
        <v>100</v>
      </c>
      <c r="J160" s="10">
        <v>106.74489749999999</v>
      </c>
      <c r="K160" s="10">
        <v>100.67448975000001</v>
      </c>
      <c r="L160" s="10">
        <v>100</v>
      </c>
      <c r="M160" s="10">
        <v>97.751700833333331</v>
      </c>
      <c r="N160" s="10">
        <v>98.875850416666665</v>
      </c>
      <c r="O160" s="10">
        <v>103.37244875</v>
      </c>
      <c r="P160" s="10">
        <v>103.37244875</v>
      </c>
      <c r="Q160" s="10">
        <v>103.37244875</v>
      </c>
      <c r="R160" s="10">
        <v>101.45835621621622</v>
      </c>
      <c r="S160" s="10">
        <v>101.22634499999999</v>
      </c>
      <c r="T160" s="10">
        <v>100.96355678571429</v>
      </c>
      <c r="U160" s="10">
        <v>106.74489749999999</v>
      </c>
      <c r="V160" s="10">
        <v>100.74943305555556</v>
      </c>
      <c r="W160" s="10">
        <v>100</v>
      </c>
    </row>
    <row r="161" spans="1:23" x14ac:dyDescent="0.35">
      <c r="A161">
        <v>162</v>
      </c>
      <c r="B161" t="s">
        <v>797</v>
      </c>
      <c r="C161" t="s">
        <v>515</v>
      </c>
      <c r="D161" t="s">
        <v>24</v>
      </c>
      <c r="E161" t="s">
        <v>31</v>
      </c>
      <c r="F161" t="s">
        <v>152</v>
      </c>
      <c r="G161" t="s">
        <v>517</v>
      </c>
      <c r="H161" s="10">
        <v>100.69178435897436</v>
      </c>
      <c r="I161" s="10">
        <v>102.52933656250001</v>
      </c>
      <c r="J161" s="10">
        <v>109.63556785714286</v>
      </c>
      <c r="K161" s="10">
        <v>104.72142825</v>
      </c>
      <c r="L161" s="10">
        <v>100</v>
      </c>
      <c r="M161" s="10">
        <v>98.875850416666665</v>
      </c>
      <c r="N161" s="10">
        <v>100</v>
      </c>
      <c r="O161" s="10">
        <v>105.058673125</v>
      </c>
      <c r="P161" s="10">
        <v>105.058673125</v>
      </c>
      <c r="Q161" s="10">
        <v>103.37244875</v>
      </c>
      <c r="R161" s="10">
        <v>104.0104795945946</v>
      </c>
      <c r="S161" s="10">
        <v>101.8395175</v>
      </c>
      <c r="T161" s="10">
        <v>103.85422714285714</v>
      </c>
      <c r="U161" s="10">
        <v>109.63556785714286</v>
      </c>
      <c r="V161" s="10">
        <v>102.24829916666667</v>
      </c>
      <c r="W161" s="10">
        <v>101.22634499999999</v>
      </c>
    </row>
    <row r="162" spans="1:23" x14ac:dyDescent="0.35">
      <c r="A162">
        <v>163</v>
      </c>
      <c r="B162" t="s">
        <v>205</v>
      </c>
      <c r="C162" t="s">
        <v>518</v>
      </c>
      <c r="D162" t="s">
        <v>28</v>
      </c>
      <c r="E162" t="s">
        <v>25</v>
      </c>
      <c r="F162" t="s">
        <v>152</v>
      </c>
      <c r="G162" t="s">
        <v>520</v>
      </c>
      <c r="H162" s="10">
        <v>97.924646923076921</v>
      </c>
      <c r="I162" s="10">
        <v>97.470663437499994</v>
      </c>
      <c r="J162" s="10">
        <v>99.036443214285711</v>
      </c>
      <c r="K162" s="10">
        <v>93.929592249999999</v>
      </c>
      <c r="L162" s="10">
        <v>93.255102500000007</v>
      </c>
      <c r="M162" s="10">
        <v>98.875850416666665</v>
      </c>
      <c r="N162" s="10">
        <v>97.751700833333331</v>
      </c>
      <c r="O162" s="10">
        <v>98.313775625000005</v>
      </c>
      <c r="P162" s="10">
        <v>98.313775625000005</v>
      </c>
      <c r="Q162" s="10">
        <v>100</v>
      </c>
      <c r="R162" s="10">
        <v>95.260342297297299</v>
      </c>
      <c r="S162" s="10">
        <v>96.934137500000006</v>
      </c>
      <c r="T162" s="10">
        <v>95.18221607142857</v>
      </c>
      <c r="U162" s="10">
        <v>99.036443214285711</v>
      </c>
      <c r="V162" s="10">
        <v>97.751700833333331</v>
      </c>
      <c r="W162" s="10">
        <v>98.773655000000005</v>
      </c>
    </row>
    <row r="163" spans="1:23" x14ac:dyDescent="0.35">
      <c r="A163">
        <v>164</v>
      </c>
      <c r="B163" t="s">
        <v>205</v>
      </c>
      <c r="C163" t="s">
        <v>521</v>
      </c>
      <c r="D163" t="s">
        <v>23</v>
      </c>
      <c r="E163" t="s">
        <v>21</v>
      </c>
      <c r="F163" t="s">
        <v>152</v>
      </c>
      <c r="G163" t="s">
        <v>523</v>
      </c>
      <c r="H163" s="10">
        <v>93.773940769230762</v>
      </c>
      <c r="I163" s="10">
        <v>92.411990312499995</v>
      </c>
      <c r="J163" s="10">
        <v>99.036443214285711</v>
      </c>
      <c r="K163" s="10">
        <v>99.325510249999994</v>
      </c>
      <c r="L163" s="10">
        <v>100</v>
      </c>
      <c r="M163" s="10">
        <v>91.006803333333337</v>
      </c>
      <c r="N163" s="10">
        <v>105.62074791666667</v>
      </c>
      <c r="O163" s="10">
        <v>100</v>
      </c>
      <c r="P163" s="10">
        <v>103.37244875</v>
      </c>
      <c r="Q163" s="10">
        <v>103.37244875</v>
      </c>
      <c r="R163" s="10">
        <v>96.171814932432426</v>
      </c>
      <c r="S163" s="10">
        <v>95.707792499999996</v>
      </c>
      <c r="T163" s="10">
        <v>96.145772857142859</v>
      </c>
      <c r="U163" s="10">
        <v>99.036443214285711</v>
      </c>
      <c r="V163" s="10">
        <v>105.24603138888889</v>
      </c>
      <c r="W163" s="10">
        <v>95.094620000000006</v>
      </c>
    </row>
    <row r="164" spans="1:23" x14ac:dyDescent="0.35">
      <c r="A164">
        <v>165</v>
      </c>
      <c r="B164" t="s">
        <v>205</v>
      </c>
      <c r="C164" t="s">
        <v>524</v>
      </c>
      <c r="D164" t="s">
        <v>23</v>
      </c>
      <c r="E164" t="s">
        <v>26</v>
      </c>
      <c r="F164" t="s">
        <v>152</v>
      </c>
      <c r="G164" t="s">
        <v>526</v>
      </c>
      <c r="H164" s="10">
        <v>96.541078205128201</v>
      </c>
      <c r="I164" s="10">
        <v>97.470663437499994</v>
      </c>
      <c r="J164" s="10">
        <v>97.109329642857148</v>
      </c>
      <c r="K164" s="10">
        <v>97.976530749999995</v>
      </c>
      <c r="L164" s="10">
        <v>93.255102500000007</v>
      </c>
      <c r="M164" s="10">
        <v>102.24829916666667</v>
      </c>
      <c r="N164" s="10">
        <v>97.751700833333331</v>
      </c>
      <c r="O164" s="10">
        <v>96.627551249999996</v>
      </c>
      <c r="P164" s="10">
        <v>96.627551249999996</v>
      </c>
      <c r="Q164" s="10">
        <v>96.627551249999996</v>
      </c>
      <c r="R164" s="10">
        <v>94.348869662162159</v>
      </c>
      <c r="S164" s="10">
        <v>95.707792499999996</v>
      </c>
      <c r="T164" s="10">
        <v>96.627551249999996</v>
      </c>
      <c r="U164" s="10">
        <v>97.109329642857148</v>
      </c>
      <c r="V164" s="10">
        <v>97.002267777777774</v>
      </c>
      <c r="W164" s="10">
        <v>100</v>
      </c>
    </row>
    <row r="165" spans="1:23" x14ac:dyDescent="0.35">
      <c r="A165">
        <v>166</v>
      </c>
      <c r="B165" t="s">
        <v>205</v>
      </c>
      <c r="C165" t="s">
        <v>527</v>
      </c>
      <c r="D165" t="s">
        <v>23</v>
      </c>
      <c r="E165" t="s">
        <v>25</v>
      </c>
      <c r="F165" t="s">
        <v>152</v>
      </c>
      <c r="G165" t="s">
        <v>529</v>
      </c>
      <c r="H165" s="10">
        <v>99.30821564102564</v>
      </c>
      <c r="I165" s="10">
        <v>98.313775625000005</v>
      </c>
      <c r="J165" s="10">
        <v>99.036443214285711</v>
      </c>
      <c r="K165" s="10">
        <v>93.929592249999999</v>
      </c>
      <c r="L165" s="10">
        <v>93.255102500000007</v>
      </c>
      <c r="M165" s="10">
        <v>96.627551249999996</v>
      </c>
      <c r="N165" s="10">
        <v>96.627551249999996</v>
      </c>
      <c r="O165" s="10">
        <v>96.627551249999996</v>
      </c>
      <c r="P165" s="10">
        <v>96.627551249999996</v>
      </c>
      <c r="Q165" s="10">
        <v>96.627551249999996</v>
      </c>
      <c r="R165" s="10">
        <v>93.984280608108108</v>
      </c>
      <c r="S165" s="10">
        <v>98.160482500000001</v>
      </c>
      <c r="T165" s="10">
        <v>95.663994464285707</v>
      </c>
      <c r="U165" s="10">
        <v>99.036443214285711</v>
      </c>
      <c r="V165" s="10">
        <v>96.252834722222218</v>
      </c>
      <c r="W165" s="10">
        <v>96.934137500000006</v>
      </c>
    </row>
    <row r="166" spans="1:23" x14ac:dyDescent="0.35">
      <c r="A166">
        <v>167</v>
      </c>
      <c r="B166" t="s">
        <v>205</v>
      </c>
      <c r="C166" t="s">
        <v>530</v>
      </c>
      <c r="D166" t="s">
        <v>23</v>
      </c>
      <c r="E166" t="s">
        <v>26</v>
      </c>
      <c r="F166" t="s">
        <v>152</v>
      </c>
      <c r="G166" t="s">
        <v>532</v>
      </c>
      <c r="H166" s="10">
        <v>95.849293846153842</v>
      </c>
      <c r="I166" s="10">
        <v>96.627551249999996</v>
      </c>
      <c r="J166" s="10">
        <v>97.109329642857148</v>
      </c>
      <c r="K166" s="10">
        <v>97.976530749999995</v>
      </c>
      <c r="L166" s="10">
        <v>93.255102500000007</v>
      </c>
      <c r="M166" s="10">
        <v>102.24829916666667</v>
      </c>
      <c r="N166" s="10">
        <v>97.751700833333331</v>
      </c>
      <c r="O166" s="10">
        <v>98.313775625000005</v>
      </c>
      <c r="P166" s="10">
        <v>96.627551249999996</v>
      </c>
      <c r="Q166" s="10">
        <v>96.627551249999996</v>
      </c>
      <c r="R166" s="10">
        <v>94.166575135135133</v>
      </c>
      <c r="S166" s="10">
        <v>95.094620000000006</v>
      </c>
      <c r="T166" s="10">
        <v>96.145772857142859</v>
      </c>
      <c r="U166" s="10">
        <v>97.109329642857148</v>
      </c>
      <c r="V166" s="10">
        <v>97.002267777777774</v>
      </c>
      <c r="W166" s="10">
        <v>100.6131725</v>
      </c>
    </row>
    <row r="167" spans="1:23" x14ac:dyDescent="0.35">
      <c r="A167">
        <v>168</v>
      </c>
      <c r="B167" t="s">
        <v>205</v>
      </c>
      <c r="C167" t="s">
        <v>533</v>
      </c>
      <c r="D167" t="s">
        <v>23</v>
      </c>
      <c r="E167" t="s">
        <v>25</v>
      </c>
      <c r="F167" t="s">
        <v>152</v>
      </c>
      <c r="G167" t="s">
        <v>535</v>
      </c>
      <c r="H167" s="10">
        <v>98.616431282051281</v>
      </c>
      <c r="I167" s="10">
        <v>99.156887812500003</v>
      </c>
      <c r="J167" s="10">
        <v>100</v>
      </c>
      <c r="K167" s="10">
        <v>93.929592249999999</v>
      </c>
      <c r="L167" s="10">
        <v>93.255102500000007</v>
      </c>
      <c r="M167" s="10">
        <v>97.751700833333331</v>
      </c>
      <c r="N167" s="10">
        <v>97.751700833333331</v>
      </c>
      <c r="O167" s="10">
        <v>96.627551249999996</v>
      </c>
      <c r="P167" s="10">
        <v>96.627551249999996</v>
      </c>
      <c r="Q167" s="10">
        <v>96.627551249999996</v>
      </c>
      <c r="R167" s="10">
        <v>94.531164189189184</v>
      </c>
      <c r="S167" s="10">
        <v>97.547309999999996</v>
      </c>
      <c r="T167" s="10">
        <v>96.145772857142859</v>
      </c>
      <c r="U167" s="10">
        <v>100</v>
      </c>
      <c r="V167" s="10">
        <v>97.002267777777774</v>
      </c>
      <c r="W167" s="10">
        <v>97.547309999999996</v>
      </c>
    </row>
    <row r="168" spans="1:23" x14ac:dyDescent="0.35">
      <c r="A168">
        <v>169</v>
      </c>
      <c r="B168" t="s">
        <v>691</v>
      </c>
      <c r="C168" t="s">
        <v>533</v>
      </c>
      <c r="D168" t="s">
        <v>24</v>
      </c>
      <c r="E168" t="s">
        <v>25</v>
      </c>
      <c r="F168" t="s">
        <v>152</v>
      </c>
      <c r="G168" t="s">
        <v>535</v>
      </c>
      <c r="H168" s="10">
        <v>100.69178435897436</v>
      </c>
      <c r="I168" s="10">
        <v>101.68622437499999</v>
      </c>
      <c r="J168" s="10">
        <v>100.96355678571429</v>
      </c>
      <c r="K168" s="10">
        <v>95.278571749999998</v>
      </c>
      <c r="L168" s="10">
        <v>93.255102500000007</v>
      </c>
      <c r="M168" s="10">
        <v>98.875850416666665</v>
      </c>
      <c r="N168" s="10">
        <v>98.875850416666665</v>
      </c>
      <c r="O168" s="10">
        <v>101.68622437499999</v>
      </c>
      <c r="P168" s="10">
        <v>98.313775625000005</v>
      </c>
      <c r="Q168" s="10">
        <v>96.627551249999996</v>
      </c>
      <c r="R168" s="10">
        <v>97.083287567567567</v>
      </c>
      <c r="S168" s="10">
        <v>99.386827499999995</v>
      </c>
      <c r="T168" s="10">
        <v>98.072886428571422</v>
      </c>
      <c r="U168" s="10">
        <v>100.96355678571429</v>
      </c>
      <c r="V168" s="10">
        <v>98.501133888888887</v>
      </c>
      <c r="W168" s="10">
        <v>100</v>
      </c>
    </row>
    <row r="169" spans="1:23" x14ac:dyDescent="0.35">
      <c r="A169">
        <v>170</v>
      </c>
      <c r="B169" t="s">
        <v>205</v>
      </c>
      <c r="C169" t="s">
        <v>536</v>
      </c>
      <c r="D169" t="s">
        <v>24</v>
      </c>
      <c r="E169" t="s">
        <v>25</v>
      </c>
      <c r="F169" t="s">
        <v>159</v>
      </c>
      <c r="G169" t="s">
        <v>538</v>
      </c>
      <c r="H169" s="10">
        <v>100.69178435897436</v>
      </c>
      <c r="I169" s="10">
        <v>101.68622437499999</v>
      </c>
      <c r="J169" s="10">
        <v>99.036443214285711</v>
      </c>
      <c r="K169" s="10">
        <v>100.67448975000001</v>
      </c>
      <c r="L169" s="10">
        <v>100</v>
      </c>
      <c r="M169" s="10">
        <v>95.503401666666662</v>
      </c>
      <c r="N169" s="10">
        <v>97.751700833333331</v>
      </c>
      <c r="O169" s="10">
        <v>100</v>
      </c>
      <c r="P169" s="10">
        <v>103.37244875</v>
      </c>
      <c r="Q169" s="10">
        <v>103.37244875</v>
      </c>
      <c r="R169" s="10">
        <v>99.635410945945949</v>
      </c>
      <c r="S169" s="10">
        <v>101.8395175</v>
      </c>
      <c r="T169" s="10">
        <v>101.92711357142858</v>
      </c>
      <c r="U169" s="10">
        <v>99.036443214285711</v>
      </c>
      <c r="V169" s="10">
        <v>100</v>
      </c>
      <c r="W169" s="10">
        <v>97.547309999999996</v>
      </c>
    </row>
    <row r="170" spans="1:23" x14ac:dyDescent="0.35">
      <c r="A170">
        <v>171</v>
      </c>
      <c r="B170" t="s">
        <v>207</v>
      </c>
      <c r="C170" t="s">
        <v>536</v>
      </c>
      <c r="D170" t="s">
        <v>28</v>
      </c>
      <c r="E170" t="s">
        <v>25</v>
      </c>
      <c r="F170" t="s">
        <v>159</v>
      </c>
      <c r="G170" t="s">
        <v>538</v>
      </c>
      <c r="H170" s="10">
        <v>102.76713743589744</v>
      </c>
      <c r="I170" s="10">
        <v>104.2155609375</v>
      </c>
      <c r="J170" s="10">
        <v>100</v>
      </c>
      <c r="K170" s="10">
        <v>102.02346925000001</v>
      </c>
      <c r="L170" s="10">
        <v>100</v>
      </c>
      <c r="M170" s="10">
        <v>96.627551249999996</v>
      </c>
      <c r="N170" s="10">
        <v>98.875850416666665</v>
      </c>
      <c r="O170" s="10">
        <v>105.058673125</v>
      </c>
      <c r="P170" s="10">
        <v>105.058673125</v>
      </c>
      <c r="Q170" s="10">
        <v>103.37244875</v>
      </c>
      <c r="R170" s="10">
        <v>102.18753432432432</v>
      </c>
      <c r="S170" s="10">
        <v>103.679035</v>
      </c>
      <c r="T170" s="10">
        <v>103.85422714285714</v>
      </c>
      <c r="U170" s="10">
        <v>100</v>
      </c>
      <c r="V170" s="10">
        <v>101.49886611111111</v>
      </c>
      <c r="W170" s="10">
        <v>100</v>
      </c>
    </row>
    <row r="171" spans="1:23" x14ac:dyDescent="0.35">
      <c r="A171">
        <v>172</v>
      </c>
      <c r="B171" t="s">
        <v>797</v>
      </c>
      <c r="C171" t="s">
        <v>536</v>
      </c>
      <c r="D171" t="s">
        <v>23</v>
      </c>
      <c r="E171" t="s">
        <v>25</v>
      </c>
      <c r="F171" t="s">
        <v>159</v>
      </c>
      <c r="G171" t="s">
        <v>538</v>
      </c>
      <c r="H171" s="10">
        <v>104.84249051282052</v>
      </c>
      <c r="I171" s="10">
        <v>101.68622437499999</v>
      </c>
      <c r="J171" s="10">
        <v>100</v>
      </c>
      <c r="K171" s="10">
        <v>97.976530749999995</v>
      </c>
      <c r="L171" s="10">
        <v>100</v>
      </c>
      <c r="M171" s="10">
        <v>97.751700833333331</v>
      </c>
      <c r="N171" s="10">
        <v>98.875850416666665</v>
      </c>
      <c r="O171" s="10">
        <v>108.431121875</v>
      </c>
      <c r="P171" s="10">
        <v>105.058673125</v>
      </c>
      <c r="Q171" s="10">
        <v>103.37244875</v>
      </c>
      <c r="R171" s="10">
        <v>102.18753432432432</v>
      </c>
      <c r="S171" s="10">
        <v>105.5185525</v>
      </c>
      <c r="T171" s="10">
        <v>100.96355678571429</v>
      </c>
      <c r="U171" s="10">
        <v>100</v>
      </c>
      <c r="V171" s="10">
        <v>101.49886611111111</v>
      </c>
      <c r="W171" s="10">
        <v>101.8395175</v>
      </c>
    </row>
    <row r="172" spans="1:23" x14ac:dyDescent="0.35">
      <c r="A172">
        <v>173</v>
      </c>
      <c r="B172" t="s">
        <v>1043</v>
      </c>
      <c r="C172" t="s">
        <v>536</v>
      </c>
      <c r="D172" t="s">
        <v>24</v>
      </c>
      <c r="E172" t="s">
        <v>25</v>
      </c>
      <c r="F172" t="s">
        <v>159</v>
      </c>
      <c r="G172" t="s">
        <v>538</v>
      </c>
      <c r="H172" s="10">
        <v>103.4589217948718</v>
      </c>
      <c r="I172" s="10">
        <v>106.74489749999999</v>
      </c>
      <c r="J172" s="10">
        <v>100</v>
      </c>
      <c r="K172" s="10">
        <v>104.72142825</v>
      </c>
      <c r="L172" s="10">
        <v>100</v>
      </c>
      <c r="M172" s="10">
        <v>96.627551249999996</v>
      </c>
      <c r="N172" s="10">
        <v>101.12414958333333</v>
      </c>
      <c r="O172" s="10">
        <v>106.74489749999999</v>
      </c>
      <c r="P172" s="10">
        <v>106.74489749999999</v>
      </c>
      <c r="Q172" s="10">
        <v>103.37244875</v>
      </c>
      <c r="R172" s="10">
        <v>104.0104795945946</v>
      </c>
      <c r="S172" s="10">
        <v>104.2922075</v>
      </c>
      <c r="T172" s="10">
        <v>106.26311910714286</v>
      </c>
      <c r="U172" s="10">
        <v>100</v>
      </c>
      <c r="V172" s="10">
        <v>103.74716527777778</v>
      </c>
      <c r="W172" s="10">
        <v>100.6131725</v>
      </c>
    </row>
    <row r="173" spans="1:23" x14ac:dyDescent="0.35">
      <c r="A173">
        <v>174</v>
      </c>
      <c r="B173" t="s">
        <v>205</v>
      </c>
      <c r="C173" t="s">
        <v>540</v>
      </c>
      <c r="D173" t="s">
        <v>24</v>
      </c>
      <c r="E173" t="s">
        <v>26</v>
      </c>
      <c r="F173" t="s">
        <v>159</v>
      </c>
      <c r="G173" t="s">
        <v>542</v>
      </c>
      <c r="H173" s="10">
        <v>97.232862564102561</v>
      </c>
      <c r="I173" s="10">
        <v>96.627551249999996</v>
      </c>
      <c r="J173" s="10">
        <v>97.109329642857148</v>
      </c>
      <c r="K173" s="10">
        <v>97.976530749999995</v>
      </c>
      <c r="L173" s="10">
        <v>93.255102500000007</v>
      </c>
      <c r="M173" s="10">
        <v>103.37244875</v>
      </c>
      <c r="N173" s="10">
        <v>97.751700833333331</v>
      </c>
      <c r="O173" s="10">
        <v>98.313775625000005</v>
      </c>
      <c r="P173" s="10">
        <v>98.313775625000005</v>
      </c>
      <c r="Q173" s="10">
        <v>103.37244875</v>
      </c>
      <c r="R173" s="10">
        <v>96.718698513513516</v>
      </c>
      <c r="S173" s="10">
        <v>96.320965000000001</v>
      </c>
      <c r="T173" s="10">
        <v>96.145772857142859</v>
      </c>
      <c r="U173" s="10">
        <v>97.109329642857148</v>
      </c>
      <c r="V173" s="10">
        <v>97.751700833333331</v>
      </c>
      <c r="W173" s="10">
        <v>101.22634499999999</v>
      </c>
    </row>
    <row r="174" spans="1:23" x14ac:dyDescent="0.35">
      <c r="A174">
        <v>175</v>
      </c>
      <c r="B174" t="s">
        <v>205</v>
      </c>
      <c r="C174" t="s">
        <v>543</v>
      </c>
      <c r="D174" t="s">
        <v>23</v>
      </c>
      <c r="E174" t="s">
        <v>31</v>
      </c>
      <c r="F174" t="s">
        <v>159</v>
      </c>
      <c r="G174" t="s">
        <v>545</v>
      </c>
      <c r="H174" s="10">
        <v>95.849293846153842</v>
      </c>
      <c r="I174" s="10">
        <v>95.784439062499999</v>
      </c>
      <c r="J174" s="10">
        <v>104.81778392857143</v>
      </c>
      <c r="K174" s="10">
        <v>97.976530749999995</v>
      </c>
      <c r="L174" s="10">
        <v>93.255102500000007</v>
      </c>
      <c r="M174" s="10">
        <v>98.875850416666665</v>
      </c>
      <c r="N174" s="10">
        <v>96.627551249999996</v>
      </c>
      <c r="O174" s="10">
        <v>96.627551249999996</v>
      </c>
      <c r="P174" s="10">
        <v>98.313775625000005</v>
      </c>
      <c r="Q174" s="10">
        <v>103.37244875</v>
      </c>
      <c r="R174" s="10">
        <v>96.536403986486491</v>
      </c>
      <c r="S174" s="10">
        <v>95.094620000000006</v>
      </c>
      <c r="T174" s="10">
        <v>95.663994464285707</v>
      </c>
      <c r="U174" s="10">
        <v>104.81778392857143</v>
      </c>
      <c r="V174" s="10">
        <v>97.002267777777774</v>
      </c>
      <c r="W174" s="10">
        <v>98.160482500000001</v>
      </c>
    </row>
    <row r="175" spans="1:23" x14ac:dyDescent="0.35">
      <c r="A175">
        <v>176</v>
      </c>
      <c r="B175" t="s">
        <v>207</v>
      </c>
      <c r="C175" t="s">
        <v>543</v>
      </c>
      <c r="D175" t="s">
        <v>24</v>
      </c>
      <c r="E175" t="s">
        <v>31</v>
      </c>
      <c r="F175" t="s">
        <v>159</v>
      </c>
      <c r="G175" t="s">
        <v>545</v>
      </c>
      <c r="H175" s="10">
        <v>96.541078205128201</v>
      </c>
      <c r="I175" s="10">
        <v>98.313775625000005</v>
      </c>
      <c r="J175" s="10">
        <v>107.70845428571428</v>
      </c>
      <c r="K175" s="10">
        <v>102.02346925000001</v>
      </c>
      <c r="L175" s="10">
        <v>93.255102500000007</v>
      </c>
      <c r="M175" s="10">
        <v>100</v>
      </c>
      <c r="N175" s="10">
        <v>97.751700833333331</v>
      </c>
      <c r="O175" s="10">
        <v>98.313775625000005</v>
      </c>
      <c r="P175" s="10">
        <v>100</v>
      </c>
      <c r="Q175" s="10">
        <v>103.37244875</v>
      </c>
      <c r="R175" s="10">
        <v>99.088527364864859</v>
      </c>
      <c r="S175" s="10">
        <v>95.707792499999996</v>
      </c>
      <c r="T175" s="10">
        <v>98.554664821428574</v>
      </c>
      <c r="U175" s="10">
        <v>107.70845428571428</v>
      </c>
      <c r="V175" s="10">
        <v>98.501133888888887</v>
      </c>
      <c r="W175" s="10">
        <v>99.386827499999995</v>
      </c>
    </row>
    <row r="176" spans="1:23" x14ac:dyDescent="0.35">
      <c r="A176">
        <v>177</v>
      </c>
      <c r="B176" t="s">
        <v>205</v>
      </c>
      <c r="C176" t="s">
        <v>547</v>
      </c>
      <c r="D176" t="s">
        <v>23</v>
      </c>
      <c r="E176" t="s">
        <v>25</v>
      </c>
      <c r="F176" t="s">
        <v>159</v>
      </c>
      <c r="G176" t="s">
        <v>549</v>
      </c>
      <c r="H176" s="10">
        <v>99.30821564102564</v>
      </c>
      <c r="I176" s="10">
        <v>100</v>
      </c>
      <c r="J176" s="10">
        <v>98.072886428571422</v>
      </c>
      <c r="K176" s="10">
        <v>95.278571749999998</v>
      </c>
      <c r="L176" s="10">
        <v>93.255102500000007</v>
      </c>
      <c r="M176" s="10">
        <v>96.627551249999996</v>
      </c>
      <c r="N176" s="10">
        <v>97.751700833333331</v>
      </c>
      <c r="O176" s="10">
        <v>96.627551249999996</v>
      </c>
      <c r="P176" s="10">
        <v>96.627551249999996</v>
      </c>
      <c r="Q176" s="10">
        <v>103.37244875</v>
      </c>
      <c r="R176" s="10">
        <v>96.354109459459465</v>
      </c>
      <c r="S176" s="10">
        <v>98.160482500000001</v>
      </c>
      <c r="T176" s="10">
        <v>97.109329642857148</v>
      </c>
      <c r="U176" s="10">
        <v>98.072886428571422</v>
      </c>
      <c r="V176" s="10">
        <v>97.002267777777774</v>
      </c>
      <c r="W176" s="10">
        <v>96.934137500000006</v>
      </c>
    </row>
    <row r="177" spans="1:23" x14ac:dyDescent="0.35">
      <c r="A177">
        <v>178</v>
      </c>
      <c r="B177" t="s">
        <v>205</v>
      </c>
      <c r="C177" t="s">
        <v>550</v>
      </c>
      <c r="D177" t="s">
        <v>24</v>
      </c>
      <c r="E177" t="s">
        <v>26</v>
      </c>
      <c r="F177" t="s">
        <v>159</v>
      </c>
      <c r="G177" t="s">
        <v>552</v>
      </c>
      <c r="H177" s="10">
        <v>96.541078205128201</v>
      </c>
      <c r="I177" s="10">
        <v>96.627551249999996</v>
      </c>
      <c r="J177" s="10">
        <v>98.072886428571422</v>
      </c>
      <c r="K177" s="10">
        <v>93.929592249999999</v>
      </c>
      <c r="L177" s="10">
        <v>93.255102500000007</v>
      </c>
      <c r="M177" s="10">
        <v>103.37244875</v>
      </c>
      <c r="N177" s="10">
        <v>97.751700833333331</v>
      </c>
      <c r="O177" s="10">
        <v>96.627551249999996</v>
      </c>
      <c r="P177" s="10">
        <v>98.313775625000005</v>
      </c>
      <c r="Q177" s="10">
        <v>103.37244875</v>
      </c>
      <c r="R177" s="10">
        <v>95.989520405405401</v>
      </c>
      <c r="S177" s="10">
        <v>95.707792499999996</v>
      </c>
      <c r="T177" s="10">
        <v>94.700437678571433</v>
      </c>
      <c r="U177" s="10">
        <v>98.072886428571422</v>
      </c>
      <c r="V177" s="10">
        <v>97.751700833333331</v>
      </c>
      <c r="W177" s="10">
        <v>100.6131725</v>
      </c>
    </row>
    <row r="178" spans="1:23" x14ac:dyDescent="0.35">
      <c r="A178">
        <v>179</v>
      </c>
      <c r="B178" t="s">
        <v>205</v>
      </c>
      <c r="C178" t="s">
        <v>553</v>
      </c>
      <c r="D178" t="s">
        <v>24</v>
      </c>
      <c r="E178" t="s">
        <v>25</v>
      </c>
      <c r="F178" t="s">
        <v>159</v>
      </c>
      <c r="G178" t="s">
        <v>555</v>
      </c>
      <c r="H178" s="10">
        <v>97.924646923076921</v>
      </c>
      <c r="I178" s="10">
        <v>99.156887812500003</v>
      </c>
      <c r="J178" s="10">
        <v>98.072886428571422</v>
      </c>
      <c r="K178" s="10">
        <v>97.976530749999995</v>
      </c>
      <c r="L178" s="10">
        <v>93.255102500000007</v>
      </c>
      <c r="M178" s="10">
        <v>96.627551249999996</v>
      </c>
      <c r="N178" s="10">
        <v>97.751700833333331</v>
      </c>
      <c r="O178" s="10">
        <v>103.37244875</v>
      </c>
      <c r="P178" s="10">
        <v>103.37244875</v>
      </c>
      <c r="Q178" s="10">
        <v>103.37244875</v>
      </c>
      <c r="R178" s="10">
        <v>97.630171148648643</v>
      </c>
      <c r="S178" s="10">
        <v>96.934137500000006</v>
      </c>
      <c r="T178" s="10">
        <v>97.591108035714285</v>
      </c>
      <c r="U178" s="10">
        <v>98.072886428571422</v>
      </c>
      <c r="V178" s="10">
        <v>100</v>
      </c>
      <c r="W178" s="10">
        <v>99.386827499999995</v>
      </c>
    </row>
    <row r="179" spans="1:23" x14ac:dyDescent="0.35">
      <c r="A179">
        <v>180</v>
      </c>
      <c r="B179" t="s">
        <v>205</v>
      </c>
      <c r="C179" t="s">
        <v>556</v>
      </c>
      <c r="D179" t="s">
        <v>24</v>
      </c>
      <c r="E179" t="s">
        <v>21</v>
      </c>
      <c r="F179" t="s">
        <v>159</v>
      </c>
      <c r="G179" t="s">
        <v>558</v>
      </c>
      <c r="H179" s="10">
        <v>93.773940769230762</v>
      </c>
      <c r="I179" s="10">
        <v>92.411990312499995</v>
      </c>
      <c r="J179" s="10">
        <v>99.036443214285711</v>
      </c>
      <c r="K179" s="10">
        <v>97.976530749999995</v>
      </c>
      <c r="L179" s="10">
        <v>100</v>
      </c>
      <c r="M179" s="10">
        <v>91.006803333333337</v>
      </c>
      <c r="N179" s="10">
        <v>103.37244875</v>
      </c>
      <c r="O179" s="10">
        <v>101.68622437499999</v>
      </c>
      <c r="P179" s="10">
        <v>103.37244875</v>
      </c>
      <c r="Q179" s="10">
        <v>103.37244875</v>
      </c>
      <c r="R179" s="10">
        <v>95.807225878378375</v>
      </c>
      <c r="S179" s="10">
        <v>95.707792499999996</v>
      </c>
      <c r="T179" s="10">
        <v>95.663994464285707</v>
      </c>
      <c r="U179" s="10">
        <v>99.036443214285711</v>
      </c>
      <c r="V179" s="10">
        <v>103.74716527777778</v>
      </c>
      <c r="W179" s="10">
        <v>95.707792499999996</v>
      </c>
    </row>
    <row r="180" spans="1:23" x14ac:dyDescent="0.35">
      <c r="A180">
        <v>181</v>
      </c>
      <c r="B180" t="s">
        <v>205</v>
      </c>
      <c r="C180" t="s">
        <v>559</v>
      </c>
      <c r="D180" t="s">
        <v>28</v>
      </c>
      <c r="E180" t="s">
        <v>25</v>
      </c>
      <c r="F180" t="s">
        <v>156</v>
      </c>
      <c r="G180" t="s">
        <v>561</v>
      </c>
      <c r="H180" s="10">
        <v>101.38356871794872</v>
      </c>
      <c r="I180" s="10">
        <v>101.68622437499999</v>
      </c>
      <c r="J180" s="10">
        <v>98.072886428571422</v>
      </c>
      <c r="K180" s="10">
        <v>99.325510249999994</v>
      </c>
      <c r="L180" s="10">
        <v>93.255102500000007</v>
      </c>
      <c r="M180" s="10">
        <v>96.627551249999996</v>
      </c>
      <c r="N180" s="10">
        <v>97.751700833333331</v>
      </c>
      <c r="O180" s="10">
        <v>103.37244875</v>
      </c>
      <c r="P180" s="10">
        <v>105.058673125</v>
      </c>
      <c r="Q180" s="10">
        <v>103.37244875</v>
      </c>
      <c r="R180" s="10">
        <v>99.453116418918924</v>
      </c>
      <c r="S180" s="10">
        <v>100</v>
      </c>
      <c r="T180" s="10">
        <v>99.518221607142863</v>
      </c>
      <c r="U180" s="10">
        <v>98.072886428571422</v>
      </c>
      <c r="V180" s="10">
        <v>100.74943305555556</v>
      </c>
      <c r="W180" s="10">
        <v>99.386827499999995</v>
      </c>
    </row>
    <row r="181" spans="1:23" x14ac:dyDescent="0.35">
      <c r="A181">
        <v>182</v>
      </c>
      <c r="B181" t="s">
        <v>1043</v>
      </c>
      <c r="C181" t="s">
        <v>559</v>
      </c>
      <c r="D181" t="s">
        <v>23</v>
      </c>
      <c r="E181" t="s">
        <v>25</v>
      </c>
      <c r="F181" t="s">
        <v>156</v>
      </c>
      <c r="G181" t="s">
        <v>561</v>
      </c>
      <c r="H181" s="10">
        <v>103.4589217948718</v>
      </c>
      <c r="I181" s="10">
        <v>104.2155609375</v>
      </c>
      <c r="J181" s="10">
        <v>99.036443214285711</v>
      </c>
      <c r="K181" s="10">
        <v>100.67448975000001</v>
      </c>
      <c r="L181" s="10">
        <v>93.255102500000007</v>
      </c>
      <c r="M181" s="10">
        <v>97.751700833333331</v>
      </c>
      <c r="N181" s="10">
        <v>98.875850416666665</v>
      </c>
      <c r="O181" s="10">
        <v>108.431121875</v>
      </c>
      <c r="P181" s="10">
        <v>106.74489749999999</v>
      </c>
      <c r="Q181" s="10">
        <v>103.37244875</v>
      </c>
      <c r="R181" s="10">
        <v>102.00523979729729</v>
      </c>
      <c r="S181" s="10">
        <v>101.8395175</v>
      </c>
      <c r="T181" s="10">
        <v>101.44533517857143</v>
      </c>
      <c r="U181" s="10">
        <v>99.036443214285711</v>
      </c>
      <c r="V181" s="10">
        <v>102.24829916666667</v>
      </c>
      <c r="W181" s="10">
        <v>101.8395175</v>
      </c>
    </row>
    <row r="182" spans="1:23" x14ac:dyDescent="0.35">
      <c r="A182">
        <v>183</v>
      </c>
      <c r="B182" t="s">
        <v>205</v>
      </c>
      <c r="C182" t="s">
        <v>562</v>
      </c>
      <c r="D182" t="s">
        <v>24</v>
      </c>
      <c r="E182" t="s">
        <v>25</v>
      </c>
      <c r="F182" t="s">
        <v>156</v>
      </c>
      <c r="G182" t="s">
        <v>564</v>
      </c>
      <c r="H182" s="10">
        <v>98.616431282051281</v>
      </c>
      <c r="I182" s="10">
        <v>97.470663437499994</v>
      </c>
      <c r="J182" s="10">
        <v>98.072886428571422</v>
      </c>
      <c r="K182" s="10">
        <v>93.929592249999999</v>
      </c>
      <c r="L182" s="10">
        <v>93.255102500000007</v>
      </c>
      <c r="M182" s="10">
        <v>94.379252083333327</v>
      </c>
      <c r="N182" s="10">
        <v>97.751700833333331</v>
      </c>
      <c r="O182" s="10">
        <v>94.941326875000001</v>
      </c>
      <c r="P182" s="10">
        <v>96.627551249999996</v>
      </c>
      <c r="Q182" s="10">
        <v>96.627551249999996</v>
      </c>
      <c r="R182" s="10">
        <v>93.072807972972967</v>
      </c>
      <c r="S182" s="10">
        <v>97.547309999999996</v>
      </c>
      <c r="T182" s="10">
        <v>95.18221607142857</v>
      </c>
      <c r="U182" s="10">
        <v>98.072886428571422</v>
      </c>
      <c r="V182" s="10">
        <v>97.002267777777774</v>
      </c>
      <c r="W182" s="10">
        <v>95.094620000000006</v>
      </c>
    </row>
    <row r="183" spans="1:23" x14ac:dyDescent="0.35">
      <c r="A183">
        <v>184</v>
      </c>
      <c r="B183" t="s">
        <v>205</v>
      </c>
      <c r="C183" t="s">
        <v>565</v>
      </c>
      <c r="D183" t="s">
        <v>28</v>
      </c>
      <c r="E183" t="s">
        <v>31</v>
      </c>
      <c r="F183" t="s">
        <v>156</v>
      </c>
      <c r="G183" t="s">
        <v>567</v>
      </c>
      <c r="H183" s="10">
        <v>98.616431282051281</v>
      </c>
      <c r="I183" s="10">
        <v>101.68622437499999</v>
      </c>
      <c r="J183" s="10">
        <v>106.74489749999999</v>
      </c>
      <c r="K183" s="10">
        <v>99.325510249999994</v>
      </c>
      <c r="L183" s="10">
        <v>93.255102500000007</v>
      </c>
      <c r="M183" s="10">
        <v>101.12414958333333</v>
      </c>
      <c r="N183" s="10">
        <v>102.24829916666667</v>
      </c>
      <c r="O183" s="10">
        <v>100</v>
      </c>
      <c r="P183" s="10">
        <v>100</v>
      </c>
      <c r="Q183" s="10">
        <v>103.37244875</v>
      </c>
      <c r="R183" s="10">
        <v>100.91147263513514</v>
      </c>
      <c r="S183" s="10">
        <v>97.547309999999996</v>
      </c>
      <c r="T183" s="10">
        <v>99.518221607142863</v>
      </c>
      <c r="U183" s="10">
        <v>106.74489749999999</v>
      </c>
      <c r="V183" s="10">
        <v>101.49886611111111</v>
      </c>
      <c r="W183" s="10">
        <v>100.6131725</v>
      </c>
    </row>
    <row r="184" spans="1:23" x14ac:dyDescent="0.35">
      <c r="A184">
        <v>185</v>
      </c>
      <c r="B184" t="s">
        <v>205</v>
      </c>
      <c r="C184" t="s">
        <v>568</v>
      </c>
      <c r="D184" t="s">
        <v>28</v>
      </c>
      <c r="E184" t="s">
        <v>26</v>
      </c>
      <c r="F184" t="s">
        <v>156</v>
      </c>
      <c r="G184" t="s">
        <v>570</v>
      </c>
      <c r="H184" s="10">
        <v>95.157509487179482</v>
      </c>
      <c r="I184" s="10">
        <v>95.784439062499999</v>
      </c>
      <c r="J184" s="10">
        <v>98.072886428571422</v>
      </c>
      <c r="K184" s="10">
        <v>93.929592249999999</v>
      </c>
      <c r="L184" s="10">
        <v>93.255102500000007</v>
      </c>
      <c r="M184" s="10">
        <v>103.37244875</v>
      </c>
      <c r="N184" s="10">
        <v>97.751700833333331</v>
      </c>
      <c r="O184" s="10">
        <v>96.627551249999996</v>
      </c>
      <c r="P184" s="10">
        <v>98.313775625000005</v>
      </c>
      <c r="Q184" s="10">
        <v>96.627551249999996</v>
      </c>
      <c r="R184" s="10">
        <v>93.619691554054057</v>
      </c>
      <c r="S184" s="10">
        <v>94.481447500000002</v>
      </c>
      <c r="T184" s="10">
        <v>94.218659285714281</v>
      </c>
      <c r="U184" s="10">
        <v>98.072886428571422</v>
      </c>
      <c r="V184" s="10">
        <v>97.751700833333331</v>
      </c>
      <c r="W184" s="10">
        <v>100.6131725</v>
      </c>
    </row>
    <row r="185" spans="1:23" x14ac:dyDescent="0.35">
      <c r="A185">
        <v>186</v>
      </c>
      <c r="B185" t="s">
        <v>205</v>
      </c>
      <c r="C185" t="s">
        <v>571</v>
      </c>
      <c r="D185" t="s">
        <v>28</v>
      </c>
      <c r="E185" t="s">
        <v>21</v>
      </c>
      <c r="F185" t="s">
        <v>156</v>
      </c>
      <c r="G185" t="s">
        <v>573</v>
      </c>
      <c r="H185" s="10">
        <v>93.773940769230762</v>
      </c>
      <c r="I185" s="10">
        <v>92.411990312499995</v>
      </c>
      <c r="J185" s="10">
        <v>99.036443214285711</v>
      </c>
      <c r="K185" s="10">
        <v>97.976530749999995</v>
      </c>
      <c r="L185" s="10">
        <v>100</v>
      </c>
      <c r="M185" s="10">
        <v>91.006803333333337</v>
      </c>
      <c r="N185" s="10">
        <v>104.49659833333334</v>
      </c>
      <c r="O185" s="10">
        <v>101.68622437499999</v>
      </c>
      <c r="P185" s="10">
        <v>103.37244875</v>
      </c>
      <c r="Q185" s="10">
        <v>103.37244875</v>
      </c>
      <c r="R185" s="10">
        <v>95.989520405405401</v>
      </c>
      <c r="S185" s="10">
        <v>95.707792499999996</v>
      </c>
      <c r="T185" s="10">
        <v>95.663994464285707</v>
      </c>
      <c r="U185" s="10">
        <v>99.036443214285711</v>
      </c>
      <c r="V185" s="10">
        <v>104.49659833333334</v>
      </c>
      <c r="W185" s="10">
        <v>95.707792499999996</v>
      </c>
    </row>
    <row r="186" spans="1:23" x14ac:dyDescent="0.35">
      <c r="A186">
        <v>187</v>
      </c>
      <c r="B186" t="s">
        <v>205</v>
      </c>
      <c r="C186" t="s">
        <v>574</v>
      </c>
      <c r="D186" t="s">
        <v>28</v>
      </c>
      <c r="E186" t="s">
        <v>26</v>
      </c>
      <c r="F186" t="s">
        <v>156</v>
      </c>
      <c r="G186" t="s">
        <v>576</v>
      </c>
      <c r="H186" s="10">
        <v>95.157509487179482</v>
      </c>
      <c r="I186" s="10">
        <v>96.627551249999996</v>
      </c>
      <c r="J186" s="10">
        <v>98.072886428571422</v>
      </c>
      <c r="K186" s="10">
        <v>95.278571749999998</v>
      </c>
      <c r="L186" s="10">
        <v>93.255102500000007</v>
      </c>
      <c r="M186" s="10">
        <v>103.37244875</v>
      </c>
      <c r="N186" s="10">
        <v>100</v>
      </c>
      <c r="O186" s="10">
        <v>96.627551249999996</v>
      </c>
      <c r="P186" s="10">
        <v>98.313775625000005</v>
      </c>
      <c r="Q186" s="10">
        <v>96.627551249999996</v>
      </c>
      <c r="R186" s="10">
        <v>94.348869662162159</v>
      </c>
      <c r="S186" s="10">
        <v>94.481447500000002</v>
      </c>
      <c r="T186" s="10">
        <v>95.18221607142857</v>
      </c>
      <c r="U186" s="10">
        <v>98.072886428571422</v>
      </c>
      <c r="V186" s="10">
        <v>99.250566944444444</v>
      </c>
      <c r="W186" s="10">
        <v>100.6131725</v>
      </c>
    </row>
    <row r="187" spans="1:23" x14ac:dyDescent="0.35">
      <c r="A187">
        <v>188</v>
      </c>
      <c r="B187" t="s">
        <v>205</v>
      </c>
      <c r="C187" t="s">
        <v>577</v>
      </c>
      <c r="D187" t="s">
        <v>28</v>
      </c>
      <c r="E187" t="s">
        <v>25</v>
      </c>
      <c r="F187" t="s">
        <v>156</v>
      </c>
      <c r="G187" t="s">
        <v>579</v>
      </c>
      <c r="H187" s="10">
        <v>100</v>
      </c>
      <c r="I187" s="10">
        <v>99.156887812500003</v>
      </c>
      <c r="J187" s="10">
        <v>99.036443214285711</v>
      </c>
      <c r="K187" s="10">
        <v>97.976530749999995</v>
      </c>
      <c r="L187" s="10">
        <v>100</v>
      </c>
      <c r="M187" s="10">
        <v>97.751700833333331</v>
      </c>
      <c r="N187" s="10">
        <v>98.875850416666665</v>
      </c>
      <c r="O187" s="10">
        <v>100</v>
      </c>
      <c r="P187" s="10">
        <v>100</v>
      </c>
      <c r="Q187" s="10">
        <v>100</v>
      </c>
      <c r="R187" s="10">
        <v>97.812465675675682</v>
      </c>
      <c r="S187" s="10">
        <v>101.22634499999999</v>
      </c>
      <c r="T187" s="10">
        <v>99.518221607142863</v>
      </c>
      <c r="U187" s="10">
        <v>99.036443214285711</v>
      </c>
      <c r="V187" s="10">
        <v>99.250566944444444</v>
      </c>
      <c r="W187" s="10">
        <v>98.773655000000005</v>
      </c>
    </row>
    <row r="188" spans="1:23" x14ac:dyDescent="0.35">
      <c r="A188">
        <v>189</v>
      </c>
      <c r="B188" t="s">
        <v>205</v>
      </c>
      <c r="C188" t="s">
        <v>580</v>
      </c>
      <c r="D188" t="s">
        <v>23</v>
      </c>
      <c r="E188" t="s">
        <v>25</v>
      </c>
      <c r="F188" t="s">
        <v>157</v>
      </c>
      <c r="G188" t="s">
        <v>582</v>
      </c>
      <c r="H188" s="10">
        <v>106.22605923076924</v>
      </c>
      <c r="I188" s="10">
        <v>109.2742340625</v>
      </c>
      <c r="J188" s="10">
        <v>99.036443214285711</v>
      </c>
      <c r="K188" s="10">
        <v>102.02346925000001</v>
      </c>
      <c r="L188" s="10">
        <v>100</v>
      </c>
      <c r="M188" s="10">
        <v>97.751700833333331</v>
      </c>
      <c r="N188" s="10">
        <v>98.875850416666665</v>
      </c>
      <c r="O188" s="10">
        <v>103.37244875</v>
      </c>
      <c r="P188" s="10">
        <v>103.37244875</v>
      </c>
      <c r="Q188" s="10">
        <v>103.37244875</v>
      </c>
      <c r="R188" s="10">
        <v>103.82818506756757</v>
      </c>
      <c r="S188" s="10">
        <v>106.74489750000001</v>
      </c>
      <c r="T188" s="10">
        <v>106.74489749999999</v>
      </c>
      <c r="U188" s="10">
        <v>99.036443214285711</v>
      </c>
      <c r="V188" s="10">
        <v>100.74943305555556</v>
      </c>
      <c r="W188" s="10">
        <v>100</v>
      </c>
    </row>
    <row r="189" spans="1:23" x14ac:dyDescent="0.35">
      <c r="A189">
        <v>190</v>
      </c>
      <c r="B189" t="s">
        <v>210</v>
      </c>
      <c r="C189" t="s">
        <v>580</v>
      </c>
      <c r="D189" t="s">
        <v>24</v>
      </c>
      <c r="E189" t="s">
        <v>25</v>
      </c>
      <c r="F189" t="s">
        <v>157</v>
      </c>
      <c r="G189" t="s">
        <v>582</v>
      </c>
      <c r="H189" s="10">
        <v>108.3014123076923</v>
      </c>
      <c r="I189" s="10">
        <v>111.80357062499999</v>
      </c>
      <c r="J189" s="10">
        <v>100</v>
      </c>
      <c r="K189" s="10">
        <v>103.37244875</v>
      </c>
      <c r="L189" s="10">
        <v>100</v>
      </c>
      <c r="M189" s="10">
        <v>98.875850416666665</v>
      </c>
      <c r="N189" s="10">
        <v>100</v>
      </c>
      <c r="O189" s="10">
        <v>108.431121875</v>
      </c>
      <c r="P189" s="10">
        <v>105.058673125</v>
      </c>
      <c r="Q189" s="10">
        <v>103.37244875</v>
      </c>
      <c r="R189" s="10">
        <v>106.38030844594594</v>
      </c>
      <c r="S189" s="10">
        <v>108.58441500000001</v>
      </c>
      <c r="T189" s="10">
        <v>108.67201107142857</v>
      </c>
      <c r="U189" s="10">
        <v>100</v>
      </c>
      <c r="V189" s="10">
        <v>102.24829916666667</v>
      </c>
      <c r="W189" s="10">
        <v>102.45269</v>
      </c>
    </row>
    <row r="190" spans="1:23" x14ac:dyDescent="0.35">
      <c r="A190">
        <v>191</v>
      </c>
      <c r="B190" t="s">
        <v>783</v>
      </c>
      <c r="C190" t="s">
        <v>580</v>
      </c>
      <c r="D190" t="s">
        <v>28</v>
      </c>
      <c r="E190" t="s">
        <v>25</v>
      </c>
      <c r="F190" t="s">
        <v>157</v>
      </c>
      <c r="G190" t="s">
        <v>582</v>
      </c>
      <c r="H190" s="10">
        <v>110.37676538461538</v>
      </c>
      <c r="I190" s="10">
        <v>113.489795</v>
      </c>
      <c r="J190" s="10">
        <v>100</v>
      </c>
      <c r="K190" s="10">
        <v>104.72142825</v>
      </c>
      <c r="L190" s="10">
        <v>100</v>
      </c>
      <c r="M190" s="10">
        <v>96.627551249999996</v>
      </c>
      <c r="N190" s="10">
        <v>97.751700833333331</v>
      </c>
      <c r="O190" s="10">
        <v>106.74489749999999</v>
      </c>
      <c r="P190" s="10">
        <v>103.37244875</v>
      </c>
      <c r="Q190" s="10">
        <v>103.37244875</v>
      </c>
      <c r="R190" s="10">
        <v>106.38030844594594</v>
      </c>
      <c r="S190" s="10">
        <v>110.42393250000001</v>
      </c>
      <c r="T190" s="10">
        <v>110.11734625</v>
      </c>
      <c r="U190" s="10">
        <v>100</v>
      </c>
      <c r="V190" s="10">
        <v>100</v>
      </c>
      <c r="W190" s="10">
        <v>100.6131725</v>
      </c>
    </row>
    <row r="191" spans="1:23" x14ac:dyDescent="0.35">
      <c r="A191">
        <v>192</v>
      </c>
      <c r="B191" t="s">
        <v>207</v>
      </c>
      <c r="C191" t="s">
        <v>580</v>
      </c>
      <c r="D191" t="s">
        <v>23</v>
      </c>
      <c r="E191" t="s">
        <v>25</v>
      </c>
      <c r="F191" t="s">
        <v>157</v>
      </c>
      <c r="G191" t="s">
        <v>582</v>
      </c>
      <c r="H191" s="10">
        <v>109.68498102564102</v>
      </c>
      <c r="I191" s="10">
        <v>114.3329071875</v>
      </c>
      <c r="J191" s="10">
        <v>100</v>
      </c>
      <c r="K191" s="10">
        <v>106.07040775</v>
      </c>
      <c r="L191" s="10">
        <v>100</v>
      </c>
      <c r="M191" s="10">
        <v>98.875850416666665</v>
      </c>
      <c r="N191" s="10">
        <v>101.12414958333333</v>
      </c>
      <c r="O191" s="10">
        <v>110.11734625</v>
      </c>
      <c r="P191" s="10">
        <v>106.74489749999999</v>
      </c>
      <c r="Q191" s="10">
        <v>103.37244875</v>
      </c>
      <c r="R191" s="10">
        <v>108.20325371621621</v>
      </c>
      <c r="S191" s="10">
        <v>109.81076</v>
      </c>
      <c r="T191" s="10">
        <v>111.08090303571429</v>
      </c>
      <c r="U191" s="10">
        <v>100</v>
      </c>
      <c r="V191" s="10">
        <v>103.74716527777778</v>
      </c>
      <c r="W191" s="10">
        <v>103.06586249999999</v>
      </c>
    </row>
    <row r="192" spans="1:23" x14ac:dyDescent="0.35">
      <c r="A192">
        <v>193</v>
      </c>
      <c r="B192" t="s">
        <v>1121</v>
      </c>
      <c r="C192" t="s">
        <v>580</v>
      </c>
      <c r="D192" t="s">
        <v>24</v>
      </c>
      <c r="E192" t="s">
        <v>25</v>
      </c>
      <c r="F192" t="s">
        <v>157</v>
      </c>
      <c r="G192" t="s">
        <v>582</v>
      </c>
      <c r="H192" s="10">
        <v>110.37676538461538</v>
      </c>
      <c r="I192" s="10">
        <v>112.6466828125</v>
      </c>
      <c r="J192" s="10">
        <v>100.96355678571429</v>
      </c>
      <c r="K192" s="10">
        <v>104.72142825</v>
      </c>
      <c r="L192" s="10">
        <v>100</v>
      </c>
      <c r="M192" s="10">
        <v>101.12414958333333</v>
      </c>
      <c r="N192" s="10">
        <v>100</v>
      </c>
      <c r="O192" s="10">
        <v>111.80357062499999</v>
      </c>
      <c r="P192" s="10">
        <v>105.058673125</v>
      </c>
      <c r="Q192" s="10">
        <v>103.37244875</v>
      </c>
      <c r="R192" s="10">
        <v>108.20325371621621</v>
      </c>
      <c r="S192" s="10">
        <v>110.42393250000001</v>
      </c>
      <c r="T192" s="10">
        <v>109.63556785714286</v>
      </c>
      <c r="U192" s="10">
        <v>100.96355678571429</v>
      </c>
      <c r="V192" s="10">
        <v>102.24829916666667</v>
      </c>
      <c r="W192" s="10">
        <v>104.90537999999999</v>
      </c>
    </row>
    <row r="193" spans="1:23" x14ac:dyDescent="0.35">
      <c r="A193">
        <v>194</v>
      </c>
      <c r="B193" t="s">
        <v>205</v>
      </c>
      <c r="C193" t="s">
        <v>584</v>
      </c>
      <c r="D193" t="s">
        <v>23</v>
      </c>
      <c r="E193" t="s">
        <v>26</v>
      </c>
      <c r="F193" t="s">
        <v>157</v>
      </c>
      <c r="G193" t="s">
        <v>586</v>
      </c>
      <c r="H193" s="10">
        <v>101.38356871794872</v>
      </c>
      <c r="I193" s="10">
        <v>100.8431121875</v>
      </c>
      <c r="J193" s="10">
        <v>98.072886428571422</v>
      </c>
      <c r="K193" s="10">
        <v>99.325510249999994</v>
      </c>
      <c r="L193" s="10">
        <v>93.255102500000007</v>
      </c>
      <c r="M193" s="10">
        <v>107.86904708333333</v>
      </c>
      <c r="N193" s="10">
        <v>97.751700833333331</v>
      </c>
      <c r="O193" s="10">
        <v>98.313775625000005</v>
      </c>
      <c r="P193" s="10">
        <v>98.313775625000005</v>
      </c>
      <c r="Q193" s="10">
        <v>94.604082000000005</v>
      </c>
      <c r="R193" s="10">
        <v>97.447876621621617</v>
      </c>
      <c r="S193" s="10">
        <v>100</v>
      </c>
      <c r="T193" s="10">
        <v>99.036443214285711</v>
      </c>
      <c r="U193" s="10">
        <v>98.072886428571422</v>
      </c>
      <c r="V193" s="10">
        <v>97.751700833333331</v>
      </c>
      <c r="W193" s="10">
        <v>103.679035</v>
      </c>
    </row>
    <row r="194" spans="1:23" x14ac:dyDescent="0.35">
      <c r="A194">
        <v>195</v>
      </c>
      <c r="B194" t="s">
        <v>210</v>
      </c>
      <c r="C194" t="s">
        <v>584</v>
      </c>
      <c r="D194" t="s">
        <v>24</v>
      </c>
      <c r="E194" t="s">
        <v>26</v>
      </c>
      <c r="F194" t="s">
        <v>157</v>
      </c>
      <c r="G194" t="s">
        <v>586</v>
      </c>
      <c r="H194" s="10">
        <v>103.4589217948718</v>
      </c>
      <c r="I194" s="10">
        <v>101.68622437499999</v>
      </c>
      <c r="J194" s="10">
        <v>99.036443214285711</v>
      </c>
      <c r="K194" s="10">
        <v>100.67448975000001</v>
      </c>
      <c r="L194" s="10">
        <v>93.255102500000007</v>
      </c>
      <c r="M194" s="10">
        <v>111.24149583333333</v>
      </c>
      <c r="N194" s="10">
        <v>98.875850416666665</v>
      </c>
      <c r="O194" s="10">
        <v>103.37244875</v>
      </c>
      <c r="P194" s="10">
        <v>100</v>
      </c>
      <c r="Q194" s="10">
        <v>94.604082000000005</v>
      </c>
      <c r="R194" s="10">
        <v>100</v>
      </c>
      <c r="S194" s="10">
        <v>101.8395175</v>
      </c>
      <c r="T194" s="10">
        <v>100</v>
      </c>
      <c r="U194" s="10">
        <v>99.036443214285711</v>
      </c>
      <c r="V194" s="10">
        <v>99.250566944444444</v>
      </c>
      <c r="W194" s="10">
        <v>107.35807</v>
      </c>
    </row>
    <row r="195" spans="1:23" x14ac:dyDescent="0.35">
      <c r="A195">
        <v>196</v>
      </c>
      <c r="B195" t="s">
        <v>759</v>
      </c>
      <c r="C195" t="s">
        <v>584</v>
      </c>
      <c r="D195" t="s">
        <v>28</v>
      </c>
      <c r="E195" t="s">
        <v>26</v>
      </c>
      <c r="F195" t="s">
        <v>157</v>
      </c>
      <c r="G195" t="s">
        <v>586</v>
      </c>
      <c r="H195" s="10">
        <v>104.15070615384616</v>
      </c>
      <c r="I195" s="10">
        <v>100</v>
      </c>
      <c r="J195" s="10">
        <v>99.036443214285711</v>
      </c>
      <c r="K195" s="10">
        <v>97.976530749999995</v>
      </c>
      <c r="L195" s="10">
        <v>93.255102500000007</v>
      </c>
      <c r="M195" s="10">
        <v>113.489795</v>
      </c>
      <c r="N195" s="10">
        <v>97.751700833333331</v>
      </c>
      <c r="O195" s="10">
        <v>106.74489749999999</v>
      </c>
      <c r="P195" s="10">
        <v>100</v>
      </c>
      <c r="Q195" s="10">
        <v>94.604082000000005</v>
      </c>
      <c r="R195" s="10">
        <v>100</v>
      </c>
      <c r="S195" s="10">
        <v>102.45269</v>
      </c>
      <c r="T195" s="10">
        <v>98.072886428571422</v>
      </c>
      <c r="U195" s="10">
        <v>99.036443214285711</v>
      </c>
      <c r="V195" s="10">
        <v>98.501133888888887</v>
      </c>
      <c r="W195" s="10">
        <v>109.81076</v>
      </c>
    </row>
    <row r="196" spans="1:23" x14ac:dyDescent="0.35">
      <c r="A196">
        <v>197</v>
      </c>
      <c r="B196" t="s">
        <v>207</v>
      </c>
      <c r="C196" t="s">
        <v>584</v>
      </c>
      <c r="D196" t="s">
        <v>23</v>
      </c>
      <c r="E196" t="s">
        <v>26</v>
      </c>
      <c r="F196" t="s">
        <v>157</v>
      </c>
      <c r="G196" t="s">
        <v>586</v>
      </c>
      <c r="H196" s="10">
        <v>105.53427487179488</v>
      </c>
      <c r="I196" s="10">
        <v>100</v>
      </c>
      <c r="J196" s="10">
        <v>100.96355678571429</v>
      </c>
      <c r="K196" s="10">
        <v>100.67448975000001</v>
      </c>
      <c r="L196" s="10">
        <v>93.255102500000007</v>
      </c>
      <c r="M196" s="10">
        <v>111.24149583333333</v>
      </c>
      <c r="N196" s="10">
        <v>96.627551249999996</v>
      </c>
      <c r="O196" s="10">
        <v>106.74489749999999</v>
      </c>
      <c r="P196" s="10">
        <v>96.627551249999996</v>
      </c>
      <c r="Q196" s="10">
        <v>94.604082000000005</v>
      </c>
      <c r="R196" s="10">
        <v>100.18229452702703</v>
      </c>
      <c r="S196" s="10">
        <v>103.679035</v>
      </c>
      <c r="T196" s="10">
        <v>99.036443214285711</v>
      </c>
      <c r="U196" s="10">
        <v>100.96355678571429</v>
      </c>
      <c r="V196" s="10">
        <v>96.252834722222218</v>
      </c>
      <c r="W196" s="10">
        <v>108.58441500000001</v>
      </c>
    </row>
    <row r="197" spans="1:23" x14ac:dyDescent="0.35">
      <c r="A197">
        <v>198</v>
      </c>
      <c r="B197" t="s">
        <v>1072</v>
      </c>
      <c r="C197" t="s">
        <v>584</v>
      </c>
      <c r="D197" t="s">
        <v>24</v>
      </c>
      <c r="E197" t="s">
        <v>26</v>
      </c>
      <c r="F197" t="s">
        <v>157</v>
      </c>
      <c r="G197" t="s">
        <v>586</v>
      </c>
      <c r="H197" s="10">
        <v>104.84249051282052</v>
      </c>
      <c r="I197" s="10">
        <v>101.68622437499999</v>
      </c>
      <c r="J197" s="10">
        <v>100</v>
      </c>
      <c r="K197" s="10">
        <v>100.67448975000001</v>
      </c>
      <c r="L197" s="10">
        <v>93.255102500000007</v>
      </c>
      <c r="M197" s="10">
        <v>114.61394458333334</v>
      </c>
      <c r="N197" s="10">
        <v>100</v>
      </c>
      <c r="O197" s="10">
        <v>106.74489749999999</v>
      </c>
      <c r="P197" s="10">
        <v>101.68622437499999</v>
      </c>
      <c r="Q197" s="10">
        <v>94.604082000000005</v>
      </c>
      <c r="R197" s="10">
        <v>101.82294527027027</v>
      </c>
      <c r="S197" s="10">
        <v>103.06586249999999</v>
      </c>
      <c r="T197" s="10">
        <v>100</v>
      </c>
      <c r="U197" s="10">
        <v>100</v>
      </c>
      <c r="V197" s="10">
        <v>100.74943305555556</v>
      </c>
      <c r="W197" s="10">
        <v>110.42393250000001</v>
      </c>
    </row>
    <row r="198" spans="1:23" x14ac:dyDescent="0.35">
      <c r="A198">
        <v>199</v>
      </c>
      <c r="B198" t="s">
        <v>1340</v>
      </c>
      <c r="C198" t="s">
        <v>584</v>
      </c>
      <c r="D198" t="s">
        <v>28</v>
      </c>
      <c r="E198" t="s">
        <v>26</v>
      </c>
      <c r="F198" t="s">
        <v>157</v>
      </c>
      <c r="G198" t="s">
        <v>586</v>
      </c>
      <c r="H198" s="10">
        <v>104.84249051282052</v>
      </c>
      <c r="I198" s="10">
        <v>101.68622437499999</v>
      </c>
      <c r="J198" s="10">
        <v>99.036443214285711</v>
      </c>
      <c r="K198" s="10">
        <v>102.02346925000001</v>
      </c>
      <c r="L198" s="10">
        <v>93.255102500000007</v>
      </c>
      <c r="M198" s="10">
        <v>114.61394458333334</v>
      </c>
      <c r="N198" s="10">
        <v>100</v>
      </c>
      <c r="O198" s="10">
        <v>108.431121875</v>
      </c>
      <c r="P198" s="10">
        <v>101.68622437499999</v>
      </c>
      <c r="Q198" s="10">
        <v>94.604082000000005</v>
      </c>
      <c r="R198" s="10">
        <v>102.00523979729729</v>
      </c>
      <c r="S198" s="10">
        <v>103.06586249999999</v>
      </c>
      <c r="T198" s="10">
        <v>100.48177839285714</v>
      </c>
      <c r="U198" s="10">
        <v>99.036443214285711</v>
      </c>
      <c r="V198" s="10">
        <v>100.74943305555556</v>
      </c>
      <c r="W198" s="10">
        <v>111.037105</v>
      </c>
    </row>
    <row r="199" spans="1:23" x14ac:dyDescent="0.35">
      <c r="A199">
        <v>200</v>
      </c>
      <c r="B199" t="s">
        <v>205</v>
      </c>
      <c r="C199" t="s">
        <v>588</v>
      </c>
      <c r="D199" t="s">
        <v>28</v>
      </c>
      <c r="E199" t="s">
        <v>25</v>
      </c>
      <c r="F199" t="s">
        <v>157</v>
      </c>
      <c r="G199" t="s">
        <v>590</v>
      </c>
      <c r="H199" s="10">
        <v>101.38356871794872</v>
      </c>
      <c r="I199" s="10">
        <v>100.8431121875</v>
      </c>
      <c r="J199" s="10">
        <v>102.89067035714285</v>
      </c>
      <c r="K199" s="10">
        <v>102.02346925000001</v>
      </c>
      <c r="L199" s="10">
        <v>100</v>
      </c>
      <c r="M199" s="10">
        <v>100</v>
      </c>
      <c r="N199" s="10">
        <v>101.12414958333333</v>
      </c>
      <c r="O199" s="10">
        <v>105.058673125</v>
      </c>
      <c r="P199" s="10">
        <v>105.058673125</v>
      </c>
      <c r="Q199" s="10">
        <v>100</v>
      </c>
      <c r="R199" s="10">
        <v>101.64065074324324</v>
      </c>
      <c r="S199" s="10">
        <v>102.45269</v>
      </c>
      <c r="T199" s="10">
        <v>101.92711357142858</v>
      </c>
      <c r="U199" s="10">
        <v>102.89067035714285</v>
      </c>
      <c r="V199" s="10">
        <v>102.99773222222223</v>
      </c>
      <c r="W199" s="10">
        <v>101.8395175</v>
      </c>
    </row>
    <row r="200" spans="1:23" x14ac:dyDescent="0.35">
      <c r="A200">
        <v>201</v>
      </c>
      <c r="B200" t="s">
        <v>691</v>
      </c>
      <c r="C200" t="s">
        <v>588</v>
      </c>
      <c r="D200" t="s">
        <v>23</v>
      </c>
      <c r="E200" t="s">
        <v>25</v>
      </c>
      <c r="F200" t="s">
        <v>157</v>
      </c>
      <c r="G200" t="s">
        <v>590</v>
      </c>
      <c r="H200" s="10">
        <v>103.4589217948718</v>
      </c>
      <c r="I200" s="10">
        <v>103.37244875</v>
      </c>
      <c r="J200" s="10">
        <v>103.85422714285714</v>
      </c>
      <c r="K200" s="10">
        <v>103.37244875</v>
      </c>
      <c r="L200" s="10">
        <v>100</v>
      </c>
      <c r="M200" s="10">
        <v>101.12414958333333</v>
      </c>
      <c r="N200" s="10">
        <v>102.24829916666667</v>
      </c>
      <c r="O200" s="10">
        <v>110.11734625</v>
      </c>
      <c r="P200" s="10">
        <v>106.74489749999999</v>
      </c>
      <c r="Q200" s="10">
        <v>103.37244875</v>
      </c>
      <c r="R200" s="10">
        <v>105.10424675675675</v>
      </c>
      <c r="S200" s="10">
        <v>104.2922075</v>
      </c>
      <c r="T200" s="10">
        <v>103.85422714285714</v>
      </c>
      <c r="U200" s="10">
        <v>103.85422714285714</v>
      </c>
      <c r="V200" s="10">
        <v>104.49659833333334</v>
      </c>
      <c r="W200" s="10">
        <v>104.2922075</v>
      </c>
    </row>
    <row r="201" spans="1:23" x14ac:dyDescent="0.35">
      <c r="A201">
        <v>202</v>
      </c>
      <c r="B201" t="s">
        <v>207</v>
      </c>
      <c r="C201" t="s">
        <v>588</v>
      </c>
      <c r="D201" t="s">
        <v>24</v>
      </c>
      <c r="E201" t="s">
        <v>25</v>
      </c>
      <c r="F201" t="s">
        <v>157</v>
      </c>
      <c r="G201" t="s">
        <v>590</v>
      </c>
      <c r="H201" s="10">
        <v>104.84249051282052</v>
      </c>
      <c r="I201" s="10">
        <v>105.9017853125</v>
      </c>
      <c r="J201" s="10">
        <v>101.92711357142858</v>
      </c>
      <c r="K201" s="10">
        <v>106.07040775</v>
      </c>
      <c r="L201" s="10">
        <v>100</v>
      </c>
      <c r="M201" s="10">
        <v>98.875850416666665</v>
      </c>
      <c r="N201" s="10">
        <v>102.24829916666667</v>
      </c>
      <c r="O201" s="10">
        <v>106.74489749999999</v>
      </c>
      <c r="P201" s="10">
        <v>106.74489749999999</v>
      </c>
      <c r="Q201" s="10">
        <v>103.37244875</v>
      </c>
      <c r="R201" s="10">
        <v>105.28654128378378</v>
      </c>
      <c r="S201" s="10">
        <v>105.5185525</v>
      </c>
      <c r="T201" s="10">
        <v>106.26311910714286</v>
      </c>
      <c r="U201" s="10">
        <v>101.92711357142858</v>
      </c>
      <c r="V201" s="10">
        <v>104.49659833333334</v>
      </c>
      <c r="W201" s="10">
        <v>101.8395175</v>
      </c>
    </row>
    <row r="202" spans="1:23" x14ac:dyDescent="0.35">
      <c r="A202">
        <v>203</v>
      </c>
      <c r="B202" t="s">
        <v>998</v>
      </c>
      <c r="C202" t="s">
        <v>588</v>
      </c>
      <c r="D202" t="s">
        <v>28</v>
      </c>
      <c r="E202" t="s">
        <v>25</v>
      </c>
      <c r="F202" t="s">
        <v>157</v>
      </c>
      <c r="G202" t="s">
        <v>590</v>
      </c>
      <c r="H202" s="10">
        <v>105.53427487179488</v>
      </c>
      <c r="I202" s="10">
        <v>101.68622437499999</v>
      </c>
      <c r="J202" s="10">
        <v>101.92711357142858</v>
      </c>
      <c r="K202" s="10">
        <v>100.67448975000001</v>
      </c>
      <c r="L202" s="10">
        <v>100</v>
      </c>
      <c r="M202" s="10">
        <v>103.37244875</v>
      </c>
      <c r="N202" s="10">
        <v>103.37244875</v>
      </c>
      <c r="O202" s="10">
        <v>113.489795</v>
      </c>
      <c r="P202" s="10">
        <v>106.74489749999999</v>
      </c>
      <c r="Q202" s="10">
        <v>103.37244875</v>
      </c>
      <c r="R202" s="10">
        <v>105.46883581081082</v>
      </c>
      <c r="S202" s="10">
        <v>106.131725</v>
      </c>
      <c r="T202" s="10">
        <v>101.92711357142858</v>
      </c>
      <c r="U202" s="10">
        <v>101.92711357142858</v>
      </c>
      <c r="V202" s="10">
        <v>105.24603138888889</v>
      </c>
      <c r="W202" s="10">
        <v>106.74489750000001</v>
      </c>
    </row>
    <row r="203" spans="1:23" x14ac:dyDescent="0.35">
      <c r="A203">
        <v>204</v>
      </c>
      <c r="B203" t="s">
        <v>1166</v>
      </c>
      <c r="C203" t="s">
        <v>588</v>
      </c>
      <c r="D203" t="s">
        <v>23</v>
      </c>
      <c r="E203" t="s">
        <v>25</v>
      </c>
      <c r="F203" t="s">
        <v>157</v>
      </c>
      <c r="G203" t="s">
        <v>590</v>
      </c>
      <c r="H203" s="10">
        <v>104.84249051282052</v>
      </c>
      <c r="I203" s="10">
        <v>103.37244875</v>
      </c>
      <c r="J203" s="10">
        <v>104.81778392857143</v>
      </c>
      <c r="K203" s="10">
        <v>103.37244875</v>
      </c>
      <c r="L203" s="10">
        <v>100</v>
      </c>
      <c r="M203" s="10">
        <v>104.49659833333334</v>
      </c>
      <c r="N203" s="10">
        <v>103.37244875</v>
      </c>
      <c r="O203" s="10">
        <v>113.489795</v>
      </c>
      <c r="P203" s="10">
        <v>108.431121875</v>
      </c>
      <c r="Q203" s="10">
        <v>103.37244875</v>
      </c>
      <c r="R203" s="10">
        <v>106.92719202702703</v>
      </c>
      <c r="S203" s="10">
        <v>105.5185525</v>
      </c>
      <c r="T203" s="10">
        <v>103.85422714285714</v>
      </c>
      <c r="U203" s="10">
        <v>104.81778392857143</v>
      </c>
      <c r="V203" s="10">
        <v>105.99546444444445</v>
      </c>
      <c r="W203" s="10">
        <v>107.35807</v>
      </c>
    </row>
    <row r="204" spans="1:23" x14ac:dyDescent="0.35">
      <c r="A204">
        <v>205</v>
      </c>
      <c r="B204" t="s">
        <v>205</v>
      </c>
      <c r="C204" t="s">
        <v>383</v>
      </c>
      <c r="D204" t="s">
        <v>23</v>
      </c>
      <c r="E204" t="s">
        <v>31</v>
      </c>
      <c r="F204" t="s">
        <v>157</v>
      </c>
      <c r="G204" t="s">
        <v>592</v>
      </c>
      <c r="H204" s="10">
        <v>98.616431282051281</v>
      </c>
      <c r="I204" s="10">
        <v>100.8431121875</v>
      </c>
      <c r="J204" s="10">
        <v>111.56268142857142</v>
      </c>
      <c r="K204" s="10">
        <v>102.02346925000001</v>
      </c>
      <c r="L204" s="10">
        <v>100</v>
      </c>
      <c r="M204" s="10">
        <v>98.875850416666665</v>
      </c>
      <c r="N204" s="10">
        <v>100</v>
      </c>
      <c r="O204" s="10">
        <v>96.627551249999996</v>
      </c>
      <c r="P204" s="10">
        <v>100</v>
      </c>
      <c r="Q204" s="10">
        <v>100</v>
      </c>
      <c r="R204" s="10">
        <v>100.7291781081081</v>
      </c>
      <c r="S204" s="10">
        <v>100</v>
      </c>
      <c r="T204" s="10">
        <v>101.92711357142858</v>
      </c>
      <c r="U204" s="10">
        <v>111.56268142857142</v>
      </c>
      <c r="V204" s="10">
        <v>100</v>
      </c>
      <c r="W204" s="10">
        <v>98.160482500000001</v>
      </c>
    </row>
    <row r="205" spans="1:23" x14ac:dyDescent="0.35">
      <c r="A205">
        <v>206</v>
      </c>
      <c r="B205" t="s">
        <v>382</v>
      </c>
      <c r="C205" t="s">
        <v>383</v>
      </c>
      <c r="D205" t="s">
        <v>24</v>
      </c>
      <c r="E205" t="s">
        <v>31</v>
      </c>
      <c r="F205" t="s">
        <v>157</v>
      </c>
      <c r="G205" t="s">
        <v>592</v>
      </c>
      <c r="H205" s="10">
        <v>99.30821564102564</v>
      </c>
      <c r="I205" s="10">
        <v>103.37244875</v>
      </c>
      <c r="J205" s="10">
        <v>114.45335178571429</v>
      </c>
      <c r="K205" s="10">
        <v>106.07040775</v>
      </c>
      <c r="L205" s="10">
        <v>100</v>
      </c>
      <c r="M205" s="10">
        <v>100</v>
      </c>
      <c r="N205" s="10">
        <v>101.12414958333333</v>
      </c>
      <c r="O205" s="10">
        <v>98.313775625000005</v>
      </c>
      <c r="P205" s="10">
        <v>101.68622437499999</v>
      </c>
      <c r="Q205" s="10">
        <v>100</v>
      </c>
      <c r="R205" s="10">
        <v>103.28130148648648</v>
      </c>
      <c r="S205" s="10">
        <v>100.6131725</v>
      </c>
      <c r="T205" s="10">
        <v>104.81778392857143</v>
      </c>
      <c r="U205" s="10">
        <v>114.45335178571429</v>
      </c>
      <c r="V205" s="10">
        <v>101.49886611111111</v>
      </c>
      <c r="W205" s="10">
        <v>99.386827499999995</v>
      </c>
    </row>
    <row r="206" spans="1:23" x14ac:dyDescent="0.35">
      <c r="A206">
        <v>207</v>
      </c>
      <c r="B206" t="s">
        <v>207</v>
      </c>
      <c r="C206" t="s">
        <v>383</v>
      </c>
      <c r="D206" t="s">
        <v>28</v>
      </c>
      <c r="E206" t="s">
        <v>31</v>
      </c>
      <c r="F206" t="s">
        <v>157</v>
      </c>
      <c r="G206" t="s">
        <v>592</v>
      </c>
      <c r="H206" s="10">
        <v>97.924646923076921</v>
      </c>
      <c r="I206" s="10">
        <v>105.9017853125</v>
      </c>
      <c r="J206" s="10">
        <v>116.38046535714285</v>
      </c>
      <c r="K206" s="10">
        <v>108.76836675</v>
      </c>
      <c r="L206" s="10">
        <v>100</v>
      </c>
      <c r="M206" s="10">
        <v>97.751700833333331</v>
      </c>
      <c r="N206" s="10">
        <v>101.12414958333333</v>
      </c>
      <c r="O206" s="10">
        <v>94.941326875000001</v>
      </c>
      <c r="P206" s="10">
        <v>101.68622437499999</v>
      </c>
      <c r="Q206" s="10">
        <v>100</v>
      </c>
      <c r="R206" s="10">
        <v>103.46359601351351</v>
      </c>
      <c r="S206" s="10">
        <v>99.386827499999995</v>
      </c>
      <c r="T206" s="10">
        <v>107.22667589285714</v>
      </c>
      <c r="U206" s="10">
        <v>116.38046535714285</v>
      </c>
      <c r="V206" s="10">
        <v>101.49886611111111</v>
      </c>
      <c r="W206" s="10">
        <v>96.934137500000006</v>
      </c>
    </row>
    <row r="207" spans="1:23" x14ac:dyDescent="0.35">
      <c r="A207">
        <v>208</v>
      </c>
      <c r="B207" t="s">
        <v>998</v>
      </c>
      <c r="C207" t="s">
        <v>383</v>
      </c>
      <c r="D207" t="s">
        <v>23</v>
      </c>
      <c r="E207" t="s">
        <v>31</v>
      </c>
      <c r="F207" t="s">
        <v>157</v>
      </c>
      <c r="G207" t="s">
        <v>592</v>
      </c>
      <c r="H207" s="10">
        <v>96.541078205128201</v>
      </c>
      <c r="I207" s="10">
        <v>101.68622437499999</v>
      </c>
      <c r="J207" s="10">
        <v>117.34402214285714</v>
      </c>
      <c r="K207" s="10">
        <v>103.37244875</v>
      </c>
      <c r="L207" s="10">
        <v>100</v>
      </c>
      <c r="M207" s="10">
        <v>102.24829916666667</v>
      </c>
      <c r="N207" s="10">
        <v>103.37244875</v>
      </c>
      <c r="O207" s="10">
        <v>98.313775625000005</v>
      </c>
      <c r="P207" s="10">
        <v>103.37244875</v>
      </c>
      <c r="Q207" s="10">
        <v>100</v>
      </c>
      <c r="R207" s="10">
        <v>103.28130148648648</v>
      </c>
      <c r="S207" s="10">
        <v>98.160482500000001</v>
      </c>
      <c r="T207" s="10">
        <v>102.89067035714285</v>
      </c>
      <c r="U207" s="10">
        <v>117.34402214285714</v>
      </c>
      <c r="V207" s="10">
        <v>103.74716527777778</v>
      </c>
      <c r="W207" s="10">
        <v>100.6131725</v>
      </c>
    </row>
    <row r="208" spans="1:23" x14ac:dyDescent="0.35">
      <c r="A208">
        <v>209</v>
      </c>
      <c r="B208" t="s">
        <v>1227</v>
      </c>
      <c r="C208" t="s">
        <v>383</v>
      </c>
      <c r="D208" t="s">
        <v>24</v>
      </c>
      <c r="E208" t="s">
        <v>31</v>
      </c>
      <c r="F208" t="s">
        <v>157</v>
      </c>
      <c r="G208" t="s">
        <v>592</v>
      </c>
      <c r="H208" s="10">
        <v>100</v>
      </c>
      <c r="I208" s="10">
        <v>105.058673125</v>
      </c>
      <c r="J208" s="10">
        <v>117.34402214285714</v>
      </c>
      <c r="K208" s="10">
        <v>108.76836675</v>
      </c>
      <c r="L208" s="10">
        <v>100</v>
      </c>
      <c r="M208" s="10">
        <v>100</v>
      </c>
      <c r="N208" s="10">
        <v>102.24829916666667</v>
      </c>
      <c r="O208" s="10">
        <v>98.313775625000005</v>
      </c>
      <c r="P208" s="10">
        <v>103.37244875</v>
      </c>
      <c r="Q208" s="10">
        <v>100</v>
      </c>
      <c r="R208" s="10">
        <v>105.10424675675675</v>
      </c>
      <c r="S208" s="10">
        <v>101.22634499999999</v>
      </c>
      <c r="T208" s="10">
        <v>106.74489749999999</v>
      </c>
      <c r="U208" s="10">
        <v>117.34402214285714</v>
      </c>
      <c r="V208" s="10">
        <v>102.99773222222223</v>
      </c>
      <c r="W208" s="10">
        <v>99.386827499999995</v>
      </c>
    </row>
    <row r="209" spans="1:23" x14ac:dyDescent="0.35">
      <c r="A209">
        <v>210</v>
      </c>
      <c r="B209" t="s">
        <v>205</v>
      </c>
      <c r="C209" t="s">
        <v>594</v>
      </c>
      <c r="D209" t="s">
        <v>23</v>
      </c>
      <c r="E209" t="s">
        <v>25</v>
      </c>
      <c r="F209" t="s">
        <v>157</v>
      </c>
      <c r="G209" t="s">
        <v>596</v>
      </c>
      <c r="H209" s="10">
        <v>101.38356871794872</v>
      </c>
      <c r="I209" s="10">
        <v>100.8431121875</v>
      </c>
      <c r="J209" s="10">
        <v>102.89067035714285</v>
      </c>
      <c r="K209" s="10">
        <v>102.02346925000001</v>
      </c>
      <c r="L209" s="10">
        <v>93.255102500000007</v>
      </c>
      <c r="M209" s="10">
        <v>100</v>
      </c>
      <c r="N209" s="10">
        <v>101.12414958333333</v>
      </c>
      <c r="O209" s="10">
        <v>105.058673125</v>
      </c>
      <c r="P209" s="10">
        <v>105.058673125</v>
      </c>
      <c r="Q209" s="10">
        <v>96.627551249999996</v>
      </c>
      <c r="R209" s="10">
        <v>100</v>
      </c>
      <c r="S209" s="10">
        <v>100</v>
      </c>
      <c r="T209" s="10">
        <v>100</v>
      </c>
      <c r="U209" s="10">
        <v>102.89067035714285</v>
      </c>
      <c r="V209" s="10">
        <v>102.99773222222223</v>
      </c>
      <c r="W209" s="10">
        <v>101.8395175</v>
      </c>
    </row>
    <row r="210" spans="1:23" x14ac:dyDescent="0.35">
      <c r="A210">
        <v>211</v>
      </c>
      <c r="B210" t="s">
        <v>205</v>
      </c>
      <c r="C210" t="s">
        <v>597</v>
      </c>
      <c r="D210" t="s">
        <v>23</v>
      </c>
      <c r="E210" t="s">
        <v>26</v>
      </c>
      <c r="F210" t="s">
        <v>157</v>
      </c>
      <c r="G210" t="s">
        <v>599</v>
      </c>
      <c r="H210" s="10">
        <v>101.38356871794872</v>
      </c>
      <c r="I210" s="10">
        <v>100.8431121875</v>
      </c>
      <c r="J210" s="10">
        <v>98.072886428571422</v>
      </c>
      <c r="K210" s="10">
        <v>99.325510249999994</v>
      </c>
      <c r="L210" s="10">
        <v>100</v>
      </c>
      <c r="M210" s="10">
        <v>103.37244875</v>
      </c>
      <c r="N210" s="10">
        <v>97.751700833333331</v>
      </c>
      <c r="O210" s="10">
        <v>98.313775625000005</v>
      </c>
      <c r="P210" s="10">
        <v>98.313775625000005</v>
      </c>
      <c r="Q210" s="10">
        <v>96.627551249999996</v>
      </c>
      <c r="R210" s="10">
        <v>97.994760202702707</v>
      </c>
      <c r="S210" s="10">
        <v>102.45269</v>
      </c>
      <c r="T210" s="10">
        <v>100.96355678571429</v>
      </c>
      <c r="U210" s="10">
        <v>98.072886428571422</v>
      </c>
      <c r="V210" s="10">
        <v>97.751700833333331</v>
      </c>
      <c r="W210" s="10">
        <v>101.22634499999999</v>
      </c>
    </row>
    <row r="211" spans="1:23" x14ac:dyDescent="0.35">
      <c r="A211">
        <v>212</v>
      </c>
      <c r="B211" t="s">
        <v>892</v>
      </c>
      <c r="C211" t="s">
        <v>597</v>
      </c>
      <c r="D211" t="s">
        <v>24</v>
      </c>
      <c r="E211" t="s">
        <v>26</v>
      </c>
      <c r="F211" t="s">
        <v>157</v>
      </c>
      <c r="G211" t="s">
        <v>599</v>
      </c>
      <c r="H211" s="10">
        <v>103.4589217948718</v>
      </c>
      <c r="I211" s="10">
        <v>101.68622437499999</v>
      </c>
      <c r="J211" s="10">
        <v>99.036443214285711</v>
      </c>
      <c r="K211" s="10">
        <v>100.67448975000001</v>
      </c>
      <c r="L211" s="10">
        <v>100</v>
      </c>
      <c r="M211" s="10">
        <v>106.74489749999999</v>
      </c>
      <c r="N211" s="10">
        <v>98.875850416666665</v>
      </c>
      <c r="O211" s="10">
        <v>103.37244875</v>
      </c>
      <c r="P211" s="10">
        <v>100</v>
      </c>
      <c r="Q211" s="10">
        <v>96.627551249999996</v>
      </c>
      <c r="R211" s="10">
        <v>100.54688358108108</v>
      </c>
      <c r="S211" s="10">
        <v>104.2922075</v>
      </c>
      <c r="T211" s="10">
        <v>101.92711357142858</v>
      </c>
      <c r="U211" s="10">
        <v>99.036443214285711</v>
      </c>
      <c r="V211" s="10">
        <v>99.250566944444444</v>
      </c>
      <c r="W211" s="10">
        <v>104.90537999999999</v>
      </c>
    </row>
    <row r="212" spans="1:23" x14ac:dyDescent="0.35">
      <c r="A212">
        <v>213</v>
      </c>
      <c r="B212" t="s">
        <v>205</v>
      </c>
      <c r="C212" t="s">
        <v>651</v>
      </c>
      <c r="D212" t="s">
        <v>23</v>
      </c>
      <c r="E212" t="s">
        <v>31</v>
      </c>
      <c r="F212" t="s">
        <v>157</v>
      </c>
      <c r="G212" t="s">
        <v>600</v>
      </c>
      <c r="H212" s="10">
        <v>97.232862564102561</v>
      </c>
      <c r="I212" s="10">
        <v>100.8431121875</v>
      </c>
      <c r="J212" s="10">
        <v>105.78134071428572</v>
      </c>
      <c r="K212" s="10">
        <v>99.325510249999994</v>
      </c>
      <c r="L212" s="10">
        <v>100</v>
      </c>
      <c r="M212" s="10">
        <v>98.875850416666665</v>
      </c>
      <c r="N212" s="10">
        <v>100</v>
      </c>
      <c r="O212" s="10">
        <v>98.313775625000005</v>
      </c>
      <c r="P212" s="10">
        <v>100</v>
      </c>
      <c r="Q212" s="10">
        <v>100</v>
      </c>
      <c r="R212" s="10">
        <v>99.088527364864859</v>
      </c>
      <c r="S212" s="10">
        <v>98.773655000000005</v>
      </c>
      <c r="T212" s="10">
        <v>100.96355678571429</v>
      </c>
      <c r="U212" s="10">
        <v>105.78134071428572</v>
      </c>
      <c r="V212" s="10">
        <v>100</v>
      </c>
      <c r="W212" s="10">
        <v>98.773655000000005</v>
      </c>
    </row>
    <row r="213" spans="1:23" x14ac:dyDescent="0.35">
      <c r="A213">
        <v>214</v>
      </c>
      <c r="B213" t="s">
        <v>797</v>
      </c>
      <c r="C213" t="s">
        <v>651</v>
      </c>
      <c r="D213" t="s">
        <v>24</v>
      </c>
      <c r="E213" t="s">
        <v>31</v>
      </c>
      <c r="F213" t="s">
        <v>157</v>
      </c>
      <c r="G213" t="s">
        <v>600</v>
      </c>
      <c r="H213" s="10">
        <v>97.924646923076921</v>
      </c>
      <c r="I213" s="10">
        <v>103.37244875</v>
      </c>
      <c r="J213" s="10">
        <v>108.67201107142857</v>
      </c>
      <c r="K213" s="10">
        <v>103.37244875</v>
      </c>
      <c r="L213" s="10">
        <v>100</v>
      </c>
      <c r="M213" s="10">
        <v>100</v>
      </c>
      <c r="N213" s="10">
        <v>101.12414958333333</v>
      </c>
      <c r="O213" s="10">
        <v>100</v>
      </c>
      <c r="P213" s="10">
        <v>101.68622437499999</v>
      </c>
      <c r="Q213" s="10">
        <v>100</v>
      </c>
      <c r="R213" s="10">
        <v>101.64065074324324</v>
      </c>
      <c r="S213" s="10">
        <v>99.386827499999995</v>
      </c>
      <c r="T213" s="10">
        <v>103.85422714285714</v>
      </c>
      <c r="U213" s="10">
        <v>108.67201107142857</v>
      </c>
      <c r="V213" s="10">
        <v>101.49886611111111</v>
      </c>
      <c r="W213" s="10">
        <v>100</v>
      </c>
    </row>
    <row r="214" spans="1:23" x14ac:dyDescent="0.35">
      <c r="A214">
        <v>215</v>
      </c>
      <c r="B214" t="s">
        <v>998</v>
      </c>
      <c r="C214" t="s">
        <v>651</v>
      </c>
      <c r="D214" t="s">
        <v>28</v>
      </c>
      <c r="E214" t="s">
        <v>31</v>
      </c>
      <c r="F214" t="s">
        <v>157</v>
      </c>
      <c r="G214" t="s">
        <v>600</v>
      </c>
      <c r="H214" s="10">
        <v>96.541078205128201</v>
      </c>
      <c r="I214" s="10">
        <v>105.9017853125</v>
      </c>
      <c r="J214" s="10">
        <v>108.67201107142857</v>
      </c>
      <c r="K214" s="10">
        <v>106.07040775</v>
      </c>
      <c r="L214" s="10">
        <v>100</v>
      </c>
      <c r="M214" s="10">
        <v>97.751700833333331</v>
      </c>
      <c r="N214" s="10">
        <v>103.37244875</v>
      </c>
      <c r="O214" s="10">
        <v>96.627551249999996</v>
      </c>
      <c r="P214" s="10">
        <v>101.68622437499999</v>
      </c>
      <c r="Q214" s="10">
        <v>100</v>
      </c>
      <c r="R214" s="10">
        <v>101.82294527027027</v>
      </c>
      <c r="S214" s="10">
        <v>98.160482500000001</v>
      </c>
      <c r="T214" s="10">
        <v>106.26311910714286</v>
      </c>
      <c r="U214" s="10">
        <v>108.67201107142857</v>
      </c>
      <c r="V214" s="10">
        <v>102.99773222222223</v>
      </c>
      <c r="W214" s="10">
        <v>97.547309999999996</v>
      </c>
    </row>
    <row r="215" spans="1:23" x14ac:dyDescent="0.35">
      <c r="A215">
        <v>216</v>
      </c>
      <c r="B215" t="s">
        <v>205</v>
      </c>
      <c r="C215" t="s">
        <v>601</v>
      </c>
      <c r="D215" t="s">
        <v>23</v>
      </c>
      <c r="E215" t="s">
        <v>21</v>
      </c>
      <c r="F215" t="s">
        <v>157</v>
      </c>
      <c r="G215" t="s">
        <v>603</v>
      </c>
      <c r="H215" s="10">
        <v>93.773940769230762</v>
      </c>
      <c r="I215" s="10">
        <v>92.411990312499995</v>
      </c>
      <c r="J215" s="10">
        <v>99.036443214285711</v>
      </c>
      <c r="K215" s="10">
        <v>97.976530749999995</v>
      </c>
      <c r="L215" s="10">
        <v>100</v>
      </c>
      <c r="M215" s="10">
        <v>91.006803333333337</v>
      </c>
      <c r="N215" s="10">
        <v>104.49659833333334</v>
      </c>
      <c r="O215" s="10">
        <v>101.68622437499999</v>
      </c>
      <c r="P215" s="10">
        <v>103.37244875</v>
      </c>
      <c r="Q215" s="10">
        <v>103.37244875</v>
      </c>
      <c r="R215" s="10">
        <v>95.989520405405401</v>
      </c>
      <c r="S215" s="10">
        <v>95.707792499999996</v>
      </c>
      <c r="T215" s="10">
        <v>95.663994464285707</v>
      </c>
      <c r="U215" s="10">
        <v>99.036443214285711</v>
      </c>
      <c r="V215" s="10">
        <v>104.49659833333334</v>
      </c>
      <c r="W215" s="10">
        <v>95.707792499999996</v>
      </c>
    </row>
    <row r="216" spans="1:23" x14ac:dyDescent="0.35">
      <c r="A216">
        <v>217</v>
      </c>
      <c r="B216" t="s">
        <v>205</v>
      </c>
      <c r="C216" t="s">
        <v>1027</v>
      </c>
      <c r="D216" t="s">
        <v>23</v>
      </c>
      <c r="E216" t="s">
        <v>25</v>
      </c>
      <c r="F216" t="s">
        <v>1028</v>
      </c>
      <c r="G216" t="s">
        <v>1029</v>
      </c>
      <c r="H216" s="10">
        <v>98.616431282051281</v>
      </c>
      <c r="I216" s="10">
        <v>103.37244875</v>
      </c>
      <c r="J216" s="10">
        <v>100.96355678571429</v>
      </c>
      <c r="K216" s="10">
        <v>99.325510249999994</v>
      </c>
      <c r="L216" s="10">
        <v>100</v>
      </c>
      <c r="M216" s="10">
        <v>103.37244875</v>
      </c>
      <c r="N216" s="10">
        <v>102.24829916666667</v>
      </c>
      <c r="O216" s="10">
        <v>100</v>
      </c>
      <c r="P216" s="10">
        <v>100</v>
      </c>
      <c r="Q216" s="10">
        <v>103.37244875</v>
      </c>
      <c r="R216" s="10">
        <v>101.27606168918919</v>
      </c>
      <c r="S216" s="10">
        <v>100</v>
      </c>
      <c r="T216" s="10">
        <v>102.40889196428571</v>
      </c>
      <c r="U216" s="10">
        <v>100.96355678571429</v>
      </c>
      <c r="V216" s="10">
        <v>101.49886611111111</v>
      </c>
      <c r="W216" s="10">
        <v>101.8395175</v>
      </c>
    </row>
    <row r="217" spans="1:23" x14ac:dyDescent="0.35">
      <c r="A217">
        <v>218</v>
      </c>
      <c r="B217" t="s">
        <v>205</v>
      </c>
      <c r="C217" t="s">
        <v>1030</v>
      </c>
      <c r="D217" t="s">
        <v>28</v>
      </c>
      <c r="E217" t="s">
        <v>25</v>
      </c>
      <c r="F217" t="s">
        <v>1028</v>
      </c>
      <c r="G217" t="s">
        <v>1032</v>
      </c>
      <c r="H217" s="10">
        <v>98.616431282051281</v>
      </c>
      <c r="I217" s="10">
        <v>97.470663437499994</v>
      </c>
      <c r="J217" s="10">
        <v>103.85422714285714</v>
      </c>
      <c r="K217" s="10">
        <v>96.627551249999996</v>
      </c>
      <c r="L217" s="10">
        <v>100</v>
      </c>
      <c r="M217" s="10">
        <v>95.503401666666662</v>
      </c>
      <c r="N217" s="10">
        <v>95.503401666666662</v>
      </c>
      <c r="O217" s="10">
        <v>100</v>
      </c>
      <c r="P217" s="10">
        <v>98.313775625000005</v>
      </c>
      <c r="Q217" s="10">
        <v>103.37244875</v>
      </c>
      <c r="R217" s="10">
        <v>97.630171148648643</v>
      </c>
      <c r="S217" s="10">
        <v>100</v>
      </c>
      <c r="T217" s="10">
        <v>98.072886428571422</v>
      </c>
      <c r="U217" s="10">
        <v>103.85422714285714</v>
      </c>
      <c r="V217" s="10">
        <v>96.252834722222218</v>
      </c>
      <c r="W217" s="10">
        <v>97.547309999999996</v>
      </c>
    </row>
    <row r="218" spans="1:23" x14ac:dyDescent="0.35">
      <c r="A218">
        <v>219</v>
      </c>
      <c r="B218" t="s">
        <v>205</v>
      </c>
      <c r="C218" t="s">
        <v>1038</v>
      </c>
      <c r="D218" t="s">
        <v>23</v>
      </c>
      <c r="E218" t="s">
        <v>26</v>
      </c>
      <c r="F218" t="s">
        <v>1028</v>
      </c>
      <c r="G218" t="s">
        <v>1040</v>
      </c>
      <c r="H218" s="10">
        <v>97.924646923076921</v>
      </c>
      <c r="I218" s="10">
        <v>99.156887812500003</v>
      </c>
      <c r="J218" s="10">
        <v>97.109329642857148</v>
      </c>
      <c r="K218" s="10">
        <v>97.976530749999995</v>
      </c>
      <c r="L218" s="10">
        <v>93.255102500000007</v>
      </c>
      <c r="M218" s="10">
        <v>102.24829916666667</v>
      </c>
      <c r="N218" s="10">
        <v>97.751700833333331</v>
      </c>
      <c r="O218" s="10">
        <v>94.941326875000001</v>
      </c>
      <c r="P218" s="10">
        <v>94.941326875000001</v>
      </c>
      <c r="Q218" s="10">
        <v>96.627551249999996</v>
      </c>
      <c r="R218" s="10">
        <v>94.713458716216223</v>
      </c>
      <c r="S218" s="10">
        <v>96.934137500000006</v>
      </c>
      <c r="T218" s="10">
        <v>97.591108035714285</v>
      </c>
      <c r="U218" s="10">
        <v>97.109329642857148</v>
      </c>
      <c r="V218" s="10">
        <v>96.252834722222218</v>
      </c>
      <c r="W218" s="10">
        <v>99.386827499999995</v>
      </c>
    </row>
    <row r="219" spans="1:23" x14ac:dyDescent="0.35">
      <c r="A219">
        <v>220</v>
      </c>
      <c r="B219" t="s">
        <v>205</v>
      </c>
      <c r="C219" t="s">
        <v>1076</v>
      </c>
      <c r="D219" t="s">
        <v>23</v>
      </c>
      <c r="E219" t="s">
        <v>21</v>
      </c>
      <c r="F219" t="s">
        <v>1028</v>
      </c>
      <c r="G219" t="s">
        <v>1078</v>
      </c>
      <c r="H219" s="10">
        <v>93.082156410256417</v>
      </c>
      <c r="I219" s="10">
        <v>94.098214687500004</v>
      </c>
      <c r="J219" s="10">
        <v>100</v>
      </c>
      <c r="K219" s="10">
        <v>96.627551249999996</v>
      </c>
      <c r="L219" s="10">
        <v>100</v>
      </c>
      <c r="M219" s="10">
        <v>92.130952916666672</v>
      </c>
      <c r="N219" s="10">
        <v>104.49659833333334</v>
      </c>
      <c r="O219" s="10">
        <v>100</v>
      </c>
      <c r="P219" s="10">
        <v>103.37244875</v>
      </c>
      <c r="Q219" s="10">
        <v>103.37244875</v>
      </c>
      <c r="R219" s="10">
        <v>96.171814932432426</v>
      </c>
      <c r="S219" s="10">
        <v>95.094620000000006</v>
      </c>
      <c r="T219" s="10">
        <v>96.145772857142859</v>
      </c>
      <c r="U219" s="10">
        <v>100</v>
      </c>
      <c r="V219" s="10">
        <v>104.49659833333334</v>
      </c>
      <c r="W219" s="10">
        <v>95.707792499999996</v>
      </c>
    </row>
    <row r="220" spans="1:23" x14ac:dyDescent="0.35">
      <c r="A220">
        <v>221</v>
      </c>
      <c r="B220" t="s">
        <v>205</v>
      </c>
      <c r="C220" t="s">
        <v>1080</v>
      </c>
      <c r="D220" t="s">
        <v>23</v>
      </c>
      <c r="E220" t="s">
        <v>31</v>
      </c>
      <c r="F220" t="s">
        <v>1028</v>
      </c>
      <c r="G220" t="s">
        <v>1082</v>
      </c>
      <c r="H220" s="10">
        <v>93.773940769230762</v>
      </c>
      <c r="I220" s="10">
        <v>98.313775625000005</v>
      </c>
      <c r="J220" s="10">
        <v>103.85422714285714</v>
      </c>
      <c r="K220" s="10">
        <v>96.627551249999996</v>
      </c>
      <c r="L220" s="10">
        <v>93.255102500000007</v>
      </c>
      <c r="M220" s="10">
        <v>95.503401666666662</v>
      </c>
      <c r="N220" s="10">
        <v>95.503401666666662</v>
      </c>
      <c r="O220" s="10">
        <v>94.941326875000001</v>
      </c>
      <c r="P220" s="10">
        <v>96.627551249999996</v>
      </c>
      <c r="Q220" s="10">
        <v>103.37244875</v>
      </c>
      <c r="R220" s="10">
        <v>95.078047770270274</v>
      </c>
      <c r="S220" s="10">
        <v>93.255102499999992</v>
      </c>
      <c r="T220" s="10">
        <v>96.627551249999996</v>
      </c>
      <c r="U220" s="10">
        <v>103.85422714285714</v>
      </c>
      <c r="V220" s="10">
        <v>95.503401666666662</v>
      </c>
      <c r="W220" s="10">
        <v>95.707792499999996</v>
      </c>
    </row>
    <row r="221" spans="1:23" x14ac:dyDescent="0.35">
      <c r="A221">
        <v>222</v>
      </c>
      <c r="B221" t="s">
        <v>205</v>
      </c>
      <c r="C221" t="s">
        <v>1094</v>
      </c>
      <c r="D221" t="s">
        <v>23</v>
      </c>
      <c r="E221" t="s">
        <v>26</v>
      </c>
      <c r="F221" t="s">
        <v>1028</v>
      </c>
      <c r="G221" t="s">
        <v>1095</v>
      </c>
      <c r="H221" s="10">
        <v>97.232862564102561</v>
      </c>
      <c r="I221" s="10">
        <v>95.784439062499999</v>
      </c>
      <c r="J221" s="10">
        <v>97.109329642857148</v>
      </c>
      <c r="K221" s="10">
        <v>93.929592249999999</v>
      </c>
      <c r="L221" s="10">
        <v>93.255102500000007</v>
      </c>
      <c r="M221" s="10">
        <v>102.24829916666667</v>
      </c>
      <c r="N221" s="10">
        <v>97.751700833333331</v>
      </c>
      <c r="O221" s="10">
        <v>94.941326875000001</v>
      </c>
      <c r="P221" s="10">
        <v>94.941326875000001</v>
      </c>
      <c r="Q221" s="10">
        <v>96.627551249999996</v>
      </c>
      <c r="R221" s="10">
        <v>93.255102499999992</v>
      </c>
      <c r="S221" s="10">
        <v>96.320965000000001</v>
      </c>
      <c r="T221" s="10">
        <v>94.218659285714281</v>
      </c>
      <c r="U221" s="10">
        <v>97.109329642857148</v>
      </c>
      <c r="V221" s="10">
        <v>96.252834722222218</v>
      </c>
      <c r="W221" s="10">
        <v>99.386827499999995</v>
      </c>
    </row>
    <row r="222" spans="1:23" x14ac:dyDescent="0.35">
      <c r="A222">
        <v>223</v>
      </c>
      <c r="B222" t="s">
        <v>205</v>
      </c>
      <c r="C222" t="s">
        <v>1098</v>
      </c>
      <c r="D222" t="s">
        <v>23</v>
      </c>
      <c r="E222" t="s">
        <v>25</v>
      </c>
      <c r="F222" t="s">
        <v>1028</v>
      </c>
      <c r="G222" t="s">
        <v>1100</v>
      </c>
      <c r="H222" s="10">
        <v>99.30821564102564</v>
      </c>
      <c r="I222" s="10">
        <v>100</v>
      </c>
      <c r="J222" s="10">
        <v>100.96355678571429</v>
      </c>
      <c r="K222" s="10">
        <v>97.976530749999995</v>
      </c>
      <c r="L222" s="10">
        <v>100</v>
      </c>
      <c r="M222" s="10">
        <v>101.12414958333333</v>
      </c>
      <c r="N222" s="10">
        <v>100</v>
      </c>
      <c r="O222" s="10">
        <v>103.37244875</v>
      </c>
      <c r="P222" s="10">
        <v>98.313775625000005</v>
      </c>
      <c r="Q222" s="10">
        <v>100</v>
      </c>
      <c r="R222" s="10">
        <v>99.088527364864859</v>
      </c>
      <c r="S222" s="10">
        <v>100.6131725</v>
      </c>
      <c r="T222" s="10">
        <v>100</v>
      </c>
      <c r="U222" s="10">
        <v>100.96355678571429</v>
      </c>
      <c r="V222" s="10">
        <v>99.250566944444444</v>
      </c>
      <c r="W222" s="10">
        <v>101.8395175</v>
      </c>
    </row>
    <row r="223" spans="1:23" x14ac:dyDescent="0.35">
      <c r="A223">
        <v>224</v>
      </c>
      <c r="B223" t="s">
        <v>205</v>
      </c>
      <c r="C223" t="s">
        <v>1144</v>
      </c>
      <c r="D223" t="s">
        <v>28</v>
      </c>
      <c r="E223" t="s">
        <v>26</v>
      </c>
      <c r="F223" t="s">
        <v>1147</v>
      </c>
      <c r="G223" t="s">
        <v>1149</v>
      </c>
      <c r="H223" s="10">
        <v>102.76713743589744</v>
      </c>
      <c r="I223" s="10">
        <v>100.8431121875</v>
      </c>
      <c r="J223" s="10">
        <v>100</v>
      </c>
      <c r="K223" s="10">
        <v>97.976530749999995</v>
      </c>
      <c r="L223" s="10">
        <v>100</v>
      </c>
      <c r="M223" s="10">
        <v>105.62074791666667</v>
      </c>
      <c r="N223" s="10">
        <v>100</v>
      </c>
      <c r="O223" s="10">
        <v>103.37244875</v>
      </c>
      <c r="P223" s="10">
        <v>94.941326875000001</v>
      </c>
      <c r="Q223" s="10">
        <v>103.37244875</v>
      </c>
      <c r="R223" s="10">
        <v>101.27606168918919</v>
      </c>
      <c r="S223" s="10">
        <v>103.679035</v>
      </c>
      <c r="T223" s="10">
        <v>100.48177839285714</v>
      </c>
      <c r="U223" s="10">
        <v>100</v>
      </c>
      <c r="V223" s="10">
        <v>97.751700833333331</v>
      </c>
      <c r="W223" s="10">
        <v>104.2922075</v>
      </c>
    </row>
    <row r="224" spans="1:23" x14ac:dyDescent="0.35">
      <c r="A224">
        <v>225</v>
      </c>
      <c r="B224" t="s">
        <v>205</v>
      </c>
      <c r="C224" t="s">
        <v>1154</v>
      </c>
      <c r="D224" t="s">
        <v>24</v>
      </c>
      <c r="E224" t="s">
        <v>25</v>
      </c>
      <c r="F224" t="s">
        <v>1147</v>
      </c>
      <c r="G224" t="s">
        <v>1157</v>
      </c>
      <c r="H224" s="10">
        <v>101.38356871794872</v>
      </c>
      <c r="I224" s="10">
        <v>100</v>
      </c>
      <c r="J224" s="10">
        <v>102.89067035714285</v>
      </c>
      <c r="K224" s="10">
        <v>96.627551249999996</v>
      </c>
      <c r="L224" s="10">
        <v>100</v>
      </c>
      <c r="M224" s="10">
        <v>98.875850416666665</v>
      </c>
      <c r="N224" s="10">
        <v>98.875850416666665</v>
      </c>
      <c r="O224" s="10">
        <v>100</v>
      </c>
      <c r="P224" s="10">
        <v>100</v>
      </c>
      <c r="Q224" s="10">
        <v>100</v>
      </c>
      <c r="R224" s="10">
        <v>99.088527364864859</v>
      </c>
      <c r="S224" s="10">
        <v>102.45269</v>
      </c>
      <c r="T224" s="10">
        <v>99.518221607142863</v>
      </c>
      <c r="U224" s="10">
        <v>102.89067035714285</v>
      </c>
      <c r="V224" s="10">
        <v>99.250566944444444</v>
      </c>
      <c r="W224" s="10">
        <v>99.386827499999995</v>
      </c>
    </row>
    <row r="225" spans="1:23" x14ac:dyDescent="0.35">
      <c r="A225">
        <v>226</v>
      </c>
      <c r="B225" t="s">
        <v>205</v>
      </c>
      <c r="C225" t="s">
        <v>1177</v>
      </c>
      <c r="D225" t="s">
        <v>28</v>
      </c>
      <c r="E225" t="s">
        <v>21</v>
      </c>
      <c r="F225" t="s">
        <v>1147</v>
      </c>
      <c r="G225" t="s">
        <v>1179</v>
      </c>
      <c r="H225" s="10">
        <v>93.082156410256417</v>
      </c>
      <c r="I225" s="10">
        <v>92.411990312499995</v>
      </c>
      <c r="J225" s="10">
        <v>101.92711357142858</v>
      </c>
      <c r="K225" s="10">
        <v>96.627551249999996</v>
      </c>
      <c r="L225" s="10">
        <v>100</v>
      </c>
      <c r="M225" s="10">
        <v>91.006803333333337</v>
      </c>
      <c r="N225" s="10">
        <v>104.49659833333334</v>
      </c>
      <c r="O225" s="10">
        <v>100</v>
      </c>
      <c r="P225" s="10">
        <v>105.058673125</v>
      </c>
      <c r="Q225" s="10">
        <v>103.37244875</v>
      </c>
      <c r="R225" s="10">
        <v>96.171814932432426</v>
      </c>
      <c r="S225" s="10">
        <v>95.094620000000006</v>
      </c>
      <c r="T225" s="10">
        <v>95.18221607142857</v>
      </c>
      <c r="U225" s="10">
        <v>101.92711357142858</v>
      </c>
      <c r="V225" s="10">
        <v>105.24603138888889</v>
      </c>
      <c r="W225" s="10">
        <v>95.094620000000006</v>
      </c>
    </row>
    <row r="226" spans="1:23" x14ac:dyDescent="0.35">
      <c r="A226">
        <v>227</v>
      </c>
      <c r="B226" t="s">
        <v>205</v>
      </c>
      <c r="C226" t="s">
        <v>1188</v>
      </c>
      <c r="D226" t="s">
        <v>28</v>
      </c>
      <c r="E226" t="s">
        <v>25</v>
      </c>
      <c r="F226" t="s">
        <v>1147</v>
      </c>
      <c r="G226" t="s">
        <v>1190</v>
      </c>
      <c r="H226" s="10">
        <v>98.616431282051281</v>
      </c>
      <c r="I226" s="10">
        <v>99.156887812500003</v>
      </c>
      <c r="J226" s="10">
        <v>97.109329642857148</v>
      </c>
      <c r="K226" s="10">
        <v>93.929592249999999</v>
      </c>
      <c r="L226" s="10">
        <v>93.255102500000007</v>
      </c>
      <c r="M226" s="10">
        <v>97.751700833333331</v>
      </c>
      <c r="N226" s="10">
        <v>101.12414958333333</v>
      </c>
      <c r="O226" s="10">
        <v>96.627551249999996</v>
      </c>
      <c r="P226" s="10">
        <v>98.313775625000005</v>
      </c>
      <c r="Q226" s="10">
        <v>96.627551249999996</v>
      </c>
      <c r="R226" s="10">
        <v>94.713458716216223</v>
      </c>
      <c r="S226" s="10">
        <v>97.547309999999996</v>
      </c>
      <c r="T226" s="10">
        <v>96.145772857142859</v>
      </c>
      <c r="U226" s="10">
        <v>97.109329642857148</v>
      </c>
      <c r="V226" s="10">
        <v>100</v>
      </c>
      <c r="W226" s="10">
        <v>97.547309999999996</v>
      </c>
    </row>
    <row r="227" spans="1:23" x14ac:dyDescent="0.35">
      <c r="A227">
        <v>228</v>
      </c>
      <c r="B227" t="s">
        <v>205</v>
      </c>
      <c r="C227" t="s">
        <v>1193</v>
      </c>
      <c r="D227" t="s">
        <v>28</v>
      </c>
      <c r="E227" t="s">
        <v>31</v>
      </c>
      <c r="F227" t="s">
        <v>1147</v>
      </c>
      <c r="G227" t="s">
        <v>1195</v>
      </c>
      <c r="H227" s="10">
        <v>95.849293846153842</v>
      </c>
      <c r="I227" s="10">
        <v>99.156887812500003</v>
      </c>
      <c r="J227" s="10">
        <v>104.81778392857143</v>
      </c>
      <c r="K227" s="10">
        <v>95.278571749999998</v>
      </c>
      <c r="L227" s="10">
        <v>93.255102500000007</v>
      </c>
      <c r="M227" s="10">
        <v>96.627551249999996</v>
      </c>
      <c r="N227" s="10">
        <v>100</v>
      </c>
      <c r="O227" s="10">
        <v>94.941326875000001</v>
      </c>
      <c r="P227" s="10">
        <v>98.313775625000005</v>
      </c>
      <c r="Q227" s="10">
        <v>103.37244875</v>
      </c>
      <c r="R227" s="10">
        <v>96.900993040540541</v>
      </c>
      <c r="S227" s="10">
        <v>95.094620000000006</v>
      </c>
      <c r="T227" s="10">
        <v>96.627551249999996</v>
      </c>
      <c r="U227" s="10">
        <v>104.81778392857143</v>
      </c>
      <c r="V227" s="10">
        <v>99.250566944444444</v>
      </c>
      <c r="W227" s="10">
        <v>96.320965000000001</v>
      </c>
    </row>
    <row r="228" spans="1:23" x14ac:dyDescent="0.35">
      <c r="A228">
        <v>229</v>
      </c>
      <c r="B228" t="s">
        <v>205</v>
      </c>
      <c r="C228" t="s">
        <v>1202</v>
      </c>
      <c r="D228" t="s">
        <v>28</v>
      </c>
      <c r="E228" t="s">
        <v>25</v>
      </c>
      <c r="F228" t="s">
        <v>1147</v>
      </c>
      <c r="G228" t="s">
        <v>1204</v>
      </c>
      <c r="H228" s="10">
        <v>97.232862564102561</v>
      </c>
      <c r="I228" s="10">
        <v>95.784439062499999</v>
      </c>
      <c r="J228" s="10">
        <v>101.92711357142858</v>
      </c>
      <c r="K228" s="10">
        <v>91.231633250000002</v>
      </c>
      <c r="L228" s="10">
        <v>93.255102500000007</v>
      </c>
      <c r="M228" s="10">
        <v>97.751700833333331</v>
      </c>
      <c r="N228" s="10">
        <v>96.627551249999996</v>
      </c>
      <c r="O228" s="10">
        <v>96.627551249999996</v>
      </c>
      <c r="P228" s="10">
        <v>94.941326875000001</v>
      </c>
      <c r="Q228" s="10">
        <v>100</v>
      </c>
      <c r="R228" s="10">
        <v>93.984280608108108</v>
      </c>
      <c r="S228" s="10">
        <v>96.320965000000001</v>
      </c>
      <c r="T228" s="10">
        <v>93.255102500000007</v>
      </c>
      <c r="U228" s="10">
        <v>101.92711357142858</v>
      </c>
      <c r="V228" s="10">
        <v>95.503401666666662</v>
      </c>
      <c r="W228" s="10">
        <v>97.547309999999996</v>
      </c>
    </row>
    <row r="229" spans="1:23" x14ac:dyDescent="0.35">
      <c r="A229">
        <v>230</v>
      </c>
      <c r="B229" t="s">
        <v>205</v>
      </c>
      <c r="C229" t="s">
        <v>1213</v>
      </c>
      <c r="D229" t="s">
        <v>28</v>
      </c>
      <c r="E229" t="s">
        <v>26</v>
      </c>
      <c r="F229" t="s">
        <v>1147</v>
      </c>
      <c r="G229" t="s">
        <v>1215</v>
      </c>
      <c r="H229" s="10">
        <v>95.849293846153842</v>
      </c>
      <c r="I229" s="10">
        <v>95.784439062499999</v>
      </c>
      <c r="J229" s="10">
        <v>98.072886428571422</v>
      </c>
      <c r="K229" s="10">
        <v>93.929592249999999</v>
      </c>
      <c r="L229" s="10">
        <v>93.255102500000007</v>
      </c>
      <c r="M229" s="10">
        <v>101.12414958333333</v>
      </c>
      <c r="N229" s="10">
        <v>97.751700833333331</v>
      </c>
      <c r="O229" s="10">
        <v>93.255102500000007</v>
      </c>
      <c r="P229" s="10">
        <v>93.255102500000007</v>
      </c>
      <c r="Q229" s="10">
        <v>96.627551249999996</v>
      </c>
      <c r="R229" s="10">
        <v>92.525924391891891</v>
      </c>
      <c r="S229" s="10">
        <v>95.094620000000006</v>
      </c>
      <c r="T229" s="10">
        <v>94.218659285714281</v>
      </c>
      <c r="U229" s="10">
        <v>98.072886428571422</v>
      </c>
      <c r="V229" s="10">
        <v>95.503401666666662</v>
      </c>
      <c r="W229" s="10">
        <v>98.160482500000001</v>
      </c>
    </row>
    <row r="230" spans="1:23" x14ac:dyDescent="0.35">
      <c r="A230">
        <v>231</v>
      </c>
      <c r="B230" t="s">
        <v>205</v>
      </c>
      <c r="C230" t="s">
        <v>604</v>
      </c>
      <c r="D230" t="s">
        <v>28</v>
      </c>
      <c r="E230" t="s">
        <v>31</v>
      </c>
      <c r="F230" t="s">
        <v>190</v>
      </c>
      <c r="G230" t="s">
        <v>606</v>
      </c>
      <c r="H230" s="10">
        <v>99.30821564102564</v>
      </c>
      <c r="I230" s="10">
        <v>108.431121875</v>
      </c>
      <c r="J230" s="10">
        <v>114.45335178571429</v>
      </c>
      <c r="K230" s="10">
        <v>107.41938725</v>
      </c>
      <c r="L230" s="10">
        <v>100</v>
      </c>
      <c r="M230" s="10">
        <v>95.503401666666662</v>
      </c>
      <c r="N230" s="10">
        <v>102.24829916666667</v>
      </c>
      <c r="O230" s="10">
        <v>93.255102500000007</v>
      </c>
      <c r="P230" s="10">
        <v>100</v>
      </c>
      <c r="Q230" s="10">
        <v>100</v>
      </c>
      <c r="R230" s="10">
        <v>103.28130148648648</v>
      </c>
      <c r="S230" s="10">
        <v>100.6131725</v>
      </c>
      <c r="T230" s="10">
        <v>108.19023267857143</v>
      </c>
      <c r="U230" s="10">
        <v>114.45335178571429</v>
      </c>
      <c r="V230" s="10">
        <v>101.49886611111111</v>
      </c>
      <c r="W230" s="10">
        <v>95.094620000000006</v>
      </c>
    </row>
    <row r="231" spans="1:23" x14ac:dyDescent="0.35">
      <c r="A231">
        <v>232</v>
      </c>
      <c r="B231" t="s">
        <v>759</v>
      </c>
      <c r="C231" t="s">
        <v>604</v>
      </c>
      <c r="D231" t="s">
        <v>23</v>
      </c>
      <c r="E231" t="s">
        <v>31</v>
      </c>
      <c r="F231" t="s">
        <v>190</v>
      </c>
      <c r="G231" t="s">
        <v>606</v>
      </c>
      <c r="H231" s="10">
        <v>100</v>
      </c>
      <c r="I231" s="10">
        <v>110.96045843749999</v>
      </c>
      <c r="J231" s="10">
        <v>117.34402214285714</v>
      </c>
      <c r="K231" s="10">
        <v>111.46632575</v>
      </c>
      <c r="L231" s="10">
        <v>100</v>
      </c>
      <c r="M231" s="10">
        <v>96.627551249999996</v>
      </c>
      <c r="N231" s="10">
        <v>103.37244875</v>
      </c>
      <c r="O231" s="10">
        <v>94.941326875000001</v>
      </c>
      <c r="P231" s="10">
        <v>101.68622437499999</v>
      </c>
      <c r="Q231" s="10">
        <v>100</v>
      </c>
      <c r="R231" s="10">
        <v>105.83342486486487</v>
      </c>
      <c r="S231" s="10">
        <v>101.22634499999999</v>
      </c>
      <c r="T231" s="10">
        <v>111.08090303571429</v>
      </c>
      <c r="U231" s="10">
        <v>117.34402214285714</v>
      </c>
      <c r="V231" s="10">
        <v>102.99773222222223</v>
      </c>
      <c r="W231" s="10">
        <v>96.320965000000001</v>
      </c>
    </row>
    <row r="232" spans="1:23" x14ac:dyDescent="0.35">
      <c r="A232">
        <v>233</v>
      </c>
      <c r="B232" t="s">
        <v>869</v>
      </c>
      <c r="C232" t="s">
        <v>604</v>
      </c>
      <c r="D232" t="s">
        <v>24</v>
      </c>
      <c r="E232" t="s">
        <v>31</v>
      </c>
      <c r="F232" t="s">
        <v>190</v>
      </c>
      <c r="G232" t="s">
        <v>606</v>
      </c>
      <c r="H232" s="10">
        <v>98.616431282051281</v>
      </c>
      <c r="I232" s="10">
        <v>112.6466828125</v>
      </c>
      <c r="J232" s="10">
        <v>116.38046535714285</v>
      </c>
      <c r="K232" s="10">
        <v>112.81530524999999</v>
      </c>
      <c r="L232" s="10">
        <v>100</v>
      </c>
      <c r="M232" s="10">
        <v>94.379252083333327</v>
      </c>
      <c r="N232" s="10">
        <v>105.62074791666667</v>
      </c>
      <c r="O232" s="10">
        <v>93.255102500000007</v>
      </c>
      <c r="P232" s="10">
        <v>103.37244875</v>
      </c>
      <c r="Q232" s="10">
        <v>100</v>
      </c>
      <c r="R232" s="10">
        <v>105.83342486486487</v>
      </c>
      <c r="S232" s="10">
        <v>100</v>
      </c>
      <c r="T232" s="10">
        <v>112.52623821428571</v>
      </c>
      <c r="U232" s="10">
        <v>116.38046535714285</v>
      </c>
      <c r="V232" s="10">
        <v>105.24603138888889</v>
      </c>
      <c r="W232" s="10">
        <v>94.481447500000002</v>
      </c>
    </row>
    <row r="233" spans="1:23" x14ac:dyDescent="0.35">
      <c r="A233">
        <v>234</v>
      </c>
      <c r="B233" t="s">
        <v>1059</v>
      </c>
      <c r="C233" t="s">
        <v>604</v>
      </c>
      <c r="D233" t="s">
        <v>28</v>
      </c>
      <c r="E233" t="s">
        <v>31</v>
      </c>
      <c r="F233" t="s">
        <v>190</v>
      </c>
      <c r="G233" t="s">
        <v>606</v>
      </c>
      <c r="H233" s="10">
        <v>101.38356871794872</v>
      </c>
      <c r="I233" s="10">
        <v>109.2742340625</v>
      </c>
      <c r="J233" s="10">
        <v>115.41690857142856</v>
      </c>
      <c r="K233" s="10">
        <v>108.76836675</v>
      </c>
      <c r="L233" s="10">
        <v>100</v>
      </c>
      <c r="M233" s="10">
        <v>100</v>
      </c>
      <c r="N233" s="10">
        <v>104.49659833333334</v>
      </c>
      <c r="O233" s="10">
        <v>98.313775625000005</v>
      </c>
      <c r="P233" s="10">
        <v>101.68622437499999</v>
      </c>
      <c r="Q233" s="10">
        <v>100</v>
      </c>
      <c r="R233" s="10">
        <v>106.19801391891892</v>
      </c>
      <c r="S233" s="10">
        <v>102.45269</v>
      </c>
      <c r="T233" s="10">
        <v>109.15378946428571</v>
      </c>
      <c r="U233" s="10">
        <v>115.41690857142856</v>
      </c>
      <c r="V233" s="10">
        <v>103.74716527777778</v>
      </c>
      <c r="W233" s="10">
        <v>99.386827499999995</v>
      </c>
    </row>
    <row r="234" spans="1:23" x14ac:dyDescent="0.35">
      <c r="A234">
        <v>235</v>
      </c>
      <c r="B234" t="s">
        <v>1207</v>
      </c>
      <c r="C234" t="s">
        <v>604</v>
      </c>
      <c r="D234" t="s">
        <v>23</v>
      </c>
      <c r="E234" t="s">
        <v>31</v>
      </c>
      <c r="F234" t="s">
        <v>190</v>
      </c>
      <c r="G234" t="s">
        <v>606</v>
      </c>
      <c r="H234" s="10">
        <v>100.69178435897436</v>
      </c>
      <c r="I234" s="10">
        <v>112.6466828125</v>
      </c>
      <c r="J234" s="10">
        <v>120.23469249999999</v>
      </c>
      <c r="K234" s="10">
        <v>114.16428475000001</v>
      </c>
      <c r="L234" s="10">
        <v>100</v>
      </c>
      <c r="M234" s="10">
        <v>96.627551249999996</v>
      </c>
      <c r="N234" s="10">
        <v>104.49659833333334</v>
      </c>
      <c r="O234" s="10">
        <v>94.941326875000001</v>
      </c>
      <c r="P234" s="10">
        <v>103.37244875</v>
      </c>
      <c r="Q234" s="10">
        <v>100</v>
      </c>
      <c r="R234" s="10">
        <v>107.65637013513513</v>
      </c>
      <c r="S234" s="10">
        <v>101.8395175</v>
      </c>
      <c r="T234" s="10">
        <v>113.00801660714285</v>
      </c>
      <c r="U234" s="10">
        <v>120.23469249999999</v>
      </c>
      <c r="V234" s="10">
        <v>104.49659833333334</v>
      </c>
      <c r="W234" s="10">
        <v>96.320965000000001</v>
      </c>
    </row>
    <row r="235" spans="1:23" x14ac:dyDescent="0.35">
      <c r="A235">
        <v>236</v>
      </c>
      <c r="B235" t="s">
        <v>205</v>
      </c>
      <c r="C235" t="s">
        <v>607</v>
      </c>
      <c r="D235" t="s">
        <v>24</v>
      </c>
      <c r="E235" t="s">
        <v>25</v>
      </c>
      <c r="F235" t="s">
        <v>190</v>
      </c>
      <c r="G235" t="s">
        <v>609</v>
      </c>
      <c r="H235" s="10">
        <v>104.15070615384616</v>
      </c>
      <c r="I235" s="10">
        <v>100.8431121875</v>
      </c>
      <c r="J235" s="10">
        <v>100.96355678571429</v>
      </c>
      <c r="K235" s="10">
        <v>99.325510249999994</v>
      </c>
      <c r="L235" s="10">
        <v>100</v>
      </c>
      <c r="M235" s="10">
        <v>105.62074791666667</v>
      </c>
      <c r="N235" s="10">
        <v>102.24829916666667</v>
      </c>
      <c r="O235" s="10">
        <v>106.74489749999999</v>
      </c>
      <c r="P235" s="10">
        <v>101.68622437499999</v>
      </c>
      <c r="Q235" s="10">
        <v>96.627551249999996</v>
      </c>
      <c r="R235" s="10">
        <v>101.64065074324324</v>
      </c>
      <c r="S235" s="10">
        <v>104.90537999999999</v>
      </c>
      <c r="T235" s="10">
        <v>100.96355678571429</v>
      </c>
      <c r="U235" s="10">
        <v>100.96355678571429</v>
      </c>
      <c r="V235" s="10">
        <v>102.24829916666667</v>
      </c>
      <c r="W235" s="10">
        <v>105.5185525</v>
      </c>
    </row>
    <row r="236" spans="1:23" x14ac:dyDescent="0.35">
      <c r="A236">
        <v>237</v>
      </c>
      <c r="B236" t="s">
        <v>869</v>
      </c>
      <c r="C236" t="s">
        <v>607</v>
      </c>
      <c r="D236" t="s">
        <v>24</v>
      </c>
      <c r="E236" t="s">
        <v>25</v>
      </c>
      <c r="F236" t="s">
        <v>190</v>
      </c>
      <c r="G236" t="s">
        <v>609</v>
      </c>
      <c r="H236" s="10">
        <v>106.22605923076924</v>
      </c>
      <c r="I236" s="10">
        <v>103.37244875</v>
      </c>
      <c r="J236" s="10">
        <v>101.92711357142858</v>
      </c>
      <c r="K236" s="10">
        <v>100.67448975000001</v>
      </c>
      <c r="L236" s="10">
        <v>100</v>
      </c>
      <c r="M236" s="10">
        <v>106.74489749999999</v>
      </c>
      <c r="N236" s="10">
        <v>103.37244875</v>
      </c>
      <c r="O236" s="10">
        <v>111.80357062499999</v>
      </c>
      <c r="P236" s="10">
        <v>103.37244875</v>
      </c>
      <c r="Q236" s="10">
        <v>96.627551249999996</v>
      </c>
      <c r="R236" s="10">
        <v>104.19277412162162</v>
      </c>
      <c r="S236" s="10">
        <v>106.74489750000001</v>
      </c>
      <c r="T236" s="10">
        <v>102.89067035714285</v>
      </c>
      <c r="U236" s="10">
        <v>101.92711357142858</v>
      </c>
      <c r="V236" s="10">
        <v>103.74716527777778</v>
      </c>
      <c r="W236" s="10">
        <v>107.9712425</v>
      </c>
    </row>
    <row r="237" spans="1:23" x14ac:dyDescent="0.35">
      <c r="A237">
        <v>238</v>
      </c>
      <c r="B237" t="s">
        <v>1059</v>
      </c>
      <c r="C237" t="s">
        <v>607</v>
      </c>
      <c r="D237" t="s">
        <v>23</v>
      </c>
      <c r="E237" t="s">
        <v>25</v>
      </c>
      <c r="F237" t="s">
        <v>190</v>
      </c>
      <c r="G237" t="s">
        <v>609</v>
      </c>
      <c r="H237" s="10">
        <v>106.91784358974358</v>
      </c>
      <c r="I237" s="10">
        <v>101.68622437499999</v>
      </c>
      <c r="J237" s="10">
        <v>104.81778392857143</v>
      </c>
      <c r="K237" s="10">
        <v>97.976530749999995</v>
      </c>
      <c r="L237" s="10">
        <v>100</v>
      </c>
      <c r="M237" s="10">
        <v>104.49659833333334</v>
      </c>
      <c r="N237" s="10">
        <v>105.62074791666667</v>
      </c>
      <c r="O237" s="10">
        <v>111.80357062499999</v>
      </c>
      <c r="P237" s="10">
        <v>106.74489749999999</v>
      </c>
      <c r="Q237" s="10">
        <v>96.627551249999996</v>
      </c>
      <c r="R237" s="10">
        <v>104.55736317567568</v>
      </c>
      <c r="S237" s="10">
        <v>107.35807</v>
      </c>
      <c r="T237" s="10">
        <v>100.96355678571429</v>
      </c>
      <c r="U237" s="10">
        <v>104.81778392857143</v>
      </c>
      <c r="V237" s="10">
        <v>106.74489749999999</v>
      </c>
      <c r="W237" s="10">
        <v>106.74489750000001</v>
      </c>
    </row>
    <row r="238" spans="1:23" x14ac:dyDescent="0.35">
      <c r="A238">
        <v>239</v>
      </c>
      <c r="B238" t="s">
        <v>1340</v>
      </c>
      <c r="C238" t="s">
        <v>607</v>
      </c>
      <c r="D238" t="s">
        <v>24</v>
      </c>
      <c r="E238" t="s">
        <v>25</v>
      </c>
      <c r="F238" t="s">
        <v>190</v>
      </c>
      <c r="G238" t="s">
        <v>609</v>
      </c>
      <c r="H238" s="10">
        <v>108.3014123076923</v>
      </c>
      <c r="I238" s="10">
        <v>101.68622437499999</v>
      </c>
      <c r="J238" s="10">
        <v>100.96355678571429</v>
      </c>
      <c r="K238" s="10">
        <v>97.976530749999995</v>
      </c>
      <c r="L238" s="10">
        <v>100</v>
      </c>
      <c r="M238" s="10">
        <v>108.99319666666666</v>
      </c>
      <c r="N238" s="10">
        <v>104.49659833333334</v>
      </c>
      <c r="O238" s="10">
        <v>115.176019375</v>
      </c>
      <c r="P238" s="10">
        <v>103.37244875</v>
      </c>
      <c r="Q238" s="10">
        <v>96.627551249999996</v>
      </c>
      <c r="R238" s="10">
        <v>104.7396577027027</v>
      </c>
      <c r="S238" s="10">
        <v>108.58441500000001</v>
      </c>
      <c r="T238" s="10">
        <v>100.96355678571429</v>
      </c>
      <c r="U238" s="10">
        <v>100.96355678571429</v>
      </c>
      <c r="V238" s="10">
        <v>104.49659833333334</v>
      </c>
      <c r="W238" s="10">
        <v>110.42393250000001</v>
      </c>
    </row>
    <row r="239" spans="1:23" x14ac:dyDescent="0.35">
      <c r="A239">
        <v>240</v>
      </c>
      <c r="B239" t="s">
        <v>205</v>
      </c>
      <c r="C239" t="s">
        <v>610</v>
      </c>
      <c r="D239" t="s">
        <v>28</v>
      </c>
      <c r="E239" t="s">
        <v>26</v>
      </c>
      <c r="F239" t="s">
        <v>190</v>
      </c>
      <c r="G239" t="s">
        <v>612</v>
      </c>
      <c r="H239" s="10">
        <v>103.4589217948718</v>
      </c>
      <c r="I239" s="10">
        <v>99.156887812500003</v>
      </c>
      <c r="J239" s="10">
        <v>97.109329642857148</v>
      </c>
      <c r="K239" s="10">
        <v>99.325510249999994</v>
      </c>
      <c r="L239" s="10">
        <v>100</v>
      </c>
      <c r="M239" s="10">
        <v>111.24149583333333</v>
      </c>
      <c r="N239" s="10">
        <v>96.627551249999996</v>
      </c>
      <c r="O239" s="10">
        <v>98.313775625000005</v>
      </c>
      <c r="P239" s="10">
        <v>98.313775625000005</v>
      </c>
      <c r="Q239" s="10">
        <v>100</v>
      </c>
      <c r="R239" s="10">
        <v>100</v>
      </c>
      <c r="S239" s="10">
        <v>104.2922075</v>
      </c>
      <c r="T239" s="10">
        <v>100</v>
      </c>
      <c r="U239" s="10">
        <v>97.109329642857148</v>
      </c>
      <c r="V239" s="10">
        <v>97.002267777777774</v>
      </c>
      <c r="W239" s="10">
        <v>105.5185525</v>
      </c>
    </row>
    <row r="240" spans="1:23" x14ac:dyDescent="0.35">
      <c r="A240">
        <v>241</v>
      </c>
      <c r="B240" t="s">
        <v>859</v>
      </c>
      <c r="C240" t="s">
        <v>610</v>
      </c>
      <c r="D240" t="s">
        <v>23</v>
      </c>
      <c r="E240" t="s">
        <v>26</v>
      </c>
      <c r="F240" t="s">
        <v>190</v>
      </c>
      <c r="G240" t="s">
        <v>612</v>
      </c>
      <c r="H240" s="10">
        <v>105.53427487179488</v>
      </c>
      <c r="I240" s="10">
        <v>100</v>
      </c>
      <c r="J240" s="10">
        <v>98.072886428571422</v>
      </c>
      <c r="K240" s="10">
        <v>100.67448975000001</v>
      </c>
      <c r="L240" s="10">
        <v>100</v>
      </c>
      <c r="M240" s="10">
        <v>114.61394458333334</v>
      </c>
      <c r="N240" s="10">
        <v>97.751700833333331</v>
      </c>
      <c r="O240" s="10">
        <v>103.37244875</v>
      </c>
      <c r="P240" s="10">
        <v>100</v>
      </c>
      <c r="Q240" s="10">
        <v>100</v>
      </c>
      <c r="R240" s="10">
        <v>102.55212337837838</v>
      </c>
      <c r="S240" s="10">
        <v>106.131725</v>
      </c>
      <c r="T240" s="10">
        <v>100.96355678571429</v>
      </c>
      <c r="U240" s="10">
        <v>98.072886428571422</v>
      </c>
      <c r="V240" s="10">
        <v>98.501133888888887</v>
      </c>
      <c r="W240" s="10">
        <v>109.1975875</v>
      </c>
    </row>
    <row r="241" spans="1:23" x14ac:dyDescent="0.35">
      <c r="A241">
        <v>242</v>
      </c>
      <c r="B241" t="s">
        <v>986</v>
      </c>
      <c r="C241" t="s">
        <v>610</v>
      </c>
      <c r="D241" t="s">
        <v>24</v>
      </c>
      <c r="E241" t="s">
        <v>26</v>
      </c>
      <c r="F241" t="s">
        <v>190</v>
      </c>
      <c r="G241" t="s">
        <v>612</v>
      </c>
      <c r="H241" s="10">
        <v>106.91784358974358</v>
      </c>
      <c r="I241" s="10">
        <v>98.313775625000005</v>
      </c>
      <c r="J241" s="10">
        <v>96.145772857142859</v>
      </c>
      <c r="K241" s="10">
        <v>97.976530749999995</v>
      </c>
      <c r="L241" s="10">
        <v>100</v>
      </c>
      <c r="M241" s="10">
        <v>117.98639333333333</v>
      </c>
      <c r="N241" s="10">
        <v>97.751700833333331</v>
      </c>
      <c r="O241" s="10">
        <v>106.74489749999999</v>
      </c>
      <c r="P241" s="10">
        <v>100</v>
      </c>
      <c r="Q241" s="10">
        <v>100</v>
      </c>
      <c r="R241" s="10">
        <v>102.73441790540541</v>
      </c>
      <c r="S241" s="10">
        <v>107.35807</v>
      </c>
      <c r="T241" s="10">
        <v>99.036443214285711</v>
      </c>
      <c r="U241" s="10">
        <v>96.145772857142859</v>
      </c>
      <c r="V241" s="10">
        <v>98.501133888888887</v>
      </c>
      <c r="W241" s="10">
        <v>112.26345000000001</v>
      </c>
    </row>
    <row r="242" spans="1:23" x14ac:dyDescent="0.35">
      <c r="A242">
        <v>243</v>
      </c>
      <c r="B242" t="s">
        <v>1227</v>
      </c>
      <c r="C242" t="s">
        <v>610</v>
      </c>
      <c r="D242" t="s">
        <v>28</v>
      </c>
      <c r="E242" t="s">
        <v>26</v>
      </c>
      <c r="F242" t="s">
        <v>190</v>
      </c>
      <c r="G242" t="s">
        <v>612</v>
      </c>
      <c r="H242" s="10">
        <v>107.60962794871794</v>
      </c>
      <c r="I242" s="10">
        <v>102.52933656250001</v>
      </c>
      <c r="J242" s="10">
        <v>98.072886428571422</v>
      </c>
      <c r="K242" s="10">
        <v>103.37244875</v>
      </c>
      <c r="L242" s="10">
        <v>100</v>
      </c>
      <c r="M242" s="10">
        <v>112.36564541666667</v>
      </c>
      <c r="N242" s="10">
        <v>95.503401666666662</v>
      </c>
      <c r="O242" s="10">
        <v>103.37244875</v>
      </c>
      <c r="P242" s="10">
        <v>96.627551249999996</v>
      </c>
      <c r="Q242" s="10">
        <v>100</v>
      </c>
      <c r="R242" s="10">
        <v>102.91671243243243</v>
      </c>
      <c r="S242" s="10">
        <v>107.9712425</v>
      </c>
      <c r="T242" s="10">
        <v>103.37244875</v>
      </c>
      <c r="U242" s="10">
        <v>98.072886428571422</v>
      </c>
      <c r="V242" s="10">
        <v>95.503401666666662</v>
      </c>
      <c r="W242" s="10">
        <v>107.9712425</v>
      </c>
    </row>
    <row r="243" spans="1:23" x14ac:dyDescent="0.35">
      <c r="A243">
        <v>244</v>
      </c>
      <c r="B243" t="s">
        <v>205</v>
      </c>
      <c r="C243" t="s">
        <v>613</v>
      </c>
      <c r="D243" t="s">
        <v>28</v>
      </c>
      <c r="E243" t="s">
        <v>25</v>
      </c>
      <c r="F243" t="s">
        <v>190</v>
      </c>
      <c r="G243" t="s">
        <v>615</v>
      </c>
      <c r="H243" s="10">
        <v>102.76713743589744</v>
      </c>
      <c r="I243" s="10">
        <v>100</v>
      </c>
      <c r="J243" s="10">
        <v>100</v>
      </c>
      <c r="K243" s="10">
        <v>96.627551249999996</v>
      </c>
      <c r="L243" s="10">
        <v>93.255102500000007</v>
      </c>
      <c r="M243" s="10">
        <v>100</v>
      </c>
      <c r="N243" s="10">
        <v>104.49659833333334</v>
      </c>
      <c r="O243" s="10">
        <v>103.37244875</v>
      </c>
      <c r="P243" s="10">
        <v>105.058673125</v>
      </c>
      <c r="Q243" s="10">
        <v>100</v>
      </c>
      <c r="R243" s="10">
        <v>100.18229452702703</v>
      </c>
      <c r="S243" s="10">
        <v>101.22634499999999</v>
      </c>
      <c r="T243" s="10">
        <v>97.591108035714285</v>
      </c>
      <c r="U243" s="10">
        <v>100</v>
      </c>
      <c r="V243" s="10">
        <v>105.24603138888889</v>
      </c>
      <c r="W243" s="10">
        <v>101.22634499999999</v>
      </c>
    </row>
    <row r="244" spans="1:23" x14ac:dyDescent="0.35">
      <c r="A244">
        <v>245</v>
      </c>
      <c r="B244" t="s">
        <v>772</v>
      </c>
      <c r="C244" t="s">
        <v>613</v>
      </c>
      <c r="D244" t="s">
        <v>23</v>
      </c>
      <c r="E244" t="s">
        <v>25</v>
      </c>
      <c r="F244" t="s">
        <v>190</v>
      </c>
      <c r="G244" t="s">
        <v>615</v>
      </c>
      <c r="H244" s="10">
        <v>104.84249051282052</v>
      </c>
      <c r="I244" s="10">
        <v>102.52933656250001</v>
      </c>
      <c r="J244" s="10">
        <v>100.96355678571429</v>
      </c>
      <c r="K244" s="10">
        <v>97.976530749999995</v>
      </c>
      <c r="L244" s="10">
        <v>93.255102500000007</v>
      </c>
      <c r="M244" s="10">
        <v>101.12414958333333</v>
      </c>
      <c r="N244" s="10">
        <v>105.62074791666667</v>
      </c>
      <c r="O244" s="10">
        <v>108.431121875</v>
      </c>
      <c r="P244" s="10">
        <v>106.74489749999999</v>
      </c>
      <c r="Q244" s="10">
        <v>100</v>
      </c>
      <c r="R244" s="10">
        <v>102.73441790540541</v>
      </c>
      <c r="S244" s="10">
        <v>103.06586249999999</v>
      </c>
      <c r="T244" s="10">
        <v>99.518221607142863</v>
      </c>
      <c r="U244" s="10">
        <v>100.96355678571429</v>
      </c>
      <c r="V244" s="10">
        <v>106.74489749999999</v>
      </c>
      <c r="W244" s="10">
        <v>103.679035</v>
      </c>
    </row>
    <row r="245" spans="1:23" x14ac:dyDescent="0.35">
      <c r="A245">
        <v>246</v>
      </c>
      <c r="B245" t="s">
        <v>1043</v>
      </c>
      <c r="C245" t="s">
        <v>613</v>
      </c>
      <c r="D245" t="s">
        <v>24</v>
      </c>
      <c r="E245" t="s">
        <v>25</v>
      </c>
      <c r="F245" t="s">
        <v>190</v>
      </c>
      <c r="G245" t="s">
        <v>615</v>
      </c>
      <c r="H245" s="10">
        <v>104.84249051282052</v>
      </c>
      <c r="I245" s="10">
        <v>105.058673125</v>
      </c>
      <c r="J245" s="10">
        <v>99.036443214285711</v>
      </c>
      <c r="K245" s="10">
        <v>100.67448975000001</v>
      </c>
      <c r="L245" s="10">
        <v>93.255102500000007</v>
      </c>
      <c r="M245" s="10">
        <v>98.875850416666665</v>
      </c>
      <c r="N245" s="10">
        <v>107.86904708333333</v>
      </c>
      <c r="O245" s="10">
        <v>105.058673125</v>
      </c>
      <c r="P245" s="10">
        <v>106.74489749999999</v>
      </c>
      <c r="Q245" s="10">
        <v>100</v>
      </c>
      <c r="R245" s="10">
        <v>102.91671243243243</v>
      </c>
      <c r="S245" s="10">
        <v>103.06586249999999</v>
      </c>
      <c r="T245" s="10">
        <v>101.92711357142858</v>
      </c>
      <c r="U245" s="10">
        <v>99.036443214285711</v>
      </c>
      <c r="V245" s="10">
        <v>108.24376361111111</v>
      </c>
      <c r="W245" s="10">
        <v>101.22634499999999</v>
      </c>
    </row>
    <row r="246" spans="1:23" x14ac:dyDescent="0.35">
      <c r="A246">
        <v>247</v>
      </c>
      <c r="B246" t="s">
        <v>1207</v>
      </c>
      <c r="C246" t="s">
        <v>613</v>
      </c>
      <c r="D246" t="s">
        <v>28</v>
      </c>
      <c r="E246" t="s">
        <v>25</v>
      </c>
      <c r="F246" t="s">
        <v>190</v>
      </c>
      <c r="G246" t="s">
        <v>615</v>
      </c>
      <c r="H246" s="10">
        <v>106.91784358974358</v>
      </c>
      <c r="I246" s="10">
        <v>100.8431121875</v>
      </c>
      <c r="J246" s="10">
        <v>100</v>
      </c>
      <c r="K246" s="10">
        <v>95.278571749999998</v>
      </c>
      <c r="L246" s="10">
        <v>93.255102500000007</v>
      </c>
      <c r="M246" s="10">
        <v>101.12414958333333</v>
      </c>
      <c r="N246" s="10">
        <v>107.86904708333333</v>
      </c>
      <c r="O246" s="10">
        <v>108.431121875</v>
      </c>
      <c r="P246" s="10">
        <v>110.11734625</v>
      </c>
      <c r="Q246" s="10">
        <v>100</v>
      </c>
      <c r="R246" s="10">
        <v>103.09900695945946</v>
      </c>
      <c r="S246" s="10">
        <v>104.90537999999999</v>
      </c>
      <c r="T246" s="10">
        <v>97.591108035714285</v>
      </c>
      <c r="U246" s="10">
        <v>100</v>
      </c>
      <c r="V246" s="10">
        <v>109.74262972222222</v>
      </c>
      <c r="W246" s="10">
        <v>103.679035</v>
      </c>
    </row>
    <row r="247" spans="1:23" x14ac:dyDescent="0.35">
      <c r="A247">
        <v>248</v>
      </c>
      <c r="B247" t="s">
        <v>205</v>
      </c>
      <c r="C247" t="s">
        <v>663</v>
      </c>
      <c r="D247" t="s">
        <v>28</v>
      </c>
      <c r="E247" t="s">
        <v>25</v>
      </c>
      <c r="F247" t="s">
        <v>190</v>
      </c>
      <c r="G247" t="s">
        <v>665</v>
      </c>
      <c r="H247" s="10">
        <v>104.15070615384616</v>
      </c>
      <c r="I247" s="10">
        <v>102.52933656250001</v>
      </c>
      <c r="J247" s="10">
        <v>98.072886428571422</v>
      </c>
      <c r="K247" s="10">
        <v>93.929592249999999</v>
      </c>
      <c r="L247" s="10">
        <v>100</v>
      </c>
      <c r="M247" s="10">
        <v>98.875850416666665</v>
      </c>
      <c r="N247" s="10">
        <v>97.751700833333331</v>
      </c>
      <c r="O247" s="10">
        <v>103.37244875</v>
      </c>
      <c r="P247" s="10">
        <v>94.941326875000001</v>
      </c>
      <c r="Q247" s="10">
        <v>96.627551249999996</v>
      </c>
      <c r="R247" s="10">
        <v>97.812465675675682</v>
      </c>
      <c r="S247" s="10">
        <v>104.90537999999999</v>
      </c>
      <c r="T247" s="10">
        <v>100</v>
      </c>
      <c r="U247" s="10">
        <v>98.072886428571422</v>
      </c>
      <c r="V247" s="10">
        <v>96.252834722222218</v>
      </c>
      <c r="W247" s="10">
        <v>100.6131725</v>
      </c>
    </row>
    <row r="248" spans="1:23" x14ac:dyDescent="0.35">
      <c r="A248">
        <v>249</v>
      </c>
      <c r="B248" t="s">
        <v>797</v>
      </c>
      <c r="C248" t="s">
        <v>663</v>
      </c>
      <c r="D248" t="s">
        <v>28</v>
      </c>
      <c r="E248" t="s">
        <v>25</v>
      </c>
      <c r="F248" t="s">
        <v>190</v>
      </c>
      <c r="G248" t="s">
        <v>665</v>
      </c>
      <c r="H248" s="10">
        <v>106.22605923076924</v>
      </c>
      <c r="I248" s="10">
        <v>105.058673125</v>
      </c>
      <c r="J248" s="10">
        <v>99.036443214285711</v>
      </c>
      <c r="K248" s="10">
        <v>95.278571749999998</v>
      </c>
      <c r="L248" s="10">
        <v>100</v>
      </c>
      <c r="M248" s="10">
        <v>100</v>
      </c>
      <c r="N248" s="10">
        <v>98.875850416666665</v>
      </c>
      <c r="O248" s="10">
        <v>108.431121875</v>
      </c>
      <c r="P248" s="10">
        <v>96.627551249999996</v>
      </c>
      <c r="Q248" s="10">
        <v>96.627551249999996</v>
      </c>
      <c r="R248" s="10">
        <v>100.36458905405405</v>
      </c>
      <c r="S248" s="10">
        <v>106.74489750000001</v>
      </c>
      <c r="T248" s="10">
        <v>101.92711357142858</v>
      </c>
      <c r="U248" s="10">
        <v>99.036443214285711</v>
      </c>
      <c r="V248" s="10">
        <v>97.751700833333331</v>
      </c>
      <c r="W248" s="10">
        <v>103.06586249999999</v>
      </c>
    </row>
    <row r="249" spans="1:23" x14ac:dyDescent="0.35">
      <c r="A249">
        <v>250</v>
      </c>
      <c r="B249" t="s">
        <v>205</v>
      </c>
      <c r="C249" t="s">
        <v>666</v>
      </c>
      <c r="D249" t="s">
        <v>28</v>
      </c>
      <c r="E249" t="s">
        <v>21</v>
      </c>
      <c r="F249" t="s">
        <v>190</v>
      </c>
      <c r="G249" t="s">
        <v>668</v>
      </c>
      <c r="H249" s="10">
        <v>96.541078205128201</v>
      </c>
      <c r="I249" s="10">
        <v>92.411990312499995</v>
      </c>
      <c r="J249" s="10">
        <v>100.96355678571429</v>
      </c>
      <c r="K249" s="10">
        <v>100.67448975000001</v>
      </c>
      <c r="L249" s="10">
        <v>100</v>
      </c>
      <c r="M249" s="10">
        <v>91.006803333333337</v>
      </c>
      <c r="N249" s="10">
        <v>107.86904708333333</v>
      </c>
      <c r="O249" s="10">
        <v>100</v>
      </c>
      <c r="P249" s="10">
        <v>106.74489749999999</v>
      </c>
      <c r="Q249" s="10">
        <v>103.37244875</v>
      </c>
      <c r="R249" s="10">
        <v>98.177054729729733</v>
      </c>
      <c r="S249" s="10">
        <v>98.160482500000001</v>
      </c>
      <c r="T249" s="10">
        <v>96.627551249999996</v>
      </c>
      <c r="U249" s="10">
        <v>100.96355678571429</v>
      </c>
      <c r="V249" s="10">
        <v>108.24376361111111</v>
      </c>
      <c r="W249" s="10">
        <v>95.094620000000006</v>
      </c>
    </row>
    <row r="250" spans="1:23" x14ac:dyDescent="0.35">
      <c r="A250">
        <v>251</v>
      </c>
      <c r="B250" t="s">
        <v>1166</v>
      </c>
      <c r="C250" t="s">
        <v>666</v>
      </c>
      <c r="D250" t="s">
        <v>23</v>
      </c>
      <c r="E250" t="s">
        <v>21</v>
      </c>
      <c r="F250" t="s">
        <v>190</v>
      </c>
      <c r="G250" t="s">
        <v>668</v>
      </c>
      <c r="H250" s="10">
        <v>97.232862564102561</v>
      </c>
      <c r="I250" s="10">
        <v>93.255102500000007</v>
      </c>
      <c r="J250" s="10">
        <v>103.85422714285714</v>
      </c>
      <c r="K250" s="10">
        <v>102.02346925000001</v>
      </c>
      <c r="L250" s="10">
        <v>100</v>
      </c>
      <c r="M250" s="10">
        <v>92.130952916666672</v>
      </c>
      <c r="N250" s="10">
        <v>111.24149583333333</v>
      </c>
      <c r="O250" s="10">
        <v>101.68622437499999</v>
      </c>
      <c r="P250" s="10">
        <v>111.80357062499999</v>
      </c>
      <c r="Q250" s="10">
        <v>103.37244875</v>
      </c>
      <c r="R250" s="10">
        <v>100.7291781081081</v>
      </c>
      <c r="S250" s="10">
        <v>98.773655000000005</v>
      </c>
      <c r="T250" s="10">
        <v>97.591108035714285</v>
      </c>
      <c r="U250" s="10">
        <v>103.85422714285714</v>
      </c>
      <c r="V250" s="10">
        <v>112.74036194444444</v>
      </c>
      <c r="W250" s="10">
        <v>96.320965000000001</v>
      </c>
    </row>
    <row r="251" spans="1:23" x14ac:dyDescent="0.35">
      <c r="A251">
        <v>252</v>
      </c>
      <c r="B251" t="s">
        <v>205</v>
      </c>
      <c r="C251" t="s">
        <v>669</v>
      </c>
      <c r="D251" t="s">
        <v>28</v>
      </c>
      <c r="E251" t="s">
        <v>26</v>
      </c>
      <c r="F251" t="s">
        <v>190</v>
      </c>
      <c r="G251" t="s">
        <v>671</v>
      </c>
      <c r="H251" s="10">
        <v>97.924646923076921</v>
      </c>
      <c r="I251" s="10">
        <v>95.784439062499999</v>
      </c>
      <c r="J251" s="10">
        <v>99.036443214285711</v>
      </c>
      <c r="K251" s="10">
        <v>97.976530749999995</v>
      </c>
      <c r="L251" s="10">
        <v>93.255102500000007</v>
      </c>
      <c r="M251" s="10">
        <v>112.36564541666667</v>
      </c>
      <c r="N251" s="10">
        <v>97.751700833333331</v>
      </c>
      <c r="O251" s="10">
        <v>94.941326875000001</v>
      </c>
      <c r="P251" s="10">
        <v>98.313775625000005</v>
      </c>
      <c r="Q251" s="10">
        <v>96.627551249999996</v>
      </c>
      <c r="R251" s="10">
        <v>96.354109459459465</v>
      </c>
      <c r="S251" s="10">
        <v>96.934137500000006</v>
      </c>
      <c r="T251" s="10">
        <v>95.663994464285707</v>
      </c>
      <c r="U251" s="10">
        <v>99.036443214285711</v>
      </c>
      <c r="V251" s="10">
        <v>97.751700833333331</v>
      </c>
      <c r="W251" s="10">
        <v>104.90537999999999</v>
      </c>
    </row>
    <row r="252" spans="1:23" x14ac:dyDescent="0.35">
      <c r="A252">
        <v>253</v>
      </c>
      <c r="B252" t="s">
        <v>205</v>
      </c>
      <c r="C252" t="s">
        <v>672</v>
      </c>
      <c r="D252" t="s">
        <v>28</v>
      </c>
      <c r="E252" t="s">
        <v>25</v>
      </c>
      <c r="F252" t="s">
        <v>190</v>
      </c>
      <c r="G252" t="s">
        <v>674</v>
      </c>
      <c r="H252" s="10">
        <v>100</v>
      </c>
      <c r="I252" s="10">
        <v>105.9017853125</v>
      </c>
      <c r="J252" s="10">
        <v>97.109329642857148</v>
      </c>
      <c r="K252" s="10">
        <v>91.231633250000002</v>
      </c>
      <c r="L252" s="10">
        <v>93.255102500000007</v>
      </c>
      <c r="M252" s="10">
        <v>96.627551249999996</v>
      </c>
      <c r="N252" s="10">
        <v>97.751700833333331</v>
      </c>
      <c r="O252" s="10">
        <v>100</v>
      </c>
      <c r="P252" s="10">
        <v>98.313775625000005</v>
      </c>
      <c r="Q252" s="10">
        <v>96.627551249999996</v>
      </c>
      <c r="R252" s="10">
        <v>95.807225878378375</v>
      </c>
      <c r="S252" s="10">
        <v>98.773655000000005</v>
      </c>
      <c r="T252" s="10">
        <v>99.036443214285711</v>
      </c>
      <c r="U252" s="10">
        <v>97.109329642857148</v>
      </c>
      <c r="V252" s="10">
        <v>97.751700833333331</v>
      </c>
      <c r="W252" s="10">
        <v>98.160482500000001</v>
      </c>
    </row>
    <row r="253" spans="1:23" x14ac:dyDescent="0.35">
      <c r="A253">
        <v>254</v>
      </c>
      <c r="B253" t="s">
        <v>205</v>
      </c>
      <c r="C253" t="s">
        <v>932</v>
      </c>
      <c r="D253" t="s">
        <v>28</v>
      </c>
      <c r="E253" t="s">
        <v>25</v>
      </c>
      <c r="F253" t="s">
        <v>190</v>
      </c>
      <c r="G253" t="s">
        <v>934</v>
      </c>
      <c r="H253" s="10">
        <v>100.69178435897436</v>
      </c>
      <c r="I253" s="10">
        <v>98.313775625000005</v>
      </c>
      <c r="J253" s="10">
        <v>98.072886428571422</v>
      </c>
      <c r="K253" s="10">
        <v>95.278571749999998</v>
      </c>
      <c r="L253" s="10">
        <v>100</v>
      </c>
      <c r="M253" s="10">
        <v>98.875850416666665</v>
      </c>
      <c r="N253" s="10">
        <v>100</v>
      </c>
      <c r="O253" s="10">
        <v>98.313775625000005</v>
      </c>
      <c r="P253" s="10">
        <v>100</v>
      </c>
      <c r="Q253" s="10">
        <v>100</v>
      </c>
      <c r="R253" s="10">
        <v>97.447876621621617</v>
      </c>
      <c r="S253" s="10">
        <v>101.8395175</v>
      </c>
      <c r="T253" s="10">
        <v>98.072886428571422</v>
      </c>
      <c r="U253" s="10">
        <v>98.072886428571422</v>
      </c>
      <c r="V253" s="10">
        <v>100</v>
      </c>
      <c r="W253" s="10">
        <v>98.773655000000005</v>
      </c>
    </row>
    <row r="254" spans="1:23" x14ac:dyDescent="0.35">
      <c r="A254">
        <v>255</v>
      </c>
      <c r="B254" t="s">
        <v>1166</v>
      </c>
      <c r="C254" t="s">
        <v>932</v>
      </c>
      <c r="D254" t="s">
        <v>23</v>
      </c>
      <c r="E254" t="s">
        <v>25</v>
      </c>
      <c r="F254" t="s">
        <v>190</v>
      </c>
      <c r="G254" t="s">
        <v>934</v>
      </c>
      <c r="H254" s="10">
        <v>102.76713743589744</v>
      </c>
      <c r="I254" s="10">
        <v>100.8431121875</v>
      </c>
      <c r="J254" s="10">
        <v>99.036443214285711</v>
      </c>
      <c r="K254" s="10">
        <v>96.627551249999996</v>
      </c>
      <c r="L254" s="10">
        <v>100</v>
      </c>
      <c r="M254" s="10">
        <v>100</v>
      </c>
      <c r="N254" s="10">
        <v>101.12414958333333</v>
      </c>
      <c r="O254" s="10">
        <v>103.37244875</v>
      </c>
      <c r="P254" s="10">
        <v>101.68622437499999</v>
      </c>
      <c r="Q254" s="10">
        <v>100</v>
      </c>
      <c r="R254" s="10">
        <v>100</v>
      </c>
      <c r="S254" s="10">
        <v>103.679035</v>
      </c>
      <c r="T254" s="10">
        <v>100</v>
      </c>
      <c r="U254" s="10">
        <v>99.036443214285711</v>
      </c>
      <c r="V254" s="10">
        <v>101.49886611111111</v>
      </c>
      <c r="W254" s="10">
        <v>101.22634499999999</v>
      </c>
    </row>
    <row r="255" spans="1:23" x14ac:dyDescent="0.35">
      <c r="A255">
        <v>256</v>
      </c>
      <c r="B255" t="s">
        <v>205</v>
      </c>
      <c r="C255" t="s">
        <v>616</v>
      </c>
      <c r="D255" t="s">
        <v>24</v>
      </c>
      <c r="E255" t="s">
        <v>25</v>
      </c>
      <c r="F255" t="s">
        <v>154</v>
      </c>
      <c r="G255" t="s">
        <v>618</v>
      </c>
      <c r="H255" s="10">
        <v>104.84249051282052</v>
      </c>
      <c r="I255" s="10">
        <v>106.74489749999999</v>
      </c>
      <c r="J255" s="10">
        <v>99.036443214285711</v>
      </c>
      <c r="K255" s="10">
        <v>96.627551249999996</v>
      </c>
      <c r="L255" s="10">
        <v>100</v>
      </c>
      <c r="M255" s="10">
        <v>100</v>
      </c>
      <c r="N255" s="10">
        <v>104.49659833333334</v>
      </c>
      <c r="O255" s="10">
        <v>105.058673125</v>
      </c>
      <c r="P255" s="10">
        <v>105.058673125</v>
      </c>
      <c r="Q255" s="10">
        <v>93.255102500000007</v>
      </c>
      <c r="R255" s="10">
        <v>101.09376716216217</v>
      </c>
      <c r="S255" s="10">
        <v>105.5185525</v>
      </c>
      <c r="T255" s="10">
        <v>103.37244875</v>
      </c>
      <c r="U255" s="10">
        <v>99.036443214285711</v>
      </c>
      <c r="V255" s="10">
        <v>105.24603138888889</v>
      </c>
      <c r="W255" s="10">
        <v>101.8395175</v>
      </c>
    </row>
    <row r="256" spans="1:23" x14ac:dyDescent="0.35">
      <c r="A256">
        <v>257</v>
      </c>
      <c r="B256" t="s">
        <v>208</v>
      </c>
      <c r="C256" t="s">
        <v>616</v>
      </c>
      <c r="D256" t="s">
        <v>28</v>
      </c>
      <c r="E256" t="s">
        <v>25</v>
      </c>
      <c r="F256" t="s">
        <v>154</v>
      </c>
      <c r="G256" t="s">
        <v>618</v>
      </c>
      <c r="H256" s="10">
        <v>106.91784358974358</v>
      </c>
      <c r="I256" s="10">
        <v>109.2742340625</v>
      </c>
      <c r="J256" s="10">
        <v>100</v>
      </c>
      <c r="K256" s="10">
        <v>97.976530749999995</v>
      </c>
      <c r="L256" s="10">
        <v>100</v>
      </c>
      <c r="M256" s="10">
        <v>101.12414958333333</v>
      </c>
      <c r="N256" s="10">
        <v>105.62074791666667</v>
      </c>
      <c r="O256" s="10">
        <v>110.11734625</v>
      </c>
      <c r="P256" s="10">
        <v>106.74489749999999</v>
      </c>
      <c r="Q256" s="10">
        <v>93.255102500000007</v>
      </c>
      <c r="R256" s="10">
        <v>103.64589054054053</v>
      </c>
      <c r="S256" s="10">
        <v>107.35807</v>
      </c>
      <c r="T256" s="10">
        <v>105.29956232142857</v>
      </c>
      <c r="U256" s="10">
        <v>100</v>
      </c>
      <c r="V256" s="10">
        <v>106.74489749999999</v>
      </c>
      <c r="W256" s="10">
        <v>104.2922075</v>
      </c>
    </row>
    <row r="257" spans="1:23" x14ac:dyDescent="0.35">
      <c r="A257">
        <v>258</v>
      </c>
      <c r="B257" t="s">
        <v>772</v>
      </c>
      <c r="C257" t="s">
        <v>616</v>
      </c>
      <c r="D257" t="s">
        <v>23</v>
      </c>
      <c r="E257" t="s">
        <v>25</v>
      </c>
      <c r="F257" t="s">
        <v>154</v>
      </c>
      <c r="G257" t="s">
        <v>618</v>
      </c>
      <c r="H257" s="10">
        <v>108.3014123076923</v>
      </c>
      <c r="I257" s="10">
        <v>107.5880096875</v>
      </c>
      <c r="J257" s="10">
        <v>100</v>
      </c>
      <c r="K257" s="10">
        <v>95.278571749999998</v>
      </c>
      <c r="L257" s="10">
        <v>100</v>
      </c>
      <c r="M257" s="10">
        <v>103.37244875</v>
      </c>
      <c r="N257" s="10">
        <v>105.62074791666667</v>
      </c>
      <c r="O257" s="10">
        <v>113.489795</v>
      </c>
      <c r="P257" s="10">
        <v>105.058673125</v>
      </c>
      <c r="Q257" s="10">
        <v>93.255102500000007</v>
      </c>
      <c r="R257" s="10">
        <v>103.82818506756757</v>
      </c>
      <c r="S257" s="10">
        <v>108.58441500000001</v>
      </c>
      <c r="T257" s="10">
        <v>103.37244875</v>
      </c>
      <c r="U257" s="10">
        <v>100</v>
      </c>
      <c r="V257" s="10">
        <v>105.99546444444445</v>
      </c>
      <c r="W257" s="10">
        <v>106.74489750000001</v>
      </c>
    </row>
    <row r="258" spans="1:23" x14ac:dyDescent="0.35">
      <c r="A258">
        <v>259</v>
      </c>
      <c r="B258" t="s">
        <v>207</v>
      </c>
      <c r="C258" t="s">
        <v>616</v>
      </c>
      <c r="D258" t="s">
        <v>24</v>
      </c>
      <c r="E258" t="s">
        <v>25</v>
      </c>
      <c r="F258" t="s">
        <v>154</v>
      </c>
      <c r="G258" t="s">
        <v>618</v>
      </c>
      <c r="H258" s="10">
        <v>108.99319666666666</v>
      </c>
      <c r="I258" s="10">
        <v>106.74489749999999</v>
      </c>
      <c r="J258" s="10">
        <v>100</v>
      </c>
      <c r="K258" s="10">
        <v>93.929592249999999</v>
      </c>
      <c r="L258" s="10">
        <v>100</v>
      </c>
      <c r="M258" s="10">
        <v>101.12414958333333</v>
      </c>
      <c r="N258" s="10">
        <v>108.99319666666666</v>
      </c>
      <c r="O258" s="10">
        <v>110.11734625</v>
      </c>
      <c r="P258" s="10">
        <v>110.11734625</v>
      </c>
      <c r="Q258" s="10">
        <v>93.255102500000007</v>
      </c>
      <c r="R258" s="10">
        <v>104.0104795945946</v>
      </c>
      <c r="S258" s="10">
        <v>109.1975875</v>
      </c>
      <c r="T258" s="10">
        <v>102.40889196428571</v>
      </c>
      <c r="U258" s="10">
        <v>100</v>
      </c>
      <c r="V258" s="10">
        <v>110.49206277777778</v>
      </c>
      <c r="W258" s="10">
        <v>104.2922075</v>
      </c>
    </row>
    <row r="259" spans="1:23" x14ac:dyDescent="0.35">
      <c r="A259">
        <v>260</v>
      </c>
      <c r="B259" t="s">
        <v>949</v>
      </c>
      <c r="C259" t="s">
        <v>616</v>
      </c>
      <c r="D259" t="s">
        <v>28</v>
      </c>
      <c r="E259" t="s">
        <v>25</v>
      </c>
      <c r="F259" t="s">
        <v>154</v>
      </c>
      <c r="G259" t="s">
        <v>618</v>
      </c>
      <c r="H259" s="10">
        <v>108.99319666666666</v>
      </c>
      <c r="I259" s="10">
        <v>110.11734625</v>
      </c>
      <c r="J259" s="10">
        <v>100</v>
      </c>
      <c r="K259" s="10">
        <v>97.976530749999995</v>
      </c>
      <c r="L259" s="10">
        <v>100</v>
      </c>
      <c r="M259" s="10">
        <v>103.37244875</v>
      </c>
      <c r="N259" s="10">
        <v>107.86904708333333</v>
      </c>
      <c r="O259" s="10">
        <v>111.80357062499999</v>
      </c>
      <c r="P259" s="10">
        <v>108.431121875</v>
      </c>
      <c r="Q259" s="10">
        <v>93.255102500000007</v>
      </c>
      <c r="R259" s="10">
        <v>105.46883581081082</v>
      </c>
      <c r="S259" s="10">
        <v>109.1975875</v>
      </c>
      <c r="T259" s="10">
        <v>105.78134071428572</v>
      </c>
      <c r="U259" s="10">
        <v>100</v>
      </c>
      <c r="V259" s="10">
        <v>108.99319666666666</v>
      </c>
      <c r="W259" s="10">
        <v>106.131725</v>
      </c>
    </row>
    <row r="260" spans="1:23" x14ac:dyDescent="0.35">
      <c r="A260">
        <v>261</v>
      </c>
      <c r="B260" t="s">
        <v>1299</v>
      </c>
      <c r="C260" t="s">
        <v>616</v>
      </c>
      <c r="D260" t="s">
        <v>23</v>
      </c>
      <c r="E260" t="s">
        <v>25</v>
      </c>
      <c r="F260" t="s">
        <v>154</v>
      </c>
      <c r="G260" t="s">
        <v>618</v>
      </c>
      <c r="H260" s="10">
        <v>107.60962794871794</v>
      </c>
      <c r="I260" s="10">
        <v>109.2742340625</v>
      </c>
      <c r="J260" s="10">
        <v>100</v>
      </c>
      <c r="K260" s="10">
        <v>97.976530749999995</v>
      </c>
      <c r="L260" s="10">
        <v>100</v>
      </c>
      <c r="M260" s="10">
        <v>104.49659833333334</v>
      </c>
      <c r="N260" s="10">
        <v>108.99319666666666</v>
      </c>
      <c r="O260" s="10">
        <v>113.489795</v>
      </c>
      <c r="P260" s="10">
        <v>110.11734625</v>
      </c>
      <c r="Q260" s="10">
        <v>93.255102500000007</v>
      </c>
      <c r="R260" s="10">
        <v>105.65113033783784</v>
      </c>
      <c r="S260" s="10">
        <v>107.9712425</v>
      </c>
      <c r="T260" s="10">
        <v>105.29956232142857</v>
      </c>
      <c r="U260" s="10">
        <v>100</v>
      </c>
      <c r="V260" s="10">
        <v>110.49206277777778</v>
      </c>
      <c r="W260" s="10">
        <v>107.35807</v>
      </c>
    </row>
    <row r="261" spans="1:23" x14ac:dyDescent="0.35">
      <c r="A261">
        <v>262</v>
      </c>
      <c r="B261" t="s">
        <v>205</v>
      </c>
      <c r="C261" t="s">
        <v>620</v>
      </c>
      <c r="D261" t="s">
        <v>24</v>
      </c>
      <c r="E261" t="s">
        <v>25</v>
      </c>
      <c r="F261" t="s">
        <v>154</v>
      </c>
      <c r="G261" t="s">
        <v>622</v>
      </c>
      <c r="H261" s="10">
        <v>101.38356871794872</v>
      </c>
      <c r="I261" s="10">
        <v>98.313775625000005</v>
      </c>
      <c r="J261" s="10">
        <v>104.81778392857143</v>
      </c>
      <c r="K261" s="10">
        <v>102.02346925000001</v>
      </c>
      <c r="L261" s="10">
        <v>100</v>
      </c>
      <c r="M261" s="10">
        <v>97.751700833333331</v>
      </c>
      <c r="N261" s="10">
        <v>104.49659833333334</v>
      </c>
      <c r="O261" s="10">
        <v>105.058673125</v>
      </c>
      <c r="P261" s="10">
        <v>105.058673125</v>
      </c>
      <c r="Q261" s="10">
        <v>100</v>
      </c>
      <c r="R261" s="10">
        <v>101.64065074324324</v>
      </c>
      <c r="S261" s="10">
        <v>102.45269</v>
      </c>
      <c r="T261" s="10">
        <v>100.48177839285714</v>
      </c>
      <c r="U261" s="10">
        <v>104.81778392857143</v>
      </c>
      <c r="V261" s="10">
        <v>105.24603138888889</v>
      </c>
      <c r="W261" s="10">
        <v>100.6131725</v>
      </c>
    </row>
    <row r="262" spans="1:23" x14ac:dyDescent="0.35">
      <c r="A262">
        <v>263</v>
      </c>
      <c r="B262" t="s">
        <v>382</v>
      </c>
      <c r="C262" t="s">
        <v>620</v>
      </c>
      <c r="D262" t="s">
        <v>28</v>
      </c>
      <c r="E262" t="s">
        <v>25</v>
      </c>
      <c r="F262" t="s">
        <v>154</v>
      </c>
      <c r="G262" t="s">
        <v>622</v>
      </c>
      <c r="H262" s="10">
        <v>103.4589217948718</v>
      </c>
      <c r="I262" s="10">
        <v>100.8431121875</v>
      </c>
      <c r="J262" s="10">
        <v>105.78134071428572</v>
      </c>
      <c r="K262" s="10">
        <v>103.37244875</v>
      </c>
      <c r="L262" s="10">
        <v>100</v>
      </c>
      <c r="M262" s="10">
        <v>98.875850416666665</v>
      </c>
      <c r="N262" s="10">
        <v>105.62074791666667</v>
      </c>
      <c r="O262" s="10">
        <v>110.11734625</v>
      </c>
      <c r="P262" s="10">
        <v>106.74489749999999</v>
      </c>
      <c r="Q262" s="10">
        <v>100</v>
      </c>
      <c r="R262" s="10">
        <v>104.19277412162162</v>
      </c>
      <c r="S262" s="10">
        <v>104.2922075</v>
      </c>
      <c r="T262" s="10">
        <v>102.40889196428571</v>
      </c>
      <c r="U262" s="10">
        <v>105.78134071428572</v>
      </c>
      <c r="V262" s="10">
        <v>106.74489749999999</v>
      </c>
      <c r="W262" s="10">
        <v>103.06586249999999</v>
      </c>
    </row>
    <row r="263" spans="1:23" x14ac:dyDescent="0.35">
      <c r="A263">
        <v>264</v>
      </c>
      <c r="B263" t="s">
        <v>937</v>
      </c>
      <c r="C263" t="s">
        <v>620</v>
      </c>
      <c r="D263" t="s">
        <v>23</v>
      </c>
      <c r="E263" t="s">
        <v>25</v>
      </c>
      <c r="F263" t="s">
        <v>154</v>
      </c>
      <c r="G263" t="s">
        <v>622</v>
      </c>
      <c r="H263" s="10">
        <v>104.15070615384616</v>
      </c>
      <c r="I263" s="10">
        <v>98.313775625000005</v>
      </c>
      <c r="J263" s="10">
        <v>107.70845428571428</v>
      </c>
      <c r="K263" s="10">
        <v>100.67448975000001</v>
      </c>
      <c r="L263" s="10">
        <v>100</v>
      </c>
      <c r="M263" s="10">
        <v>98.875850416666665</v>
      </c>
      <c r="N263" s="10">
        <v>108.99319666666666</v>
      </c>
      <c r="O263" s="10">
        <v>106.74489749999999</v>
      </c>
      <c r="P263" s="10">
        <v>110.11734625</v>
      </c>
      <c r="Q263" s="10">
        <v>100</v>
      </c>
      <c r="R263" s="10">
        <v>104.37506864864865</v>
      </c>
      <c r="S263" s="10">
        <v>104.90537999999999</v>
      </c>
      <c r="T263" s="10">
        <v>100</v>
      </c>
      <c r="U263" s="10">
        <v>107.70845428571428</v>
      </c>
      <c r="V263" s="10">
        <v>110.49206277777778</v>
      </c>
      <c r="W263" s="10">
        <v>101.8395175</v>
      </c>
    </row>
    <row r="264" spans="1:23" x14ac:dyDescent="0.35">
      <c r="A264">
        <v>265</v>
      </c>
      <c r="B264" t="s">
        <v>1227</v>
      </c>
      <c r="C264" t="s">
        <v>620</v>
      </c>
      <c r="D264" t="s">
        <v>24</v>
      </c>
      <c r="E264" t="s">
        <v>25</v>
      </c>
      <c r="F264" t="s">
        <v>154</v>
      </c>
      <c r="G264" t="s">
        <v>622</v>
      </c>
      <c r="H264" s="10">
        <v>104.15070615384616</v>
      </c>
      <c r="I264" s="10">
        <v>98.313775625000005</v>
      </c>
      <c r="J264" s="10">
        <v>103.85422714285714</v>
      </c>
      <c r="K264" s="10">
        <v>100.67448975000001</v>
      </c>
      <c r="L264" s="10">
        <v>100</v>
      </c>
      <c r="M264" s="10">
        <v>102.24829916666667</v>
      </c>
      <c r="N264" s="10">
        <v>107.86904708333333</v>
      </c>
      <c r="O264" s="10">
        <v>113.489795</v>
      </c>
      <c r="P264" s="10">
        <v>108.431121875</v>
      </c>
      <c r="Q264" s="10">
        <v>100</v>
      </c>
      <c r="R264" s="10">
        <v>104.55736317567568</v>
      </c>
      <c r="S264" s="10">
        <v>104.90537999999999</v>
      </c>
      <c r="T264" s="10">
        <v>100</v>
      </c>
      <c r="U264" s="10">
        <v>103.85422714285714</v>
      </c>
      <c r="V264" s="10">
        <v>108.99319666666666</v>
      </c>
      <c r="W264" s="10">
        <v>106.131725</v>
      </c>
    </row>
    <row r="265" spans="1:23" x14ac:dyDescent="0.35">
      <c r="A265">
        <v>266</v>
      </c>
      <c r="B265" t="s">
        <v>205</v>
      </c>
      <c r="C265" t="s">
        <v>623</v>
      </c>
      <c r="D265" t="s">
        <v>24</v>
      </c>
      <c r="E265" t="s">
        <v>25</v>
      </c>
      <c r="F265" t="s">
        <v>154</v>
      </c>
      <c r="G265" t="s">
        <v>625</v>
      </c>
      <c r="H265" s="10">
        <v>101.38356871794872</v>
      </c>
      <c r="I265" s="10">
        <v>100</v>
      </c>
      <c r="J265" s="10">
        <v>100.96355678571429</v>
      </c>
      <c r="K265" s="10">
        <v>99.325510249999994</v>
      </c>
      <c r="L265" s="10">
        <v>93.255102500000007</v>
      </c>
      <c r="M265" s="10">
        <v>103.37244875</v>
      </c>
      <c r="N265" s="10">
        <v>104.49659833333334</v>
      </c>
      <c r="O265" s="10">
        <v>108.431121875</v>
      </c>
      <c r="P265" s="10">
        <v>100</v>
      </c>
      <c r="Q265" s="10">
        <v>103.37244875</v>
      </c>
      <c r="R265" s="10">
        <v>101.82294527027027</v>
      </c>
      <c r="S265" s="10">
        <v>100</v>
      </c>
      <c r="T265" s="10">
        <v>98.554664821428574</v>
      </c>
      <c r="U265" s="10">
        <v>100.96355678571429</v>
      </c>
      <c r="V265" s="10">
        <v>102.99773222222223</v>
      </c>
      <c r="W265" s="10">
        <v>104.90537999999999</v>
      </c>
    </row>
    <row r="266" spans="1:23" x14ac:dyDescent="0.35">
      <c r="A266">
        <v>267</v>
      </c>
      <c r="B266" t="s">
        <v>205</v>
      </c>
      <c r="C266" t="s">
        <v>626</v>
      </c>
      <c r="D266" t="s">
        <v>24</v>
      </c>
      <c r="E266" t="s">
        <v>21</v>
      </c>
      <c r="F266" t="s">
        <v>154</v>
      </c>
      <c r="G266" t="s">
        <v>628</v>
      </c>
      <c r="H266" s="10">
        <v>94.465725128205122</v>
      </c>
      <c r="I266" s="10">
        <v>92.411990312499995</v>
      </c>
      <c r="J266" s="10">
        <v>98.072886428571422</v>
      </c>
      <c r="K266" s="10">
        <v>97.976530749999995</v>
      </c>
      <c r="L266" s="10">
        <v>100</v>
      </c>
      <c r="M266" s="10">
        <v>91.006803333333337</v>
      </c>
      <c r="N266" s="10">
        <v>106.74489749999999</v>
      </c>
      <c r="O266" s="10">
        <v>101.68622437499999</v>
      </c>
      <c r="P266" s="10">
        <v>106.74489749999999</v>
      </c>
      <c r="Q266" s="10">
        <v>103.37244875</v>
      </c>
      <c r="R266" s="10">
        <v>96.718698513513516</v>
      </c>
      <c r="S266" s="10">
        <v>96.320965000000001</v>
      </c>
      <c r="T266" s="10">
        <v>95.663994464285707</v>
      </c>
      <c r="U266" s="10">
        <v>98.072886428571422</v>
      </c>
      <c r="V266" s="10">
        <v>107.49433055555555</v>
      </c>
      <c r="W266" s="10">
        <v>95.707792499999996</v>
      </c>
    </row>
    <row r="267" spans="1:23" x14ac:dyDescent="0.35">
      <c r="A267">
        <v>268</v>
      </c>
      <c r="B267" t="s">
        <v>1227</v>
      </c>
      <c r="C267" t="s">
        <v>626</v>
      </c>
      <c r="D267" t="s">
        <v>28</v>
      </c>
      <c r="E267" t="s">
        <v>21</v>
      </c>
      <c r="F267" t="s">
        <v>154</v>
      </c>
      <c r="G267" t="s">
        <v>628</v>
      </c>
      <c r="H267" s="10">
        <v>95.157509487179482</v>
      </c>
      <c r="I267" s="10">
        <v>93.255102500000007</v>
      </c>
      <c r="J267" s="10">
        <v>100.96355678571429</v>
      </c>
      <c r="K267" s="10">
        <v>99.325510249999994</v>
      </c>
      <c r="L267" s="10">
        <v>100</v>
      </c>
      <c r="M267" s="10">
        <v>92.130952916666672</v>
      </c>
      <c r="N267" s="10">
        <v>110.11734625</v>
      </c>
      <c r="O267" s="10">
        <v>103.37244875</v>
      </c>
      <c r="P267" s="10">
        <v>111.80357062499999</v>
      </c>
      <c r="Q267" s="10">
        <v>103.37244875</v>
      </c>
      <c r="R267" s="10">
        <v>99.270821891891899</v>
      </c>
      <c r="S267" s="10">
        <v>96.934137500000006</v>
      </c>
      <c r="T267" s="10">
        <v>96.627551249999996</v>
      </c>
      <c r="U267" s="10">
        <v>100.96355678571429</v>
      </c>
      <c r="V267" s="10">
        <v>111.99092888888889</v>
      </c>
      <c r="W267" s="10">
        <v>96.934137500000006</v>
      </c>
    </row>
    <row r="268" spans="1:23" x14ac:dyDescent="0.35">
      <c r="A268">
        <v>269</v>
      </c>
      <c r="B268" t="s">
        <v>205</v>
      </c>
      <c r="C268" t="s">
        <v>629</v>
      </c>
      <c r="D268" t="s">
        <v>24</v>
      </c>
      <c r="E268" t="s">
        <v>26</v>
      </c>
      <c r="F268" t="s">
        <v>154</v>
      </c>
      <c r="G268" t="s">
        <v>631</v>
      </c>
      <c r="H268" s="10">
        <v>97.232862564102561</v>
      </c>
      <c r="I268" s="10">
        <v>98.313775625000005</v>
      </c>
      <c r="J268" s="10">
        <v>97.109329642857148</v>
      </c>
      <c r="K268" s="10">
        <v>92.58061275</v>
      </c>
      <c r="L268" s="10">
        <v>93.255102500000007</v>
      </c>
      <c r="M268" s="10">
        <v>103.37244875</v>
      </c>
      <c r="N268" s="10">
        <v>95.503401666666662</v>
      </c>
      <c r="O268" s="10">
        <v>93.255102500000007</v>
      </c>
      <c r="P268" s="10">
        <v>94.941326875000001</v>
      </c>
      <c r="Q268" s="10">
        <v>100</v>
      </c>
      <c r="R268" s="10">
        <v>94.166575135135133</v>
      </c>
      <c r="S268" s="10">
        <v>96.320965000000001</v>
      </c>
      <c r="T268" s="10">
        <v>95.18221607142857</v>
      </c>
      <c r="U268" s="10">
        <v>97.109329642857148</v>
      </c>
      <c r="V268" s="10">
        <v>94.753968611111105</v>
      </c>
      <c r="W268" s="10">
        <v>99.386827499999995</v>
      </c>
    </row>
    <row r="269" spans="1:23" x14ac:dyDescent="0.35">
      <c r="A269">
        <v>270</v>
      </c>
      <c r="B269" t="s">
        <v>205</v>
      </c>
      <c r="C269" t="s">
        <v>632</v>
      </c>
      <c r="D269" t="s">
        <v>24</v>
      </c>
      <c r="E269" t="s">
        <v>26</v>
      </c>
      <c r="F269" t="s">
        <v>154</v>
      </c>
      <c r="G269" t="s">
        <v>634</v>
      </c>
      <c r="H269" s="10">
        <v>100</v>
      </c>
      <c r="I269" s="10">
        <v>101.68622437499999</v>
      </c>
      <c r="J269" s="10">
        <v>97.109329642857148</v>
      </c>
      <c r="K269" s="10">
        <v>100.67448975000001</v>
      </c>
      <c r="L269" s="10">
        <v>93.255102500000007</v>
      </c>
      <c r="M269" s="10">
        <v>107.86904708333333</v>
      </c>
      <c r="N269" s="10">
        <v>97.751700833333331</v>
      </c>
      <c r="O269" s="10">
        <v>96.627551249999996</v>
      </c>
      <c r="P269" s="10">
        <v>94.941326875000001</v>
      </c>
      <c r="Q269" s="10">
        <v>100</v>
      </c>
      <c r="R269" s="10">
        <v>98.177054729729733</v>
      </c>
      <c r="S269" s="10">
        <v>98.773655000000005</v>
      </c>
      <c r="T269" s="10">
        <v>100</v>
      </c>
      <c r="U269" s="10">
        <v>97.109329642857148</v>
      </c>
      <c r="V269" s="10">
        <v>96.252834722222218</v>
      </c>
      <c r="W269" s="10">
        <v>103.06586249999999</v>
      </c>
    </row>
    <row r="270" spans="1:23" x14ac:dyDescent="0.35">
      <c r="A270">
        <v>271</v>
      </c>
      <c r="B270" t="s">
        <v>205</v>
      </c>
      <c r="C270" t="s">
        <v>635</v>
      </c>
      <c r="D270" t="s">
        <v>23</v>
      </c>
      <c r="E270" t="s">
        <v>31</v>
      </c>
      <c r="F270" t="s">
        <v>154</v>
      </c>
      <c r="G270" t="s">
        <v>637</v>
      </c>
      <c r="H270" s="10">
        <v>98.616431282051281</v>
      </c>
      <c r="I270" s="10">
        <v>101.68622437499999</v>
      </c>
      <c r="J270" s="10">
        <v>110.59912464285713</v>
      </c>
      <c r="K270" s="10">
        <v>106.07040775</v>
      </c>
      <c r="L270" s="10">
        <v>100</v>
      </c>
      <c r="M270" s="10">
        <v>95.503401666666662</v>
      </c>
      <c r="N270" s="10">
        <v>104.49659833333334</v>
      </c>
      <c r="O270" s="10">
        <v>100</v>
      </c>
      <c r="P270" s="10">
        <v>101.68622437499999</v>
      </c>
      <c r="Q270" s="10">
        <v>103.37244875</v>
      </c>
      <c r="R270" s="10">
        <v>102.91671243243243</v>
      </c>
      <c r="S270" s="10">
        <v>100</v>
      </c>
      <c r="T270" s="10">
        <v>103.85422714285714</v>
      </c>
      <c r="U270" s="10">
        <v>110.59912464285713</v>
      </c>
      <c r="V270" s="10">
        <v>103.74716527777778</v>
      </c>
      <c r="W270" s="10">
        <v>97.547309999999996</v>
      </c>
    </row>
    <row r="271" spans="1:23" x14ac:dyDescent="0.35">
      <c r="A271">
        <v>272</v>
      </c>
      <c r="B271" t="s">
        <v>208</v>
      </c>
      <c r="C271" t="s">
        <v>635</v>
      </c>
      <c r="D271" t="s">
        <v>24</v>
      </c>
      <c r="E271" t="s">
        <v>31</v>
      </c>
      <c r="F271" t="s">
        <v>154</v>
      </c>
      <c r="G271" t="s">
        <v>637</v>
      </c>
      <c r="H271" s="10">
        <v>99.30821564102564</v>
      </c>
      <c r="I271" s="10">
        <v>104.2155609375</v>
      </c>
      <c r="J271" s="10">
        <v>113.489795</v>
      </c>
      <c r="K271" s="10">
        <v>110.11734625</v>
      </c>
      <c r="L271" s="10">
        <v>100</v>
      </c>
      <c r="M271" s="10">
        <v>96.627551249999996</v>
      </c>
      <c r="N271" s="10">
        <v>105.62074791666667</v>
      </c>
      <c r="O271" s="10">
        <v>101.68622437499999</v>
      </c>
      <c r="P271" s="10">
        <v>103.37244875</v>
      </c>
      <c r="Q271" s="10">
        <v>103.37244875</v>
      </c>
      <c r="R271" s="10">
        <v>105.46883581081082</v>
      </c>
      <c r="S271" s="10">
        <v>100.6131725</v>
      </c>
      <c r="T271" s="10">
        <v>106.74489749999999</v>
      </c>
      <c r="U271" s="10">
        <v>113.489795</v>
      </c>
      <c r="V271" s="10">
        <v>105.24603138888889</v>
      </c>
      <c r="W271" s="10">
        <v>98.773655000000005</v>
      </c>
    </row>
    <row r="272" spans="1:23" x14ac:dyDescent="0.35">
      <c r="A272">
        <v>273</v>
      </c>
      <c r="B272" t="s">
        <v>207</v>
      </c>
      <c r="C272" t="s">
        <v>635</v>
      </c>
      <c r="D272" t="s">
        <v>28</v>
      </c>
      <c r="E272" t="s">
        <v>31</v>
      </c>
      <c r="F272" t="s">
        <v>154</v>
      </c>
      <c r="G272" t="s">
        <v>637</v>
      </c>
      <c r="H272" s="10">
        <v>97.924646923076921</v>
      </c>
      <c r="I272" s="10">
        <v>105.9017853125</v>
      </c>
      <c r="J272" s="10">
        <v>116.38046535714285</v>
      </c>
      <c r="K272" s="10">
        <v>112.81530524999999</v>
      </c>
      <c r="L272" s="10">
        <v>100</v>
      </c>
      <c r="M272" s="10">
        <v>93.255102500000007</v>
      </c>
      <c r="N272" s="10">
        <v>105.62074791666667</v>
      </c>
      <c r="O272" s="10">
        <v>98.313775625000005</v>
      </c>
      <c r="P272" s="10">
        <v>103.37244875</v>
      </c>
      <c r="Q272" s="10">
        <v>103.37244875</v>
      </c>
      <c r="R272" s="10">
        <v>105.46883581081082</v>
      </c>
      <c r="S272" s="10">
        <v>99.386827499999995</v>
      </c>
      <c r="T272" s="10">
        <v>108.67201107142857</v>
      </c>
      <c r="U272" s="10">
        <v>116.38046535714285</v>
      </c>
      <c r="V272" s="10">
        <v>105.24603138888889</v>
      </c>
      <c r="W272" s="10">
        <v>95.707792499999996</v>
      </c>
    </row>
    <row r="273" spans="1:23" x14ac:dyDescent="0.35">
      <c r="A273">
        <v>274</v>
      </c>
      <c r="B273" t="s">
        <v>925</v>
      </c>
      <c r="C273" t="s">
        <v>635</v>
      </c>
      <c r="D273" t="s">
        <v>23</v>
      </c>
      <c r="E273" t="s">
        <v>31</v>
      </c>
      <c r="F273" t="s">
        <v>154</v>
      </c>
      <c r="G273" t="s">
        <v>637</v>
      </c>
      <c r="H273" s="10">
        <v>97.924646923076921</v>
      </c>
      <c r="I273" s="10">
        <v>101.68622437499999</v>
      </c>
      <c r="J273" s="10">
        <v>115.41690857142856</v>
      </c>
      <c r="K273" s="10">
        <v>108.76836675</v>
      </c>
      <c r="L273" s="10">
        <v>100</v>
      </c>
      <c r="M273" s="10">
        <v>100</v>
      </c>
      <c r="N273" s="10">
        <v>105.62074791666667</v>
      </c>
      <c r="O273" s="10">
        <v>105.058673125</v>
      </c>
      <c r="P273" s="10">
        <v>103.37244875</v>
      </c>
      <c r="Q273" s="10">
        <v>103.37244875</v>
      </c>
      <c r="R273" s="10">
        <v>105.65113033783784</v>
      </c>
      <c r="S273" s="10">
        <v>99.386827499999995</v>
      </c>
      <c r="T273" s="10">
        <v>104.81778392857143</v>
      </c>
      <c r="U273" s="10">
        <v>115.41690857142856</v>
      </c>
      <c r="V273" s="10">
        <v>105.24603138888889</v>
      </c>
      <c r="W273" s="10">
        <v>101.8395175</v>
      </c>
    </row>
    <row r="274" spans="1:23" x14ac:dyDescent="0.35">
      <c r="A274">
        <v>275</v>
      </c>
      <c r="B274" t="s">
        <v>1072</v>
      </c>
      <c r="C274" t="s">
        <v>635</v>
      </c>
      <c r="D274" t="s">
        <v>24</v>
      </c>
      <c r="E274" t="s">
        <v>31</v>
      </c>
      <c r="F274" t="s">
        <v>154</v>
      </c>
      <c r="G274" t="s">
        <v>637</v>
      </c>
      <c r="H274" s="10">
        <v>100</v>
      </c>
      <c r="I274" s="10">
        <v>105.9017853125</v>
      </c>
      <c r="J274" s="10">
        <v>116.38046535714285</v>
      </c>
      <c r="K274" s="10">
        <v>112.81530524999999</v>
      </c>
      <c r="L274" s="10">
        <v>100</v>
      </c>
      <c r="M274" s="10">
        <v>96.627551249999996</v>
      </c>
      <c r="N274" s="10">
        <v>106.74489749999999</v>
      </c>
      <c r="O274" s="10">
        <v>101.68622437499999</v>
      </c>
      <c r="P274" s="10">
        <v>105.058673125</v>
      </c>
      <c r="Q274" s="10">
        <v>103.37244875</v>
      </c>
      <c r="R274" s="10">
        <v>107.29178108108108</v>
      </c>
      <c r="S274" s="10">
        <v>101.22634499999999</v>
      </c>
      <c r="T274" s="10">
        <v>108.67201107142857</v>
      </c>
      <c r="U274" s="10">
        <v>116.38046535714285</v>
      </c>
      <c r="V274" s="10">
        <v>106.74489749999999</v>
      </c>
      <c r="W274" s="10">
        <v>98.773655000000005</v>
      </c>
    </row>
    <row r="275" spans="1:23" x14ac:dyDescent="0.35">
      <c r="A275">
        <v>276</v>
      </c>
      <c r="B275" t="s">
        <v>205</v>
      </c>
      <c r="C275" t="s">
        <v>887</v>
      </c>
      <c r="D275" t="s">
        <v>24</v>
      </c>
      <c r="E275" t="s">
        <v>25</v>
      </c>
      <c r="F275" t="s">
        <v>876</v>
      </c>
      <c r="G275" t="s">
        <v>889</v>
      </c>
      <c r="H275" s="10">
        <v>97.924646923076921</v>
      </c>
      <c r="I275" s="10">
        <v>105.058673125</v>
      </c>
      <c r="J275" s="10">
        <v>100</v>
      </c>
      <c r="K275" s="10">
        <v>102.02346925000001</v>
      </c>
      <c r="L275" s="10">
        <v>100</v>
      </c>
      <c r="M275" s="10">
        <v>95.503401666666662</v>
      </c>
      <c r="N275" s="10">
        <v>98.875850416666665</v>
      </c>
      <c r="O275" s="10">
        <v>94.941326875000001</v>
      </c>
      <c r="P275" s="10">
        <v>100</v>
      </c>
      <c r="Q275" s="10">
        <v>96.627551249999996</v>
      </c>
      <c r="R275" s="10">
        <v>97.447876621621617</v>
      </c>
      <c r="S275" s="10">
        <v>99.386827499999995</v>
      </c>
      <c r="T275" s="10">
        <v>104.33600553571429</v>
      </c>
      <c r="U275" s="10">
        <v>100</v>
      </c>
      <c r="V275" s="10">
        <v>99.250566944444444</v>
      </c>
      <c r="W275" s="10">
        <v>95.707792499999996</v>
      </c>
    </row>
    <row r="276" spans="1:23" x14ac:dyDescent="0.35">
      <c r="A276">
        <v>277</v>
      </c>
      <c r="B276" t="s">
        <v>986</v>
      </c>
      <c r="C276" t="s">
        <v>887</v>
      </c>
      <c r="D276" t="s">
        <v>28</v>
      </c>
      <c r="E276" t="s">
        <v>25</v>
      </c>
      <c r="F276" t="s">
        <v>876</v>
      </c>
      <c r="G276" t="s">
        <v>889</v>
      </c>
      <c r="H276" s="10">
        <v>100</v>
      </c>
      <c r="I276" s="10">
        <v>107.5880096875</v>
      </c>
      <c r="J276" s="10">
        <v>100.96355678571429</v>
      </c>
      <c r="K276" s="10">
        <v>103.37244875</v>
      </c>
      <c r="L276" s="10">
        <v>100</v>
      </c>
      <c r="M276" s="10">
        <v>96.627551249999996</v>
      </c>
      <c r="N276" s="10">
        <v>100</v>
      </c>
      <c r="O276" s="10">
        <v>100</v>
      </c>
      <c r="P276" s="10">
        <v>101.68622437499999</v>
      </c>
      <c r="Q276" s="10">
        <v>96.627551249999996</v>
      </c>
      <c r="R276" s="10">
        <v>100</v>
      </c>
      <c r="S276" s="10">
        <v>101.22634499999999</v>
      </c>
      <c r="T276" s="10">
        <v>106.26311910714286</v>
      </c>
      <c r="U276" s="10">
        <v>100.96355678571429</v>
      </c>
      <c r="V276" s="10">
        <v>100.74943305555556</v>
      </c>
      <c r="W276" s="10">
        <v>98.160482500000001</v>
      </c>
    </row>
    <row r="277" spans="1:23" x14ac:dyDescent="0.35">
      <c r="A277">
        <v>278</v>
      </c>
      <c r="B277" t="s">
        <v>205</v>
      </c>
      <c r="C277" t="s">
        <v>897</v>
      </c>
      <c r="D277" t="s">
        <v>24</v>
      </c>
      <c r="E277" t="s">
        <v>26</v>
      </c>
      <c r="F277" t="s">
        <v>876</v>
      </c>
      <c r="G277" t="s">
        <v>899</v>
      </c>
      <c r="H277" s="10">
        <v>95.157509487179482</v>
      </c>
      <c r="I277" s="10">
        <v>94.941326875000001</v>
      </c>
      <c r="J277" s="10">
        <v>97.109329642857148</v>
      </c>
      <c r="K277" s="10">
        <v>95.278571749999998</v>
      </c>
      <c r="L277" s="10">
        <v>93.255102500000007</v>
      </c>
      <c r="M277" s="10">
        <v>105.62074791666667</v>
      </c>
      <c r="N277" s="10">
        <v>95.503401666666662</v>
      </c>
      <c r="O277" s="10">
        <v>96.627551249999996</v>
      </c>
      <c r="P277" s="10">
        <v>98.313775625000005</v>
      </c>
      <c r="Q277" s="10">
        <v>96.627551249999996</v>
      </c>
      <c r="R277" s="10">
        <v>93.437397027027032</v>
      </c>
      <c r="S277" s="10">
        <v>94.481447500000002</v>
      </c>
      <c r="T277" s="10">
        <v>94.218659285714281</v>
      </c>
      <c r="U277" s="10">
        <v>97.109329642857148</v>
      </c>
      <c r="V277" s="10">
        <v>96.252834722222218</v>
      </c>
      <c r="W277" s="10">
        <v>101.8395175</v>
      </c>
    </row>
    <row r="278" spans="1:23" x14ac:dyDescent="0.35">
      <c r="A278">
        <v>279</v>
      </c>
      <c r="B278" t="s">
        <v>205</v>
      </c>
      <c r="C278" t="s">
        <v>874</v>
      </c>
      <c r="D278" t="s">
        <v>24</v>
      </c>
      <c r="E278" t="s">
        <v>31</v>
      </c>
      <c r="F278" t="s">
        <v>876</v>
      </c>
      <c r="G278" t="s">
        <v>878</v>
      </c>
      <c r="H278" s="10">
        <v>97.924646923076921</v>
      </c>
      <c r="I278" s="10">
        <v>100.8431121875</v>
      </c>
      <c r="J278" s="10">
        <v>109.63556785714286</v>
      </c>
      <c r="K278" s="10">
        <v>106.07040775</v>
      </c>
      <c r="L278" s="10">
        <v>100</v>
      </c>
      <c r="M278" s="10">
        <v>95.503401666666662</v>
      </c>
      <c r="N278" s="10">
        <v>102.24829916666667</v>
      </c>
      <c r="O278" s="10">
        <v>100</v>
      </c>
      <c r="P278" s="10">
        <v>98.313775625000005</v>
      </c>
      <c r="Q278" s="10">
        <v>103.37244875</v>
      </c>
      <c r="R278" s="10">
        <v>101.64065074324324</v>
      </c>
      <c r="S278" s="10">
        <v>99.386827499999995</v>
      </c>
      <c r="T278" s="10">
        <v>103.37244875</v>
      </c>
      <c r="U278" s="10">
        <v>109.63556785714286</v>
      </c>
      <c r="V278" s="10">
        <v>100.74943305555556</v>
      </c>
      <c r="W278" s="10">
        <v>97.547309999999996</v>
      </c>
    </row>
    <row r="279" spans="1:23" x14ac:dyDescent="0.35">
      <c r="A279">
        <v>280</v>
      </c>
      <c r="B279" t="s">
        <v>205</v>
      </c>
      <c r="C279" t="s">
        <v>902</v>
      </c>
      <c r="D279" t="s">
        <v>24</v>
      </c>
      <c r="E279" t="s">
        <v>21</v>
      </c>
      <c r="F279" t="s">
        <v>876</v>
      </c>
      <c r="G279" t="s">
        <v>904</v>
      </c>
      <c r="H279" s="10">
        <v>94.465725128205122</v>
      </c>
      <c r="I279" s="10">
        <v>92.411990312499995</v>
      </c>
      <c r="J279" s="10">
        <v>97.109329642857148</v>
      </c>
      <c r="K279" s="10">
        <v>99.325510249999994</v>
      </c>
      <c r="L279" s="10">
        <v>100</v>
      </c>
      <c r="M279" s="10">
        <v>91.006803333333337</v>
      </c>
      <c r="N279" s="10">
        <v>106.74489749999999</v>
      </c>
      <c r="O279" s="10">
        <v>101.68622437499999</v>
      </c>
      <c r="P279" s="10">
        <v>105.058673125</v>
      </c>
      <c r="Q279" s="10">
        <v>103.37244875</v>
      </c>
      <c r="R279" s="10">
        <v>96.536403986486491</v>
      </c>
      <c r="S279" s="10">
        <v>96.320965000000001</v>
      </c>
      <c r="T279" s="10">
        <v>96.145772857142859</v>
      </c>
      <c r="U279" s="10">
        <v>97.109329642857148</v>
      </c>
      <c r="V279" s="10">
        <v>106.74489749999999</v>
      </c>
      <c r="W279" s="10">
        <v>95.707792499999996</v>
      </c>
    </row>
    <row r="280" spans="1:23" x14ac:dyDescent="0.35">
      <c r="A280">
        <v>281</v>
      </c>
      <c r="B280" t="s">
        <v>205</v>
      </c>
      <c r="C280" t="s">
        <v>910</v>
      </c>
      <c r="D280" t="s">
        <v>23</v>
      </c>
      <c r="E280" t="s">
        <v>25</v>
      </c>
      <c r="F280" t="s">
        <v>876</v>
      </c>
      <c r="G280" t="s">
        <v>912</v>
      </c>
      <c r="H280" s="10">
        <v>99.30821564102564</v>
      </c>
      <c r="I280" s="10">
        <v>98.313775625000005</v>
      </c>
      <c r="J280" s="10">
        <v>98.072886428571422</v>
      </c>
      <c r="K280" s="10">
        <v>96.627551249999996</v>
      </c>
      <c r="L280" s="10">
        <v>100</v>
      </c>
      <c r="M280" s="10">
        <v>101.12414958333333</v>
      </c>
      <c r="N280" s="10">
        <v>100</v>
      </c>
      <c r="O280" s="10">
        <v>100</v>
      </c>
      <c r="P280" s="10">
        <v>98.313775625000005</v>
      </c>
      <c r="Q280" s="10">
        <v>100</v>
      </c>
      <c r="R280" s="10">
        <v>97.630171148648643</v>
      </c>
      <c r="S280" s="10">
        <v>100.6131725</v>
      </c>
      <c r="T280" s="10">
        <v>98.554664821428574</v>
      </c>
      <c r="U280" s="10">
        <v>98.072886428571422</v>
      </c>
      <c r="V280" s="10">
        <v>99.250566944444444</v>
      </c>
      <c r="W280" s="10">
        <v>100.6131725</v>
      </c>
    </row>
    <row r="281" spans="1:23" x14ac:dyDescent="0.35">
      <c r="A281">
        <v>282</v>
      </c>
      <c r="B281" t="s">
        <v>205</v>
      </c>
      <c r="C281" t="s">
        <v>918</v>
      </c>
      <c r="D281" t="s">
        <v>24</v>
      </c>
      <c r="E281" t="s">
        <v>25</v>
      </c>
      <c r="F281" t="s">
        <v>876</v>
      </c>
      <c r="G281" t="s">
        <v>919</v>
      </c>
      <c r="H281" s="10">
        <v>99.30821564102564</v>
      </c>
      <c r="I281" s="10">
        <v>94.941326875000001</v>
      </c>
      <c r="J281" s="10">
        <v>97.109329642857148</v>
      </c>
      <c r="K281" s="10">
        <v>96.627551249999996</v>
      </c>
      <c r="L281" s="10">
        <v>93.255102500000007</v>
      </c>
      <c r="M281" s="10">
        <v>100</v>
      </c>
      <c r="N281" s="10">
        <v>101.12414958333333</v>
      </c>
      <c r="O281" s="10">
        <v>98.313775625000005</v>
      </c>
      <c r="P281" s="10">
        <v>98.313775625000005</v>
      </c>
      <c r="Q281" s="10">
        <v>103.37244875</v>
      </c>
      <c r="R281" s="10">
        <v>96.718698513513516</v>
      </c>
      <c r="S281" s="10">
        <v>98.160482500000001</v>
      </c>
      <c r="T281" s="10">
        <v>94.700437678571433</v>
      </c>
      <c r="U281" s="10">
        <v>97.109329642857148</v>
      </c>
      <c r="V281" s="10">
        <v>100</v>
      </c>
      <c r="W281" s="10">
        <v>99.386827499999995</v>
      </c>
    </row>
    <row r="282" spans="1:23" x14ac:dyDescent="0.35">
      <c r="A282">
        <v>283</v>
      </c>
      <c r="B282" t="s">
        <v>205</v>
      </c>
      <c r="C282" t="s">
        <v>882</v>
      </c>
      <c r="D282" t="s">
        <v>24</v>
      </c>
      <c r="E282" t="s">
        <v>25</v>
      </c>
      <c r="F282" t="s">
        <v>876</v>
      </c>
      <c r="G282" t="s">
        <v>884</v>
      </c>
      <c r="H282" s="10">
        <v>104.15070615384616</v>
      </c>
      <c r="I282" s="10">
        <v>97.470663437499994</v>
      </c>
      <c r="J282" s="10">
        <v>97.109329642857148</v>
      </c>
      <c r="K282" s="10">
        <v>96.627551249999996</v>
      </c>
      <c r="L282" s="10">
        <v>93.255102500000007</v>
      </c>
      <c r="M282" s="10">
        <v>98.875850416666665</v>
      </c>
      <c r="N282" s="10">
        <v>96.627551249999996</v>
      </c>
      <c r="O282" s="10">
        <v>100</v>
      </c>
      <c r="P282" s="10">
        <v>96.627551249999996</v>
      </c>
      <c r="Q282" s="10">
        <v>100</v>
      </c>
      <c r="R282" s="10">
        <v>96.718698513513516</v>
      </c>
      <c r="S282" s="10">
        <v>102.45269</v>
      </c>
      <c r="T282" s="10">
        <v>96.145772857142859</v>
      </c>
      <c r="U282" s="10">
        <v>97.109329642857148</v>
      </c>
      <c r="V282" s="10">
        <v>96.252834722222218</v>
      </c>
      <c r="W282" s="10">
        <v>99.386827499999995</v>
      </c>
    </row>
    <row r="283" spans="1:23" x14ac:dyDescent="0.35">
      <c r="A283">
        <v>284</v>
      </c>
      <c r="B283" t="s">
        <v>205</v>
      </c>
      <c r="C283" t="s">
        <v>639</v>
      </c>
      <c r="D283" t="s">
        <v>28</v>
      </c>
      <c r="E283" t="s">
        <v>25</v>
      </c>
      <c r="F283" t="s">
        <v>155</v>
      </c>
      <c r="G283" t="s">
        <v>641</v>
      </c>
      <c r="H283" s="10">
        <v>106.22605923076924</v>
      </c>
      <c r="I283" s="10">
        <v>105.058673125</v>
      </c>
      <c r="J283" s="10">
        <v>100</v>
      </c>
      <c r="K283" s="10">
        <v>99.325510249999994</v>
      </c>
      <c r="L283" s="10">
        <v>100</v>
      </c>
      <c r="M283" s="10">
        <v>100</v>
      </c>
      <c r="N283" s="10">
        <v>101.12414958333333</v>
      </c>
      <c r="O283" s="10">
        <v>113.489795</v>
      </c>
      <c r="P283" s="10">
        <v>105.058673125</v>
      </c>
      <c r="Q283" s="10">
        <v>100</v>
      </c>
      <c r="R283" s="10">
        <v>103.82818506756757</v>
      </c>
      <c r="S283" s="10">
        <v>106.74489750000001</v>
      </c>
      <c r="T283" s="10">
        <v>103.37244875</v>
      </c>
      <c r="U283" s="10">
        <v>100</v>
      </c>
      <c r="V283" s="10">
        <v>102.99773222222223</v>
      </c>
      <c r="W283" s="10">
        <v>104.90537999999999</v>
      </c>
    </row>
    <row r="284" spans="1:23" x14ac:dyDescent="0.35">
      <c r="A284">
        <v>285</v>
      </c>
      <c r="B284" t="s">
        <v>759</v>
      </c>
      <c r="C284" t="s">
        <v>639</v>
      </c>
      <c r="D284" t="s">
        <v>23</v>
      </c>
      <c r="E284" t="s">
        <v>25</v>
      </c>
      <c r="F284" t="s">
        <v>155</v>
      </c>
      <c r="G284" t="s">
        <v>641</v>
      </c>
      <c r="H284" s="10">
        <v>108.3014123076923</v>
      </c>
      <c r="I284" s="10">
        <v>107.5880096875</v>
      </c>
      <c r="J284" s="10">
        <v>100.96355678571429</v>
      </c>
      <c r="K284" s="10">
        <v>100.67448975000001</v>
      </c>
      <c r="L284" s="10">
        <v>100</v>
      </c>
      <c r="M284" s="10">
        <v>101.12414958333333</v>
      </c>
      <c r="N284" s="10">
        <v>102.24829916666667</v>
      </c>
      <c r="O284" s="10">
        <v>118.548468125</v>
      </c>
      <c r="P284" s="10">
        <v>106.74489749999999</v>
      </c>
      <c r="Q284" s="10">
        <v>100</v>
      </c>
      <c r="R284" s="10">
        <v>106.38030844594594</v>
      </c>
      <c r="S284" s="10">
        <v>108.58441500000001</v>
      </c>
      <c r="T284" s="10">
        <v>105.29956232142857</v>
      </c>
      <c r="U284" s="10">
        <v>100.96355678571429</v>
      </c>
      <c r="V284" s="10">
        <v>104.49659833333334</v>
      </c>
      <c r="W284" s="10">
        <v>107.35807</v>
      </c>
    </row>
    <row r="285" spans="1:23" x14ac:dyDescent="0.35">
      <c r="A285">
        <v>286</v>
      </c>
      <c r="B285" t="s">
        <v>859</v>
      </c>
      <c r="C285" t="s">
        <v>639</v>
      </c>
      <c r="D285" t="s">
        <v>24</v>
      </c>
      <c r="E285" t="s">
        <v>25</v>
      </c>
      <c r="F285" t="s">
        <v>155</v>
      </c>
      <c r="G285" t="s">
        <v>641</v>
      </c>
      <c r="H285" s="10">
        <v>107.60962794871794</v>
      </c>
      <c r="I285" s="10">
        <v>109.2742340625</v>
      </c>
      <c r="J285" s="10">
        <v>100</v>
      </c>
      <c r="K285" s="10">
        <v>102.02346925000001</v>
      </c>
      <c r="L285" s="10">
        <v>100</v>
      </c>
      <c r="M285" s="10">
        <v>98.875850416666665</v>
      </c>
      <c r="N285" s="10">
        <v>104.49659833333334</v>
      </c>
      <c r="O285" s="10">
        <v>116.86224375</v>
      </c>
      <c r="P285" s="10">
        <v>108.431121875</v>
      </c>
      <c r="Q285" s="10">
        <v>100</v>
      </c>
      <c r="R285" s="10">
        <v>106.56260297297297</v>
      </c>
      <c r="S285" s="10">
        <v>107.9712425</v>
      </c>
      <c r="T285" s="10">
        <v>106.74489749999999</v>
      </c>
      <c r="U285" s="10">
        <v>100</v>
      </c>
      <c r="V285" s="10">
        <v>106.74489749999999</v>
      </c>
      <c r="W285" s="10">
        <v>105.5185525</v>
      </c>
    </row>
    <row r="286" spans="1:23" x14ac:dyDescent="0.35">
      <c r="A286">
        <v>287</v>
      </c>
      <c r="B286" t="s">
        <v>986</v>
      </c>
      <c r="C286" t="s">
        <v>639</v>
      </c>
      <c r="D286" t="s">
        <v>28</v>
      </c>
      <c r="E286" t="s">
        <v>25</v>
      </c>
      <c r="F286" t="s">
        <v>155</v>
      </c>
      <c r="G286" t="s">
        <v>641</v>
      </c>
      <c r="H286" s="10">
        <v>108.3014123076923</v>
      </c>
      <c r="I286" s="10">
        <v>105.058673125</v>
      </c>
      <c r="J286" s="10">
        <v>100</v>
      </c>
      <c r="K286" s="10">
        <v>97.976530749999995</v>
      </c>
      <c r="L286" s="10">
        <v>100</v>
      </c>
      <c r="M286" s="10">
        <v>104.49659833333334</v>
      </c>
      <c r="N286" s="10">
        <v>104.49659833333334</v>
      </c>
      <c r="O286" s="10">
        <v>121.920916875</v>
      </c>
      <c r="P286" s="10">
        <v>108.431121875</v>
      </c>
      <c r="Q286" s="10">
        <v>100</v>
      </c>
      <c r="R286" s="10">
        <v>106.74489750000001</v>
      </c>
      <c r="S286" s="10">
        <v>108.58441500000001</v>
      </c>
      <c r="T286" s="10">
        <v>102.89067035714285</v>
      </c>
      <c r="U286" s="10">
        <v>100</v>
      </c>
      <c r="V286" s="10">
        <v>106.74489749999999</v>
      </c>
      <c r="W286" s="10">
        <v>110.42393250000001</v>
      </c>
    </row>
    <row r="287" spans="1:23" x14ac:dyDescent="0.35">
      <c r="A287">
        <v>288</v>
      </c>
      <c r="B287" t="s">
        <v>1207</v>
      </c>
      <c r="C287" t="s">
        <v>639</v>
      </c>
      <c r="D287" t="s">
        <v>23</v>
      </c>
      <c r="E287" t="s">
        <v>25</v>
      </c>
      <c r="F287" t="s">
        <v>155</v>
      </c>
      <c r="G287" t="s">
        <v>641</v>
      </c>
      <c r="H287" s="10">
        <v>110.37676538461538</v>
      </c>
      <c r="I287" s="10">
        <v>105.9017853125</v>
      </c>
      <c r="J287" s="10">
        <v>100.96355678571429</v>
      </c>
      <c r="K287" s="10">
        <v>97.976530749999995</v>
      </c>
      <c r="L287" s="10">
        <v>100</v>
      </c>
      <c r="M287" s="10">
        <v>103.37244875</v>
      </c>
      <c r="N287" s="10">
        <v>102.24829916666667</v>
      </c>
      <c r="O287" s="10">
        <v>121.920916875</v>
      </c>
      <c r="P287" s="10">
        <v>106.74489749999999</v>
      </c>
      <c r="Q287" s="10">
        <v>100</v>
      </c>
      <c r="R287" s="10">
        <v>106.92719202702703</v>
      </c>
      <c r="S287" s="10">
        <v>110.42393250000001</v>
      </c>
      <c r="T287" s="10">
        <v>103.37244875</v>
      </c>
      <c r="U287" s="10">
        <v>100.96355678571429</v>
      </c>
      <c r="V287" s="10">
        <v>104.49659833333334</v>
      </c>
      <c r="W287" s="10">
        <v>109.81076</v>
      </c>
    </row>
    <row r="288" spans="1:23" x14ac:dyDescent="0.35">
      <c r="A288">
        <v>289</v>
      </c>
      <c r="B288" t="s">
        <v>205</v>
      </c>
      <c r="C288" t="s">
        <v>648</v>
      </c>
      <c r="D288" t="s">
        <v>28</v>
      </c>
      <c r="E288" t="s">
        <v>26</v>
      </c>
      <c r="F288" t="s">
        <v>155</v>
      </c>
      <c r="G288" t="s">
        <v>650</v>
      </c>
      <c r="H288" s="10">
        <v>102.76713743589744</v>
      </c>
      <c r="I288" s="10">
        <v>102.52933656250001</v>
      </c>
      <c r="J288" s="10">
        <v>97.109329642857148</v>
      </c>
      <c r="K288" s="10">
        <v>99.325510249999994</v>
      </c>
      <c r="L288" s="10">
        <v>100</v>
      </c>
      <c r="M288" s="10">
        <v>114.61394458333334</v>
      </c>
      <c r="N288" s="10">
        <v>97.751700833333331</v>
      </c>
      <c r="O288" s="10">
        <v>94.941326875000001</v>
      </c>
      <c r="P288" s="10">
        <v>98.313775625000005</v>
      </c>
      <c r="Q288" s="10">
        <v>103.37244875</v>
      </c>
      <c r="R288" s="10">
        <v>101.82294527027027</v>
      </c>
      <c r="S288" s="10">
        <v>103.679035</v>
      </c>
      <c r="T288" s="10">
        <v>101.92711357142858</v>
      </c>
      <c r="U288" s="10">
        <v>97.109329642857148</v>
      </c>
      <c r="V288" s="10">
        <v>97.751700833333331</v>
      </c>
      <c r="W288" s="10">
        <v>106.131725</v>
      </c>
    </row>
    <row r="289" spans="1:23" x14ac:dyDescent="0.35">
      <c r="A289">
        <v>290</v>
      </c>
      <c r="B289" t="s">
        <v>772</v>
      </c>
      <c r="C289" t="s">
        <v>648</v>
      </c>
      <c r="D289" t="s">
        <v>23</v>
      </c>
      <c r="E289" t="s">
        <v>26</v>
      </c>
      <c r="F289" t="s">
        <v>155</v>
      </c>
      <c r="G289" t="s">
        <v>650</v>
      </c>
      <c r="H289" s="10">
        <v>104.84249051282052</v>
      </c>
      <c r="I289" s="10">
        <v>103.37244875</v>
      </c>
      <c r="J289" s="10">
        <v>98.072886428571422</v>
      </c>
      <c r="K289" s="10">
        <v>100.67448975000001</v>
      </c>
      <c r="L289" s="10">
        <v>100</v>
      </c>
      <c r="M289" s="10">
        <v>117.98639333333333</v>
      </c>
      <c r="N289" s="10">
        <v>98.875850416666665</v>
      </c>
      <c r="O289" s="10">
        <v>100</v>
      </c>
      <c r="P289" s="10">
        <v>100</v>
      </c>
      <c r="Q289" s="10">
        <v>103.37244875</v>
      </c>
      <c r="R289" s="10">
        <v>104.37506864864865</v>
      </c>
      <c r="S289" s="10">
        <v>105.5185525</v>
      </c>
      <c r="T289" s="10">
        <v>102.89067035714285</v>
      </c>
      <c r="U289" s="10">
        <v>98.072886428571422</v>
      </c>
      <c r="V289" s="10">
        <v>99.250566944444444</v>
      </c>
      <c r="W289" s="10">
        <v>109.81076</v>
      </c>
    </row>
    <row r="290" spans="1:23" x14ac:dyDescent="0.35">
      <c r="A290">
        <v>291</v>
      </c>
      <c r="B290" t="s">
        <v>205</v>
      </c>
      <c r="C290" t="s">
        <v>642</v>
      </c>
      <c r="D290" t="s">
        <v>28</v>
      </c>
      <c r="E290" t="s">
        <v>25</v>
      </c>
      <c r="F290" t="s">
        <v>158</v>
      </c>
      <c r="G290" t="s">
        <v>644</v>
      </c>
      <c r="H290" s="10">
        <v>105.53427487179488</v>
      </c>
      <c r="I290" s="10">
        <v>105.9017853125</v>
      </c>
      <c r="J290" s="10">
        <v>99.036443214285711</v>
      </c>
      <c r="K290" s="10">
        <v>99.325510249999994</v>
      </c>
      <c r="L290" s="10">
        <v>100</v>
      </c>
      <c r="M290" s="10">
        <v>100</v>
      </c>
      <c r="N290" s="10">
        <v>106.74489749999999</v>
      </c>
      <c r="O290" s="10">
        <v>101.68622437499999</v>
      </c>
      <c r="P290" s="10">
        <v>103.37244875</v>
      </c>
      <c r="Q290" s="10">
        <v>103.37244875</v>
      </c>
      <c r="R290" s="10">
        <v>104.0104795945946</v>
      </c>
      <c r="S290" s="10">
        <v>106.131725</v>
      </c>
      <c r="T290" s="10">
        <v>103.85422714285714</v>
      </c>
      <c r="U290" s="10">
        <v>99.036443214285711</v>
      </c>
      <c r="V290" s="10">
        <v>105.99546444444445</v>
      </c>
      <c r="W290" s="10">
        <v>100.6131725</v>
      </c>
    </row>
    <row r="291" spans="1:23" x14ac:dyDescent="0.35">
      <c r="A291">
        <v>292</v>
      </c>
      <c r="B291" t="s">
        <v>859</v>
      </c>
      <c r="C291" t="s">
        <v>642</v>
      </c>
      <c r="D291" t="s">
        <v>23</v>
      </c>
      <c r="E291" t="s">
        <v>25</v>
      </c>
      <c r="F291" t="s">
        <v>158</v>
      </c>
      <c r="G291" t="s">
        <v>644</v>
      </c>
      <c r="H291" s="10">
        <v>107.60962794871794</v>
      </c>
      <c r="I291" s="10">
        <v>108.431121875</v>
      </c>
      <c r="J291" s="10">
        <v>100</v>
      </c>
      <c r="K291" s="10">
        <v>100.67448975000001</v>
      </c>
      <c r="L291" s="10">
        <v>100</v>
      </c>
      <c r="M291" s="10">
        <v>101.12414958333333</v>
      </c>
      <c r="N291" s="10">
        <v>107.86904708333333</v>
      </c>
      <c r="O291" s="10">
        <v>106.74489749999999</v>
      </c>
      <c r="P291" s="10">
        <v>105.058673125</v>
      </c>
      <c r="Q291" s="10">
        <v>103.37244875</v>
      </c>
      <c r="R291" s="10">
        <v>106.56260297297297</v>
      </c>
      <c r="S291" s="10">
        <v>107.9712425</v>
      </c>
      <c r="T291" s="10">
        <v>105.78134071428572</v>
      </c>
      <c r="U291" s="10">
        <v>100</v>
      </c>
      <c r="V291" s="10">
        <v>107.49433055555555</v>
      </c>
      <c r="W291" s="10">
        <v>103.06586249999999</v>
      </c>
    </row>
    <row r="292" spans="1:23" x14ac:dyDescent="0.35">
      <c r="A292">
        <v>293</v>
      </c>
      <c r="B292" t="s">
        <v>1207</v>
      </c>
      <c r="C292" t="s">
        <v>642</v>
      </c>
      <c r="D292" t="s">
        <v>24</v>
      </c>
      <c r="E292" t="s">
        <v>25</v>
      </c>
      <c r="F292" t="s">
        <v>158</v>
      </c>
      <c r="G292" t="s">
        <v>644</v>
      </c>
      <c r="H292" s="10">
        <v>109.68498102564102</v>
      </c>
      <c r="I292" s="10">
        <v>106.74489749999999</v>
      </c>
      <c r="J292" s="10">
        <v>100</v>
      </c>
      <c r="K292" s="10">
        <v>97.976530749999995</v>
      </c>
      <c r="L292" s="10">
        <v>100</v>
      </c>
      <c r="M292" s="10">
        <v>103.37244875</v>
      </c>
      <c r="N292" s="10">
        <v>106.74489749999999</v>
      </c>
      <c r="O292" s="10">
        <v>110.11734625</v>
      </c>
      <c r="P292" s="10">
        <v>103.37244875</v>
      </c>
      <c r="Q292" s="10">
        <v>103.37244875</v>
      </c>
      <c r="R292" s="10">
        <v>106.74489750000001</v>
      </c>
      <c r="S292" s="10">
        <v>109.81076</v>
      </c>
      <c r="T292" s="10">
        <v>103.85422714285714</v>
      </c>
      <c r="U292" s="10">
        <v>100</v>
      </c>
      <c r="V292" s="10">
        <v>105.99546444444445</v>
      </c>
      <c r="W292" s="10">
        <v>105.5185525</v>
      </c>
    </row>
    <row r="293" spans="1:23" x14ac:dyDescent="0.35">
      <c r="A293">
        <v>294</v>
      </c>
      <c r="B293" t="s">
        <v>205</v>
      </c>
      <c r="C293" t="s">
        <v>645</v>
      </c>
      <c r="D293" t="s">
        <v>28</v>
      </c>
      <c r="E293" t="s">
        <v>21</v>
      </c>
      <c r="F293" t="s">
        <v>158</v>
      </c>
      <c r="G293" t="s">
        <v>647</v>
      </c>
      <c r="H293" s="10">
        <v>95.849293846153842</v>
      </c>
      <c r="I293" s="10">
        <v>93.255102500000007</v>
      </c>
      <c r="J293" s="10">
        <v>103.85422714285714</v>
      </c>
      <c r="K293" s="10">
        <v>103.37244875</v>
      </c>
      <c r="L293" s="10">
        <v>100</v>
      </c>
      <c r="M293" s="10">
        <v>91.006803333333337</v>
      </c>
      <c r="N293" s="10">
        <v>115.73809416666667</v>
      </c>
      <c r="O293" s="10">
        <v>96.627551249999996</v>
      </c>
      <c r="P293" s="10">
        <v>105.058673125</v>
      </c>
      <c r="Q293" s="10">
        <v>100</v>
      </c>
      <c r="R293" s="10">
        <v>98.906232837837834</v>
      </c>
      <c r="S293" s="10">
        <v>97.547309999999996</v>
      </c>
      <c r="T293" s="10">
        <v>98.072886428571422</v>
      </c>
      <c r="U293" s="10">
        <v>103.85422714285714</v>
      </c>
      <c r="V293" s="10">
        <v>112.74036194444444</v>
      </c>
      <c r="W293" s="10">
        <v>93.868274999999997</v>
      </c>
    </row>
    <row r="294" spans="1:23" x14ac:dyDescent="0.35">
      <c r="A294">
        <v>295</v>
      </c>
      <c r="B294" t="s">
        <v>949</v>
      </c>
      <c r="C294" t="s">
        <v>645</v>
      </c>
      <c r="D294" t="s">
        <v>23</v>
      </c>
      <c r="E294" t="s">
        <v>21</v>
      </c>
      <c r="F294" t="s">
        <v>158</v>
      </c>
      <c r="G294" t="s">
        <v>647</v>
      </c>
      <c r="H294" s="10">
        <v>96.541078205128201</v>
      </c>
      <c r="I294" s="10">
        <v>94.098214687500004</v>
      </c>
      <c r="J294" s="10">
        <v>106.74489749999999</v>
      </c>
      <c r="K294" s="10">
        <v>104.72142825</v>
      </c>
      <c r="L294" s="10">
        <v>100</v>
      </c>
      <c r="M294" s="10">
        <v>92.130952916666672</v>
      </c>
      <c r="N294" s="10">
        <v>119.11054291666667</v>
      </c>
      <c r="O294" s="10">
        <v>98.313775625000005</v>
      </c>
      <c r="P294" s="10">
        <v>110.11734625</v>
      </c>
      <c r="Q294" s="10">
        <v>100</v>
      </c>
      <c r="R294" s="10">
        <v>101.45835621621622</v>
      </c>
      <c r="S294" s="10">
        <v>98.160482500000001</v>
      </c>
      <c r="T294" s="10">
        <v>99.036443214285711</v>
      </c>
      <c r="U294" s="10">
        <v>106.74489749999999</v>
      </c>
      <c r="V294" s="10">
        <v>117.23696027777777</v>
      </c>
      <c r="W294" s="10">
        <v>95.094620000000006</v>
      </c>
    </row>
    <row r="295" spans="1:23" x14ac:dyDescent="0.35">
      <c r="A295">
        <v>296</v>
      </c>
      <c r="B295" t="s">
        <v>205</v>
      </c>
      <c r="C295" t="s">
        <v>676</v>
      </c>
      <c r="D295" t="s">
        <v>24</v>
      </c>
      <c r="E295" t="s">
        <v>25</v>
      </c>
      <c r="F295" t="s">
        <v>678</v>
      </c>
      <c r="G295" t="s">
        <v>683</v>
      </c>
      <c r="H295" s="10">
        <v>101.38356871794872</v>
      </c>
      <c r="I295" s="10">
        <v>100</v>
      </c>
      <c r="J295" s="10">
        <v>102.89067035714285</v>
      </c>
      <c r="K295" s="10">
        <v>102.02346925000001</v>
      </c>
      <c r="L295" s="10">
        <v>100</v>
      </c>
      <c r="M295" s="10">
        <v>97.751700833333331</v>
      </c>
      <c r="N295" s="10">
        <v>105.62074791666667</v>
      </c>
      <c r="O295" s="10">
        <v>108.431121875</v>
      </c>
      <c r="P295" s="10">
        <v>100</v>
      </c>
      <c r="Q295" s="10">
        <v>100</v>
      </c>
      <c r="R295" s="10">
        <v>101.64065074324324</v>
      </c>
      <c r="S295" s="10">
        <v>102.45269</v>
      </c>
      <c r="T295" s="10">
        <v>101.44533517857143</v>
      </c>
      <c r="U295" s="10">
        <v>102.89067035714285</v>
      </c>
      <c r="V295" s="10">
        <v>103.74716527777778</v>
      </c>
      <c r="W295" s="10">
        <v>101.8395175</v>
      </c>
    </row>
    <row r="296" spans="1:23" x14ac:dyDescent="0.35">
      <c r="A296">
        <v>297</v>
      </c>
      <c r="B296" t="s">
        <v>783</v>
      </c>
      <c r="C296" t="s">
        <v>676</v>
      </c>
      <c r="D296" t="s">
        <v>28</v>
      </c>
      <c r="E296" t="s">
        <v>25</v>
      </c>
      <c r="F296" t="s">
        <v>678</v>
      </c>
      <c r="G296" t="s">
        <v>683</v>
      </c>
      <c r="H296" s="10">
        <v>103.4589217948718</v>
      </c>
      <c r="I296" s="10">
        <v>102.52933656250001</v>
      </c>
      <c r="J296" s="10">
        <v>103.85422714285714</v>
      </c>
      <c r="K296" s="10">
        <v>103.37244875</v>
      </c>
      <c r="L296" s="10">
        <v>100</v>
      </c>
      <c r="M296" s="10">
        <v>98.875850416666665</v>
      </c>
      <c r="N296" s="10">
        <v>106.74489749999999</v>
      </c>
      <c r="O296" s="10">
        <v>113.489795</v>
      </c>
      <c r="P296" s="10">
        <v>101.68622437499999</v>
      </c>
      <c r="Q296" s="10">
        <v>100</v>
      </c>
      <c r="R296" s="10">
        <v>104.19277412162162</v>
      </c>
      <c r="S296" s="10">
        <v>104.2922075</v>
      </c>
      <c r="T296" s="10">
        <v>103.37244875</v>
      </c>
      <c r="U296" s="10">
        <v>103.85422714285714</v>
      </c>
      <c r="V296" s="10">
        <v>105.24603138888889</v>
      </c>
      <c r="W296" s="10">
        <v>104.2922075</v>
      </c>
    </row>
    <row r="297" spans="1:23" x14ac:dyDescent="0.35">
      <c r="A297">
        <v>298</v>
      </c>
      <c r="B297" t="s">
        <v>1059</v>
      </c>
      <c r="C297" t="s">
        <v>676</v>
      </c>
      <c r="D297" t="s">
        <v>23</v>
      </c>
      <c r="E297" t="s">
        <v>25</v>
      </c>
      <c r="F297" t="s">
        <v>678</v>
      </c>
      <c r="G297" t="s">
        <v>683</v>
      </c>
      <c r="H297" s="10">
        <v>103.4589217948718</v>
      </c>
      <c r="I297" s="10">
        <v>105.058673125</v>
      </c>
      <c r="J297" s="10">
        <v>101.92711357142858</v>
      </c>
      <c r="K297" s="10">
        <v>106.07040775</v>
      </c>
      <c r="L297" s="10">
        <v>100</v>
      </c>
      <c r="M297" s="10">
        <v>96.627551249999996</v>
      </c>
      <c r="N297" s="10">
        <v>108.99319666666666</v>
      </c>
      <c r="O297" s="10">
        <v>110.11734625</v>
      </c>
      <c r="P297" s="10">
        <v>101.68622437499999</v>
      </c>
      <c r="Q297" s="10">
        <v>100</v>
      </c>
      <c r="R297" s="10">
        <v>104.37506864864865</v>
      </c>
      <c r="S297" s="10">
        <v>104.2922075</v>
      </c>
      <c r="T297" s="10">
        <v>105.78134071428572</v>
      </c>
      <c r="U297" s="10">
        <v>101.92711357142858</v>
      </c>
      <c r="V297" s="10">
        <v>106.74489749999999</v>
      </c>
      <c r="W297" s="10">
        <v>101.8395175</v>
      </c>
    </row>
    <row r="298" spans="1:23" x14ac:dyDescent="0.35">
      <c r="A298">
        <v>299</v>
      </c>
      <c r="B298" t="s">
        <v>1357</v>
      </c>
      <c r="C298" t="s">
        <v>676</v>
      </c>
      <c r="D298" t="s">
        <v>24</v>
      </c>
      <c r="E298" t="s">
        <v>25</v>
      </c>
      <c r="F298" t="s">
        <v>678</v>
      </c>
      <c r="G298" t="s">
        <v>683</v>
      </c>
      <c r="H298" s="10">
        <v>105.53427487179488</v>
      </c>
      <c r="I298" s="10">
        <v>100</v>
      </c>
      <c r="J298" s="10">
        <v>101.92711357142858</v>
      </c>
      <c r="K298" s="10">
        <v>100.67448975000001</v>
      </c>
      <c r="L298" s="10">
        <v>100</v>
      </c>
      <c r="M298" s="10">
        <v>101.12414958333333</v>
      </c>
      <c r="N298" s="10">
        <v>108.99319666666666</v>
      </c>
      <c r="O298" s="10">
        <v>115.176019375</v>
      </c>
      <c r="P298" s="10">
        <v>103.37244875</v>
      </c>
      <c r="Q298" s="10">
        <v>100</v>
      </c>
      <c r="R298" s="10">
        <v>104.55736317567568</v>
      </c>
      <c r="S298" s="10">
        <v>106.131725</v>
      </c>
      <c r="T298" s="10">
        <v>100.96355678571429</v>
      </c>
      <c r="U298" s="10">
        <v>101.92711357142858</v>
      </c>
      <c r="V298" s="10">
        <v>107.49433055555555</v>
      </c>
      <c r="W298" s="10">
        <v>106.131725</v>
      </c>
    </row>
    <row r="299" spans="1:23" x14ac:dyDescent="0.35">
      <c r="A299">
        <v>300</v>
      </c>
      <c r="B299" t="s">
        <v>205</v>
      </c>
      <c r="C299" t="s">
        <v>681</v>
      </c>
      <c r="D299" t="s">
        <v>24</v>
      </c>
      <c r="E299" t="s">
        <v>25</v>
      </c>
      <c r="F299" t="s">
        <v>678</v>
      </c>
      <c r="G299" t="s">
        <v>685</v>
      </c>
      <c r="H299" s="10">
        <v>102.76713743589744</v>
      </c>
      <c r="I299" s="10">
        <v>100</v>
      </c>
      <c r="J299" s="10">
        <v>100.96355678571429</v>
      </c>
      <c r="K299" s="10">
        <v>96.627551249999996</v>
      </c>
      <c r="L299" s="10">
        <v>93.255102500000007</v>
      </c>
      <c r="M299" s="10">
        <v>100</v>
      </c>
      <c r="N299" s="10">
        <v>102.24829916666667</v>
      </c>
      <c r="O299" s="10">
        <v>105.058673125</v>
      </c>
      <c r="P299" s="10">
        <v>101.68622437499999</v>
      </c>
      <c r="Q299" s="10">
        <v>100</v>
      </c>
      <c r="R299" s="10">
        <v>99.817705472972975</v>
      </c>
      <c r="S299" s="10">
        <v>101.22634499999999</v>
      </c>
      <c r="T299" s="10">
        <v>97.591108035714285</v>
      </c>
      <c r="U299" s="10">
        <v>100.96355678571429</v>
      </c>
      <c r="V299" s="10">
        <v>102.24829916666667</v>
      </c>
      <c r="W299" s="10">
        <v>101.8395175</v>
      </c>
    </row>
    <row r="300" spans="1:23" x14ac:dyDescent="0.35">
      <c r="A300">
        <v>301</v>
      </c>
      <c r="B300" t="s">
        <v>205</v>
      </c>
      <c r="C300" t="s">
        <v>728</v>
      </c>
      <c r="D300" t="s">
        <v>24</v>
      </c>
      <c r="E300" t="s">
        <v>25</v>
      </c>
      <c r="F300" t="s">
        <v>678</v>
      </c>
      <c r="G300" t="s">
        <v>740</v>
      </c>
      <c r="H300" s="10">
        <v>101.38356871794872</v>
      </c>
      <c r="I300" s="10">
        <v>99.156887812500003</v>
      </c>
      <c r="J300" s="10">
        <v>99.036443214285711</v>
      </c>
      <c r="K300" s="10">
        <v>99.325510249999994</v>
      </c>
      <c r="L300" s="10">
        <v>93.255102500000007</v>
      </c>
      <c r="M300" s="10">
        <v>98.875850416666665</v>
      </c>
      <c r="N300" s="10">
        <v>97.751700833333331</v>
      </c>
      <c r="O300" s="10">
        <v>103.37244875</v>
      </c>
      <c r="P300" s="10">
        <v>98.313775625000005</v>
      </c>
      <c r="Q300" s="10">
        <v>96.627551249999996</v>
      </c>
      <c r="R300" s="10">
        <v>96.900993040540541</v>
      </c>
      <c r="S300" s="10">
        <v>100</v>
      </c>
      <c r="T300" s="10">
        <v>98.072886428571422</v>
      </c>
      <c r="U300" s="10">
        <v>99.036443214285711</v>
      </c>
      <c r="V300" s="10">
        <v>97.751700833333331</v>
      </c>
      <c r="W300" s="10">
        <v>100.6131725</v>
      </c>
    </row>
    <row r="301" spans="1:23" x14ac:dyDescent="0.35">
      <c r="A301">
        <v>302</v>
      </c>
      <c r="B301" t="s">
        <v>925</v>
      </c>
      <c r="C301" t="s">
        <v>728</v>
      </c>
      <c r="D301" t="s">
        <v>28</v>
      </c>
      <c r="E301" t="s">
        <v>25</v>
      </c>
      <c r="F301" t="s">
        <v>678</v>
      </c>
      <c r="G301" t="s">
        <v>740</v>
      </c>
      <c r="H301" s="10">
        <v>103.4589217948718</v>
      </c>
      <c r="I301" s="10">
        <v>101.68622437499999</v>
      </c>
      <c r="J301" s="10">
        <v>100</v>
      </c>
      <c r="K301" s="10">
        <v>100.67448975000001</v>
      </c>
      <c r="L301" s="10">
        <v>93.255102500000007</v>
      </c>
      <c r="M301" s="10">
        <v>100</v>
      </c>
      <c r="N301" s="10">
        <v>98.875850416666665</v>
      </c>
      <c r="O301" s="10">
        <v>108.431121875</v>
      </c>
      <c r="P301" s="10">
        <v>100</v>
      </c>
      <c r="Q301" s="10">
        <v>96.627551249999996</v>
      </c>
      <c r="R301" s="10">
        <v>99.453116418918924</v>
      </c>
      <c r="S301" s="10">
        <v>101.8395175</v>
      </c>
      <c r="T301" s="10">
        <v>100</v>
      </c>
      <c r="U301" s="10">
        <v>100</v>
      </c>
      <c r="V301" s="10">
        <v>99.250566944444444</v>
      </c>
      <c r="W301" s="10">
        <v>103.06586249999999</v>
      </c>
    </row>
    <row r="302" spans="1:23" x14ac:dyDescent="0.35">
      <c r="A302">
        <v>303</v>
      </c>
      <c r="B302" t="s">
        <v>205</v>
      </c>
      <c r="C302" t="s">
        <v>730</v>
      </c>
      <c r="D302" t="s">
        <v>24</v>
      </c>
      <c r="E302" t="s">
        <v>25</v>
      </c>
      <c r="F302" t="s">
        <v>678</v>
      </c>
      <c r="G302" t="s">
        <v>742</v>
      </c>
      <c r="H302" s="10">
        <v>100</v>
      </c>
      <c r="I302" s="10">
        <v>100.8431121875</v>
      </c>
      <c r="J302" s="10">
        <v>99.036443214285711</v>
      </c>
      <c r="K302" s="10">
        <v>99.325510249999994</v>
      </c>
      <c r="L302" s="10">
        <v>100</v>
      </c>
      <c r="M302" s="10">
        <v>97.751700833333331</v>
      </c>
      <c r="N302" s="10">
        <v>98.875850416666665</v>
      </c>
      <c r="O302" s="10">
        <v>100</v>
      </c>
      <c r="P302" s="10">
        <v>94.941326875000001</v>
      </c>
      <c r="Q302" s="10">
        <v>100</v>
      </c>
      <c r="R302" s="10">
        <v>97.812465675675682</v>
      </c>
      <c r="S302" s="10">
        <v>101.22634499999999</v>
      </c>
      <c r="T302" s="10">
        <v>100.96355678571429</v>
      </c>
      <c r="U302" s="10">
        <v>99.036443214285711</v>
      </c>
      <c r="V302" s="10">
        <v>97.002267777777774</v>
      </c>
      <c r="W302" s="10">
        <v>98.773655000000005</v>
      </c>
    </row>
    <row r="303" spans="1:23" x14ac:dyDescent="0.35">
      <c r="A303">
        <v>304</v>
      </c>
      <c r="B303" t="s">
        <v>205</v>
      </c>
      <c r="C303" t="s">
        <v>732</v>
      </c>
      <c r="D303" t="s">
        <v>24</v>
      </c>
      <c r="E303" t="s">
        <v>26</v>
      </c>
      <c r="F303" t="s">
        <v>678</v>
      </c>
      <c r="G303" t="s">
        <v>744</v>
      </c>
      <c r="H303" s="10">
        <v>96.541078205128201</v>
      </c>
      <c r="I303" s="10">
        <v>94.098214687500004</v>
      </c>
      <c r="J303" s="10">
        <v>97.109329642857148</v>
      </c>
      <c r="K303" s="10">
        <v>106.07040775</v>
      </c>
      <c r="L303" s="10">
        <v>93.255102500000007</v>
      </c>
      <c r="M303" s="10">
        <v>103.37244875</v>
      </c>
      <c r="N303" s="10">
        <v>97.751700833333331</v>
      </c>
      <c r="O303" s="10">
        <v>96.627551249999996</v>
      </c>
      <c r="P303" s="10">
        <v>96.627551249999996</v>
      </c>
      <c r="Q303" s="10">
        <v>96.627551249999996</v>
      </c>
      <c r="R303" s="10">
        <v>94.895753243243249</v>
      </c>
      <c r="S303" s="10">
        <v>95.707792499999996</v>
      </c>
      <c r="T303" s="10">
        <v>97.591108035714285</v>
      </c>
      <c r="U303" s="10">
        <v>97.109329642857148</v>
      </c>
      <c r="V303" s="10">
        <v>97.002267777777774</v>
      </c>
      <c r="W303" s="10">
        <v>100.6131725</v>
      </c>
    </row>
    <row r="304" spans="1:23" x14ac:dyDescent="0.35">
      <c r="A304">
        <v>305</v>
      </c>
      <c r="B304" t="s">
        <v>1059</v>
      </c>
      <c r="C304" t="s">
        <v>732</v>
      </c>
      <c r="D304" t="s">
        <v>28</v>
      </c>
      <c r="E304" t="s">
        <v>26</v>
      </c>
      <c r="F304" t="s">
        <v>678</v>
      </c>
      <c r="G304" t="s">
        <v>744</v>
      </c>
      <c r="H304" s="10">
        <v>98.616431282051281</v>
      </c>
      <c r="I304" s="10">
        <v>94.941326875000001</v>
      </c>
      <c r="J304" s="10">
        <v>98.072886428571422</v>
      </c>
      <c r="K304" s="10">
        <v>107.41938725</v>
      </c>
      <c r="L304" s="10">
        <v>93.255102500000007</v>
      </c>
      <c r="M304" s="10">
        <v>106.74489749999999</v>
      </c>
      <c r="N304" s="10">
        <v>98.875850416666665</v>
      </c>
      <c r="O304" s="10">
        <v>101.68622437499999</v>
      </c>
      <c r="P304" s="10">
        <v>98.313775625000005</v>
      </c>
      <c r="Q304" s="10">
        <v>96.627551249999996</v>
      </c>
      <c r="R304" s="10">
        <v>97.447876621621617</v>
      </c>
      <c r="S304" s="10">
        <v>97.547309999999996</v>
      </c>
      <c r="T304" s="10">
        <v>98.554664821428574</v>
      </c>
      <c r="U304" s="10">
        <v>98.072886428571422</v>
      </c>
      <c r="V304" s="10">
        <v>98.501133888888887</v>
      </c>
      <c r="W304" s="10">
        <v>104.2922075</v>
      </c>
    </row>
    <row r="305" spans="1:23" x14ac:dyDescent="0.35">
      <c r="A305">
        <v>306</v>
      </c>
      <c r="B305" t="s">
        <v>205</v>
      </c>
      <c r="C305" t="s">
        <v>734</v>
      </c>
      <c r="D305" t="s">
        <v>24</v>
      </c>
      <c r="E305" t="s">
        <v>31</v>
      </c>
      <c r="F305" t="s">
        <v>678</v>
      </c>
      <c r="G305" t="s">
        <v>746</v>
      </c>
      <c r="H305" s="10">
        <v>95.849293846153842</v>
      </c>
      <c r="I305" s="10">
        <v>97.470663437499994</v>
      </c>
      <c r="J305" s="10">
        <v>104.81778392857143</v>
      </c>
      <c r="K305" s="10">
        <v>97.976530749999995</v>
      </c>
      <c r="L305" s="10">
        <v>93.255102500000007</v>
      </c>
      <c r="M305" s="10">
        <v>96.627551249999996</v>
      </c>
      <c r="N305" s="10">
        <v>96.627551249999996</v>
      </c>
      <c r="O305" s="10">
        <v>96.627551249999996</v>
      </c>
      <c r="P305" s="10">
        <v>98.313775625000005</v>
      </c>
      <c r="Q305" s="10">
        <v>103.37244875</v>
      </c>
      <c r="R305" s="10">
        <v>96.536403986486491</v>
      </c>
      <c r="S305" s="10">
        <v>95.094620000000006</v>
      </c>
      <c r="T305" s="10">
        <v>96.627551249999996</v>
      </c>
      <c r="U305" s="10">
        <v>104.81778392857143</v>
      </c>
      <c r="V305" s="10">
        <v>97.002267777777774</v>
      </c>
      <c r="W305" s="10">
        <v>96.934137500000006</v>
      </c>
    </row>
    <row r="306" spans="1:23" x14ac:dyDescent="0.35">
      <c r="A306">
        <v>307</v>
      </c>
      <c r="B306" t="s">
        <v>205</v>
      </c>
      <c r="C306" t="s">
        <v>736</v>
      </c>
      <c r="D306" t="s">
        <v>24</v>
      </c>
      <c r="E306" t="s">
        <v>26</v>
      </c>
      <c r="F306" t="s">
        <v>678</v>
      </c>
      <c r="G306" t="s">
        <v>748</v>
      </c>
      <c r="H306" s="10">
        <v>97.232862564102561</v>
      </c>
      <c r="I306" s="10">
        <v>94.941326875000001</v>
      </c>
      <c r="J306" s="10">
        <v>97.109329642857148</v>
      </c>
      <c r="K306" s="10">
        <v>92.58061275</v>
      </c>
      <c r="L306" s="10">
        <v>93.255102500000007</v>
      </c>
      <c r="M306" s="10">
        <v>103.37244875</v>
      </c>
      <c r="N306" s="10">
        <v>97.751700833333331</v>
      </c>
      <c r="O306" s="10">
        <v>96.627551249999996</v>
      </c>
      <c r="P306" s="10">
        <v>94.941326875000001</v>
      </c>
      <c r="Q306" s="10">
        <v>96.627551249999996</v>
      </c>
      <c r="R306" s="10">
        <v>93.255102499999992</v>
      </c>
      <c r="S306" s="10">
        <v>96.320965000000001</v>
      </c>
      <c r="T306" s="10">
        <v>93.255102500000007</v>
      </c>
      <c r="U306" s="10">
        <v>97.109329642857148</v>
      </c>
      <c r="V306" s="10">
        <v>96.252834722222218</v>
      </c>
      <c r="W306" s="10">
        <v>100.6131725</v>
      </c>
    </row>
    <row r="307" spans="1:23" x14ac:dyDescent="0.35">
      <c r="A307">
        <v>308</v>
      </c>
      <c r="B307" t="s">
        <v>205</v>
      </c>
      <c r="C307" t="s">
        <v>738</v>
      </c>
      <c r="D307" t="s">
        <v>24</v>
      </c>
      <c r="E307" t="s">
        <v>21</v>
      </c>
      <c r="F307" t="s">
        <v>678</v>
      </c>
      <c r="G307" t="s">
        <v>750</v>
      </c>
      <c r="H307" s="10">
        <v>93.773940769230762</v>
      </c>
      <c r="I307" s="10">
        <v>92.411990312499995</v>
      </c>
      <c r="J307" s="10">
        <v>99.036443214285711</v>
      </c>
      <c r="K307" s="10">
        <v>97.976530749999995</v>
      </c>
      <c r="L307" s="10">
        <v>100</v>
      </c>
      <c r="M307" s="10">
        <v>91.006803333333337</v>
      </c>
      <c r="N307" s="10">
        <v>104.49659833333334</v>
      </c>
      <c r="O307" s="10">
        <v>101.68622437499999</v>
      </c>
      <c r="P307" s="10">
        <v>103.37244875</v>
      </c>
      <c r="Q307" s="10">
        <v>103.37244875</v>
      </c>
      <c r="R307" s="10">
        <v>95.989520405405401</v>
      </c>
      <c r="S307" s="10">
        <v>95.707792499999996</v>
      </c>
      <c r="T307" s="10">
        <v>95.663994464285707</v>
      </c>
      <c r="U307" s="10">
        <v>99.036443214285711</v>
      </c>
      <c r="V307" s="10">
        <v>104.49659833333334</v>
      </c>
      <c r="W307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33"/>
  <sheetViews>
    <sheetView topLeftCell="A94" workbookViewId="0">
      <selection activeCell="A129" sqref="A129:XFD12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34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96.762449200000006</v>
      </c>
      <c r="K2" s="10">
        <v>93.255102500000007</v>
      </c>
      <c r="L2" s="10">
        <v>88.196429375000008</v>
      </c>
      <c r="M2" s="10">
        <v>93.255102500000007</v>
      </c>
      <c r="N2" s="10">
        <v>97.751700833333331</v>
      </c>
      <c r="O2" s="10">
        <v>100</v>
      </c>
      <c r="P2" s="10">
        <v>93.576288095238098</v>
      </c>
      <c r="Q2" s="10">
        <v>93.255102500000007</v>
      </c>
      <c r="R2" s="10">
        <v>93.929592249999999</v>
      </c>
      <c r="S2" s="10">
        <v>94.266837124999995</v>
      </c>
      <c r="T2" s="10">
        <v>98.651020500000001</v>
      </c>
      <c r="U2" s="10">
        <v>92.411990312499995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35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102.79099206896552</v>
      </c>
      <c r="J3" s="10">
        <v>100</v>
      </c>
      <c r="K3" s="10">
        <v>96.627551249999996</v>
      </c>
      <c r="L3" s="10">
        <v>89.882653750000003</v>
      </c>
      <c r="M3" s="10">
        <v>93.255102500000007</v>
      </c>
      <c r="N3" s="10">
        <v>100</v>
      </c>
      <c r="O3" s="10">
        <v>101.3489795</v>
      </c>
      <c r="P3" s="10">
        <v>97.430515238095239</v>
      </c>
      <c r="Q3" s="10">
        <v>94.941326875000001</v>
      </c>
      <c r="R3" s="10">
        <v>93.929592249999999</v>
      </c>
      <c r="S3" s="10">
        <v>96.627551249999996</v>
      </c>
      <c r="T3" s="10">
        <v>100.67448975000001</v>
      </c>
      <c r="U3" s="10">
        <v>94.660289479166664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36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105.58198413793103</v>
      </c>
      <c r="J4" s="10">
        <v>96.762449200000006</v>
      </c>
      <c r="K4" s="10">
        <v>96.627551249999996</v>
      </c>
      <c r="L4" s="10">
        <v>84.823980625000004</v>
      </c>
      <c r="M4" s="10">
        <v>93.255102500000007</v>
      </c>
      <c r="N4" s="10">
        <v>102.24829916666667</v>
      </c>
      <c r="O4" s="10">
        <v>101.3489795</v>
      </c>
      <c r="P4" s="10">
        <v>100</v>
      </c>
      <c r="Q4" s="10">
        <v>94.941326875000001</v>
      </c>
      <c r="R4" s="10">
        <v>93.929592249999999</v>
      </c>
      <c r="S4" s="10">
        <v>96.627551249999996</v>
      </c>
      <c r="T4" s="10">
        <v>102.697959</v>
      </c>
      <c r="U4" s="10">
        <v>91.287840729166675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37</v>
      </c>
      <c r="B5" t="s">
        <v>869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101.86066137931034</v>
      </c>
      <c r="J5" s="10">
        <v>97.841632799999999</v>
      </c>
      <c r="K5" s="10">
        <v>93.255102500000007</v>
      </c>
      <c r="L5" s="10">
        <v>86.510204999999999</v>
      </c>
      <c r="M5" s="10">
        <v>93.255102500000007</v>
      </c>
      <c r="N5" s="10">
        <v>106.74489749999999</v>
      </c>
      <c r="O5" s="10">
        <v>104.0469385</v>
      </c>
      <c r="P5" s="10">
        <v>98.71525761904762</v>
      </c>
      <c r="Q5" s="10">
        <v>96.627551249999996</v>
      </c>
      <c r="R5" s="10">
        <v>93.929592249999999</v>
      </c>
      <c r="S5" s="10">
        <v>96.796173687500001</v>
      </c>
      <c r="T5" s="10">
        <v>100</v>
      </c>
      <c r="U5" s="10">
        <v>92.411990312499995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38</v>
      </c>
      <c r="B6" t="s">
        <v>1072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105.58198413793103</v>
      </c>
      <c r="J6" s="10">
        <v>100</v>
      </c>
      <c r="K6" s="10">
        <v>100</v>
      </c>
      <c r="L6" s="10">
        <v>89.882653750000003</v>
      </c>
      <c r="M6" s="10">
        <v>93.255102500000007</v>
      </c>
      <c r="N6" s="10">
        <v>104.49659833333334</v>
      </c>
      <c r="O6" s="10">
        <v>102.697959</v>
      </c>
      <c r="P6" s="10">
        <v>100</v>
      </c>
      <c r="Q6" s="10">
        <v>96.627551249999996</v>
      </c>
      <c r="R6" s="10">
        <v>93.929592249999999</v>
      </c>
      <c r="S6" s="10">
        <v>98.313775625000005</v>
      </c>
      <c r="T6" s="10">
        <v>102.697959</v>
      </c>
      <c r="U6" s="10">
        <v>94.660289479166664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39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93.487685172413791</v>
      </c>
      <c r="J7" s="10">
        <v>95.683265599999999</v>
      </c>
      <c r="K7" s="10">
        <v>103.37244875</v>
      </c>
      <c r="L7" s="10">
        <v>103.37244875</v>
      </c>
      <c r="M7" s="10">
        <v>100</v>
      </c>
      <c r="N7" s="10">
        <v>97.751700833333331</v>
      </c>
      <c r="O7" s="10">
        <v>112.1408155</v>
      </c>
      <c r="P7" s="10">
        <v>93.576288095238098</v>
      </c>
      <c r="Q7" s="10">
        <v>101.68622437499999</v>
      </c>
      <c r="R7" s="10">
        <v>110.11734625</v>
      </c>
      <c r="S7" s="10">
        <v>102.02346925000001</v>
      </c>
      <c r="T7" s="10">
        <v>96.627551249999996</v>
      </c>
      <c r="U7" s="10">
        <v>99.156887812500003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40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96.278677241379313</v>
      </c>
      <c r="J8" s="10">
        <v>98.920816400000007</v>
      </c>
      <c r="K8" s="10">
        <v>106.74489749999999</v>
      </c>
      <c r="L8" s="10">
        <v>105.058673125</v>
      </c>
      <c r="M8" s="10">
        <v>100</v>
      </c>
      <c r="N8" s="10">
        <v>100</v>
      </c>
      <c r="O8" s="10">
        <v>113.489795</v>
      </c>
      <c r="P8" s="10">
        <v>97.430515238095239</v>
      </c>
      <c r="Q8" s="10">
        <v>103.37244875</v>
      </c>
      <c r="R8" s="10">
        <v>110.11734625</v>
      </c>
      <c r="S8" s="10">
        <v>104.38418337500001</v>
      </c>
      <c r="T8" s="10">
        <v>98.651020500000001</v>
      </c>
      <c r="U8" s="10">
        <v>101.40518697916667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41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98.139338620689657</v>
      </c>
      <c r="J9" s="10">
        <v>96.762449200000006</v>
      </c>
      <c r="K9" s="10">
        <v>106.74489749999999</v>
      </c>
      <c r="L9" s="10">
        <v>101.68622437499999</v>
      </c>
      <c r="M9" s="10">
        <v>100</v>
      </c>
      <c r="N9" s="10">
        <v>102.24829916666667</v>
      </c>
      <c r="O9" s="10">
        <v>113.489795</v>
      </c>
      <c r="P9" s="10">
        <v>98.71525761904762</v>
      </c>
      <c r="Q9" s="10">
        <v>103.37244875</v>
      </c>
      <c r="R9" s="10">
        <v>110.11734625</v>
      </c>
      <c r="S9" s="10">
        <v>104.38418337500001</v>
      </c>
      <c r="T9" s="10">
        <v>100</v>
      </c>
      <c r="U9" s="10">
        <v>99.156887812500003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42</v>
      </c>
      <c r="B10" t="s">
        <v>869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94.41801586206897</v>
      </c>
      <c r="J10" s="10">
        <v>102.1583672</v>
      </c>
      <c r="K10" s="10">
        <v>103.37244875</v>
      </c>
      <c r="L10" s="10">
        <v>108.431121875</v>
      </c>
      <c r="M10" s="10">
        <v>100</v>
      </c>
      <c r="N10" s="10">
        <v>95.503401666666662</v>
      </c>
      <c r="O10" s="10">
        <v>114.8387745</v>
      </c>
      <c r="P10" s="10">
        <v>96.145772857142859</v>
      </c>
      <c r="Q10" s="10">
        <v>105.058673125</v>
      </c>
      <c r="R10" s="10">
        <v>110.11734625</v>
      </c>
      <c r="S10" s="10">
        <v>104.5528058125</v>
      </c>
      <c r="T10" s="10">
        <v>97.302041000000003</v>
      </c>
      <c r="U10" s="10">
        <v>104.2155609375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43</v>
      </c>
      <c r="B11" t="s">
        <v>1207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99.069669310344821</v>
      </c>
      <c r="J11" s="10">
        <v>98.920816400000007</v>
      </c>
      <c r="K11" s="10">
        <v>110.11734625</v>
      </c>
      <c r="L11" s="10">
        <v>105.058673125</v>
      </c>
      <c r="M11" s="10">
        <v>100</v>
      </c>
      <c r="N11" s="10">
        <v>102.24829916666667</v>
      </c>
      <c r="O11" s="10">
        <v>116.187754</v>
      </c>
      <c r="P11" s="10">
        <v>100</v>
      </c>
      <c r="Q11" s="10">
        <v>106.74489749999999</v>
      </c>
      <c r="R11" s="10">
        <v>110.11734625</v>
      </c>
      <c r="S11" s="10">
        <v>106.23903018750001</v>
      </c>
      <c r="T11" s="10">
        <v>100.67448975000001</v>
      </c>
      <c r="U11" s="10">
        <v>101.40518697916667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49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101.86066137931034</v>
      </c>
      <c r="J12" s="10">
        <v>105.39591799999999</v>
      </c>
      <c r="K12" s="10">
        <v>93.255102500000007</v>
      </c>
      <c r="L12" s="10">
        <v>98.313775625000005</v>
      </c>
      <c r="M12" s="10">
        <v>93.255102500000007</v>
      </c>
      <c r="N12" s="10">
        <v>108.99319666666666</v>
      </c>
      <c r="O12" s="10">
        <v>97.302041000000003</v>
      </c>
      <c r="P12" s="10">
        <v>93.576288095238098</v>
      </c>
      <c r="Q12" s="10">
        <v>91.568878124999998</v>
      </c>
      <c r="R12" s="10">
        <v>95.278571749999998</v>
      </c>
      <c r="S12" s="10">
        <v>97.639285874999999</v>
      </c>
      <c r="T12" s="10">
        <v>100</v>
      </c>
      <c r="U12" s="10">
        <v>100.28103739583334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50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99.069669310344821</v>
      </c>
      <c r="J13" s="10">
        <v>104.3167344</v>
      </c>
      <c r="K13" s="10">
        <v>83.137756249999995</v>
      </c>
      <c r="L13" s="10">
        <v>96.627551249999996</v>
      </c>
      <c r="M13" s="10">
        <v>93.255102500000007</v>
      </c>
      <c r="N13" s="10">
        <v>102.24829916666667</v>
      </c>
      <c r="O13" s="10">
        <v>93.255102500000007</v>
      </c>
      <c r="P13" s="10">
        <v>89.722060952380957</v>
      </c>
      <c r="Q13" s="10">
        <v>86.510204999999999</v>
      </c>
      <c r="R13" s="10">
        <v>95.278571749999998</v>
      </c>
      <c r="S13" s="10">
        <v>94.266837124999995</v>
      </c>
      <c r="T13" s="10">
        <v>97.976530749999995</v>
      </c>
      <c r="U13" s="10">
        <v>99.156887812500003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51</v>
      </c>
      <c r="B14" t="s">
        <v>859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107.44264551724137</v>
      </c>
      <c r="J14" s="10">
        <v>105.39591799999999</v>
      </c>
      <c r="K14" s="10">
        <v>96.627551249999996</v>
      </c>
      <c r="L14" s="10">
        <v>94.941326875000001</v>
      </c>
      <c r="M14" s="10">
        <v>93.255102500000007</v>
      </c>
      <c r="N14" s="10">
        <v>113.489795</v>
      </c>
      <c r="O14" s="10">
        <v>98.651020500000001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104.0469385</v>
      </c>
      <c r="U14" s="10">
        <v>99.156887812500003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53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88.836031724137925</v>
      </c>
      <c r="J15" s="10">
        <v>94.604082000000005</v>
      </c>
      <c r="K15" s="10">
        <v>86.510204999999999</v>
      </c>
      <c r="L15" s="10">
        <v>98.313775625000005</v>
      </c>
      <c r="M15" s="10">
        <v>96.627551249999996</v>
      </c>
      <c r="N15" s="10">
        <v>91.006803333333337</v>
      </c>
      <c r="O15" s="10">
        <v>104.0469385</v>
      </c>
      <c r="P15" s="10">
        <v>92.291545714285718</v>
      </c>
      <c r="Q15" s="10">
        <v>91.568878124999998</v>
      </c>
      <c r="R15" s="10">
        <v>103.37244875</v>
      </c>
      <c r="S15" s="10">
        <v>94.941326875000001</v>
      </c>
      <c r="T15" s="10">
        <v>91.906123000000008</v>
      </c>
      <c r="U15" s="10">
        <v>95.784439062499999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54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91.627023793103447</v>
      </c>
      <c r="J16" s="10">
        <v>97.841632799999999</v>
      </c>
      <c r="K16" s="10">
        <v>93.255102500000007</v>
      </c>
      <c r="L16" s="10">
        <v>100</v>
      </c>
      <c r="M16" s="10">
        <v>96.627551249999996</v>
      </c>
      <c r="N16" s="10">
        <v>93.255102500000007</v>
      </c>
      <c r="O16" s="10">
        <v>105.39591799999999</v>
      </c>
      <c r="P16" s="10">
        <v>96.145772857142859</v>
      </c>
      <c r="Q16" s="10">
        <v>93.255102500000007</v>
      </c>
      <c r="R16" s="10">
        <v>103.37244875</v>
      </c>
      <c r="S16" s="10">
        <v>97.470663437499994</v>
      </c>
      <c r="T16" s="10">
        <v>93.929592249999999</v>
      </c>
      <c r="U16" s="10">
        <v>98.032738229166668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55</v>
      </c>
      <c r="B17" t="s">
        <v>869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89.766362413793104</v>
      </c>
      <c r="J17" s="10">
        <v>98.920816400000007</v>
      </c>
      <c r="K17" s="10">
        <v>86.510204999999999</v>
      </c>
      <c r="L17" s="10">
        <v>101.68622437499999</v>
      </c>
      <c r="M17" s="10">
        <v>96.627551249999996</v>
      </c>
      <c r="N17" s="10">
        <v>91.006803333333337</v>
      </c>
      <c r="O17" s="10">
        <v>108.09387699999999</v>
      </c>
      <c r="P17" s="10">
        <v>94.861030476190479</v>
      </c>
      <c r="Q17" s="10">
        <v>96.627551249999996</v>
      </c>
      <c r="R17" s="10">
        <v>103.37244875</v>
      </c>
      <c r="S17" s="10">
        <v>97.470663437499994</v>
      </c>
      <c r="T17" s="10">
        <v>92.58061275</v>
      </c>
      <c r="U17" s="10">
        <v>99.156887812500003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56</v>
      </c>
      <c r="B18" t="s">
        <v>986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94.41801586206897</v>
      </c>
      <c r="J18" s="10">
        <v>97.841632799999999</v>
      </c>
      <c r="K18" s="10">
        <v>96.627551249999996</v>
      </c>
      <c r="L18" s="10">
        <v>100</v>
      </c>
      <c r="M18" s="10">
        <v>96.627551249999996</v>
      </c>
      <c r="N18" s="10">
        <v>95.503401666666662</v>
      </c>
      <c r="O18" s="10">
        <v>108.09387699999999</v>
      </c>
      <c r="P18" s="10">
        <v>97.430515238095239</v>
      </c>
      <c r="Q18" s="10">
        <v>96.627551249999996</v>
      </c>
      <c r="R18" s="10">
        <v>103.37244875</v>
      </c>
      <c r="S18" s="10">
        <v>99.156887812500003</v>
      </c>
      <c r="T18" s="10">
        <v>95.953061500000004</v>
      </c>
      <c r="U18" s="10">
        <v>98.032738229166668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57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92.557354482758626</v>
      </c>
      <c r="J19" s="10">
        <v>102.1583672</v>
      </c>
      <c r="K19" s="10">
        <v>93.255102500000007</v>
      </c>
      <c r="L19" s="10">
        <v>93.255102500000007</v>
      </c>
      <c r="M19" s="10">
        <v>100</v>
      </c>
      <c r="N19" s="10">
        <v>95.503401666666662</v>
      </c>
      <c r="O19" s="10">
        <v>97.302041000000003</v>
      </c>
      <c r="P19" s="10">
        <v>93.576288095238098</v>
      </c>
      <c r="Q19" s="10">
        <v>93.255102500000007</v>
      </c>
      <c r="R19" s="10">
        <v>96.627551249999996</v>
      </c>
      <c r="S19" s="10">
        <v>95.109949312500007</v>
      </c>
      <c r="T19" s="10">
        <v>95.953061500000004</v>
      </c>
      <c r="U19" s="10">
        <v>99.156887812500003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79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92.557354482758626</v>
      </c>
      <c r="J20" s="10">
        <v>92.445714800000005</v>
      </c>
      <c r="K20" s="10">
        <v>96.627551249999996</v>
      </c>
      <c r="L20" s="10">
        <v>89.882653750000003</v>
      </c>
      <c r="M20" s="10">
        <v>93.255102500000007</v>
      </c>
      <c r="N20" s="10">
        <v>95.503401666666662</v>
      </c>
      <c r="O20" s="10">
        <v>98.651020500000001</v>
      </c>
      <c r="P20" s="10">
        <v>93.576288095238098</v>
      </c>
      <c r="Q20" s="10">
        <v>93.255102500000007</v>
      </c>
      <c r="R20" s="10">
        <v>95.278571749999998</v>
      </c>
      <c r="S20" s="10">
        <v>92.58061275</v>
      </c>
      <c r="T20" s="10">
        <v>93.255102500000007</v>
      </c>
      <c r="U20" s="10">
        <v>90.7257659375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80</v>
      </c>
      <c r="B21" t="s">
        <v>925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95.348346551724134</v>
      </c>
      <c r="J21" s="10">
        <v>95.683265599999999</v>
      </c>
      <c r="K21" s="10">
        <v>100</v>
      </c>
      <c r="L21" s="10">
        <v>91.568878124999998</v>
      </c>
      <c r="M21" s="10">
        <v>93.255102500000007</v>
      </c>
      <c r="N21" s="10">
        <v>97.751700833333331</v>
      </c>
      <c r="O21" s="10">
        <v>100</v>
      </c>
      <c r="P21" s="10">
        <v>97.430515238095239</v>
      </c>
      <c r="Q21" s="10">
        <v>94.941326875000001</v>
      </c>
      <c r="R21" s="10">
        <v>95.278571749999998</v>
      </c>
      <c r="S21" s="10">
        <v>94.941326875000001</v>
      </c>
      <c r="T21" s="10">
        <v>95.278571749999998</v>
      </c>
      <c r="U21" s="10">
        <v>92.974065104166669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83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98.139338620689657</v>
      </c>
      <c r="J22" s="10">
        <v>100</v>
      </c>
      <c r="K22" s="10">
        <v>96.627551249999996</v>
      </c>
      <c r="L22" s="10">
        <v>101.68622437499999</v>
      </c>
      <c r="M22" s="10">
        <v>100</v>
      </c>
      <c r="N22" s="10">
        <v>95.503401666666662</v>
      </c>
      <c r="O22" s="10">
        <v>98.651020500000001</v>
      </c>
      <c r="P22" s="10">
        <v>93.576288095238098</v>
      </c>
      <c r="Q22" s="10">
        <v>93.255102500000007</v>
      </c>
      <c r="R22" s="10">
        <v>95.278571749999998</v>
      </c>
      <c r="S22" s="10">
        <v>96.627551249999996</v>
      </c>
      <c r="T22" s="10">
        <v>100</v>
      </c>
      <c r="U22" s="10">
        <v>100.8431121875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84</v>
      </c>
      <c r="B23" t="s">
        <v>783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100.93033068965518</v>
      </c>
      <c r="J23" s="10">
        <v>102.1583672</v>
      </c>
      <c r="K23" s="10">
        <v>100</v>
      </c>
      <c r="L23" s="10">
        <v>103.37244875</v>
      </c>
      <c r="M23" s="10">
        <v>100</v>
      </c>
      <c r="N23" s="10">
        <v>97.751700833333331</v>
      </c>
      <c r="O23" s="10">
        <v>100</v>
      </c>
      <c r="P23" s="10">
        <v>97.430515238095239</v>
      </c>
      <c r="Q23" s="10">
        <v>94.941326875000001</v>
      </c>
      <c r="R23" s="10">
        <v>95.278571749999998</v>
      </c>
      <c r="S23" s="10">
        <v>98.819642937500006</v>
      </c>
      <c r="T23" s="10">
        <v>102.02346925000001</v>
      </c>
      <c r="U23" s="10">
        <v>102.52933656250001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86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99.069669310344821</v>
      </c>
      <c r="J24" s="10">
        <v>101.07918359999999</v>
      </c>
      <c r="K24" s="10">
        <v>96.627551249999996</v>
      </c>
      <c r="L24" s="10">
        <v>101.68622437499999</v>
      </c>
      <c r="M24" s="10">
        <v>100</v>
      </c>
      <c r="N24" s="10">
        <v>97.751700833333331</v>
      </c>
      <c r="O24" s="10">
        <v>101.3489795</v>
      </c>
      <c r="P24" s="10">
        <v>94.861030476190479</v>
      </c>
      <c r="Q24" s="10">
        <v>94.941326875000001</v>
      </c>
      <c r="R24" s="10">
        <v>110.11734625</v>
      </c>
      <c r="S24" s="10">
        <v>101.5176019375</v>
      </c>
      <c r="T24" s="10">
        <v>100.67448975000001</v>
      </c>
      <c r="U24" s="10">
        <v>101.40518697916667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87</v>
      </c>
      <c r="B25" t="s">
        <v>1340</v>
      </c>
      <c r="C25" t="s">
        <v>47</v>
      </c>
      <c r="D25" t="s">
        <v>28</v>
      </c>
      <c r="E25" t="s">
        <v>25</v>
      </c>
      <c r="F25" t="s">
        <v>27</v>
      </c>
      <c r="G25" t="s">
        <v>71</v>
      </c>
      <c r="H25" t="s">
        <v>448</v>
      </c>
      <c r="I25" s="10">
        <v>101.86066137931034</v>
      </c>
      <c r="J25" s="10">
        <v>104.3167344</v>
      </c>
      <c r="K25" s="10">
        <v>100</v>
      </c>
      <c r="L25" s="10">
        <v>103.37244875</v>
      </c>
      <c r="M25" s="10">
        <v>100</v>
      </c>
      <c r="N25" s="10">
        <v>100</v>
      </c>
      <c r="O25" s="10">
        <v>102.697959</v>
      </c>
      <c r="P25" s="10">
        <v>98.71525761904762</v>
      </c>
      <c r="Q25" s="10">
        <v>96.627551249999996</v>
      </c>
      <c r="R25" s="10">
        <v>110.11734625</v>
      </c>
      <c r="S25" s="10">
        <v>103.87831606250001</v>
      </c>
      <c r="T25" s="10">
        <v>102.697959</v>
      </c>
      <c r="U25" s="10">
        <v>103.65348614583333</v>
      </c>
      <c r="V25" s="10">
        <v>100</v>
      </c>
      <c r="W25" s="10">
        <v>100</v>
      </c>
      <c r="X25" s="10">
        <v>99.156887812500003</v>
      </c>
    </row>
    <row r="26" spans="1:24" x14ac:dyDescent="0.35">
      <c r="A26">
        <v>95</v>
      </c>
      <c r="B26" t="s">
        <v>205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99.069669310344821</v>
      </c>
      <c r="J26" s="10">
        <v>98.920816400000007</v>
      </c>
      <c r="K26" s="10">
        <v>96.627551249999996</v>
      </c>
      <c r="L26" s="10">
        <v>110.11734625</v>
      </c>
      <c r="M26" s="10">
        <v>100</v>
      </c>
      <c r="N26" s="10">
        <v>122.48299166666666</v>
      </c>
      <c r="O26" s="10">
        <v>98.651020500000001</v>
      </c>
      <c r="P26" s="10">
        <v>94.861030476190479</v>
      </c>
      <c r="Q26" s="10">
        <v>100</v>
      </c>
      <c r="R26" s="10">
        <v>100</v>
      </c>
      <c r="S26" s="10">
        <v>101.5176019375</v>
      </c>
      <c r="T26" s="10">
        <v>100.67448975000001</v>
      </c>
      <c r="U26" s="10">
        <v>103.09141135416667</v>
      </c>
      <c r="V26" s="10">
        <v>96.627551249999996</v>
      </c>
      <c r="W26" s="10">
        <v>99.156887812500003</v>
      </c>
      <c r="X26" s="10">
        <v>105.058673125</v>
      </c>
    </row>
    <row r="27" spans="1:24" x14ac:dyDescent="0.35">
      <c r="A27">
        <v>96</v>
      </c>
      <c r="B27" t="s">
        <v>207</v>
      </c>
      <c r="C27" t="s">
        <v>50</v>
      </c>
      <c r="D27" t="s">
        <v>28</v>
      </c>
      <c r="E27" t="s">
        <v>25</v>
      </c>
      <c r="F27" t="s">
        <v>49</v>
      </c>
      <c r="G27" t="s">
        <v>71</v>
      </c>
      <c r="H27" t="s">
        <v>455</v>
      </c>
      <c r="I27" s="10">
        <v>101.86066137931034</v>
      </c>
      <c r="J27" s="10">
        <v>102.1583672</v>
      </c>
      <c r="K27" s="10">
        <v>100</v>
      </c>
      <c r="L27" s="10">
        <v>111.80357062499999</v>
      </c>
      <c r="M27" s="10">
        <v>100</v>
      </c>
      <c r="N27" s="10">
        <v>124.73129083333333</v>
      </c>
      <c r="O27" s="10">
        <v>100</v>
      </c>
      <c r="P27" s="10">
        <v>98.71525761904762</v>
      </c>
      <c r="Q27" s="10">
        <v>101.68622437499999</v>
      </c>
      <c r="R27" s="10">
        <v>100</v>
      </c>
      <c r="S27" s="10">
        <v>103.87831606250001</v>
      </c>
      <c r="T27" s="10">
        <v>102.697959</v>
      </c>
      <c r="U27" s="10">
        <v>105.33971052083334</v>
      </c>
      <c r="V27" s="10">
        <v>100</v>
      </c>
      <c r="W27" s="10">
        <v>100.8431121875</v>
      </c>
      <c r="X27" s="10">
        <v>108.431121875</v>
      </c>
    </row>
    <row r="28" spans="1:24" x14ac:dyDescent="0.35">
      <c r="A28">
        <v>97</v>
      </c>
      <c r="B28" t="s">
        <v>215</v>
      </c>
      <c r="C28" t="s">
        <v>50</v>
      </c>
      <c r="D28" t="s">
        <v>23</v>
      </c>
      <c r="E28" t="s">
        <v>25</v>
      </c>
      <c r="F28" t="s">
        <v>49</v>
      </c>
      <c r="G28" t="s">
        <v>71</v>
      </c>
      <c r="H28" t="s">
        <v>455</v>
      </c>
      <c r="I28" s="10">
        <v>99.069669310344821</v>
      </c>
      <c r="J28" s="10">
        <v>98.920816400000007</v>
      </c>
      <c r="K28" s="10">
        <v>100</v>
      </c>
      <c r="L28" s="10">
        <v>108.431121875</v>
      </c>
      <c r="M28" s="10">
        <v>100</v>
      </c>
      <c r="N28" s="10">
        <v>131.47618833333334</v>
      </c>
      <c r="O28" s="10">
        <v>104.0469385</v>
      </c>
      <c r="P28" s="10">
        <v>98.71525761904762</v>
      </c>
      <c r="Q28" s="10">
        <v>105.058673125</v>
      </c>
      <c r="R28" s="10">
        <v>100</v>
      </c>
      <c r="S28" s="10">
        <v>103.87831606250001</v>
      </c>
      <c r="T28" s="10">
        <v>100.67448975000001</v>
      </c>
      <c r="U28" s="10">
        <v>102.52933656250001</v>
      </c>
      <c r="V28" s="10">
        <v>100</v>
      </c>
      <c r="W28" s="10">
        <v>105.058673125</v>
      </c>
      <c r="X28" s="10">
        <v>110.96045843749999</v>
      </c>
    </row>
    <row r="29" spans="1:24" x14ac:dyDescent="0.35">
      <c r="A29">
        <v>98</v>
      </c>
      <c r="B29" t="s">
        <v>892</v>
      </c>
      <c r="C29" t="s">
        <v>50</v>
      </c>
      <c r="D29" t="s">
        <v>24</v>
      </c>
      <c r="E29" t="s">
        <v>25</v>
      </c>
      <c r="F29" t="s">
        <v>49</v>
      </c>
      <c r="G29" t="s">
        <v>71</v>
      </c>
      <c r="H29" t="s">
        <v>455</v>
      </c>
      <c r="I29" s="10">
        <v>104.65165344827587</v>
      </c>
      <c r="J29" s="10">
        <v>100</v>
      </c>
      <c r="K29" s="10">
        <v>100</v>
      </c>
      <c r="L29" s="10">
        <v>108.431121875</v>
      </c>
      <c r="M29" s="10">
        <v>100</v>
      </c>
      <c r="N29" s="10">
        <v>129.22788916666667</v>
      </c>
      <c r="O29" s="10">
        <v>98.651020500000001</v>
      </c>
      <c r="P29" s="10">
        <v>101.28474238095238</v>
      </c>
      <c r="Q29" s="10">
        <v>100</v>
      </c>
      <c r="R29" s="10">
        <v>102.02346925000001</v>
      </c>
      <c r="S29" s="10">
        <v>104.5528058125</v>
      </c>
      <c r="T29" s="10">
        <v>104.72142825</v>
      </c>
      <c r="U29" s="10">
        <v>103.09141135416667</v>
      </c>
      <c r="V29" s="10">
        <v>100</v>
      </c>
      <c r="W29" s="10">
        <v>99.156887812500003</v>
      </c>
      <c r="X29" s="10">
        <v>111.80357062499999</v>
      </c>
    </row>
    <row r="30" spans="1:24" x14ac:dyDescent="0.35">
      <c r="A30">
        <v>99</v>
      </c>
      <c r="B30" t="s">
        <v>1103</v>
      </c>
      <c r="C30" t="s">
        <v>50</v>
      </c>
      <c r="D30" t="s">
        <v>28</v>
      </c>
      <c r="E30" t="s">
        <v>25</v>
      </c>
      <c r="F30" t="s">
        <v>49</v>
      </c>
      <c r="G30" t="s">
        <v>71</v>
      </c>
      <c r="H30" t="s">
        <v>455</v>
      </c>
      <c r="I30" s="10">
        <v>100.93033068965518</v>
      </c>
      <c r="J30" s="10">
        <v>105.39591799999999</v>
      </c>
      <c r="K30" s="10">
        <v>96.627551249999996</v>
      </c>
      <c r="L30" s="10">
        <v>115.176019375</v>
      </c>
      <c r="M30" s="10">
        <v>100</v>
      </c>
      <c r="N30" s="10">
        <v>120.23469249999999</v>
      </c>
      <c r="O30" s="10">
        <v>102.697959</v>
      </c>
      <c r="P30" s="10">
        <v>96.145772857142859</v>
      </c>
      <c r="Q30" s="10">
        <v>103.37244875</v>
      </c>
      <c r="R30" s="10">
        <v>100</v>
      </c>
      <c r="S30" s="10">
        <v>104.2155609375</v>
      </c>
      <c r="T30" s="10">
        <v>102.02346925000001</v>
      </c>
      <c r="U30" s="10">
        <v>108.15008447916667</v>
      </c>
      <c r="V30" s="10">
        <v>96.627551249999996</v>
      </c>
      <c r="W30" s="10">
        <v>103.37244875</v>
      </c>
      <c r="X30" s="10">
        <v>105.058673125</v>
      </c>
    </row>
    <row r="31" spans="1:24" x14ac:dyDescent="0.35">
      <c r="A31">
        <v>100</v>
      </c>
      <c r="B31" t="s">
        <v>1299</v>
      </c>
      <c r="C31" t="s">
        <v>50</v>
      </c>
      <c r="D31" t="s">
        <v>23</v>
      </c>
      <c r="E31" t="s">
        <v>25</v>
      </c>
      <c r="F31" t="s">
        <v>49</v>
      </c>
      <c r="G31" t="s">
        <v>71</v>
      </c>
      <c r="H31" t="s">
        <v>455</v>
      </c>
      <c r="I31" s="10">
        <v>103.72132275862069</v>
      </c>
      <c r="J31" s="10">
        <v>102.1583672</v>
      </c>
      <c r="K31" s="10">
        <v>103.37244875</v>
      </c>
      <c r="L31" s="10">
        <v>111.80357062499999</v>
      </c>
      <c r="M31" s="10">
        <v>100</v>
      </c>
      <c r="N31" s="10">
        <v>131.47618833333334</v>
      </c>
      <c r="O31" s="10">
        <v>101.3489795</v>
      </c>
      <c r="P31" s="10">
        <v>101.28474238095238</v>
      </c>
      <c r="Q31" s="10">
        <v>103.37244875</v>
      </c>
      <c r="R31" s="10">
        <v>100</v>
      </c>
      <c r="S31" s="10">
        <v>105.5645404375</v>
      </c>
      <c r="T31" s="10">
        <v>104.0469385</v>
      </c>
      <c r="U31" s="10">
        <v>105.33971052083334</v>
      </c>
      <c r="V31" s="10">
        <v>103.37244875</v>
      </c>
      <c r="W31" s="10">
        <v>102.52933656250001</v>
      </c>
      <c r="X31" s="10">
        <v>112.6466828125</v>
      </c>
    </row>
    <row r="32" spans="1:24" x14ac:dyDescent="0.35">
      <c r="A32">
        <v>105</v>
      </c>
      <c r="B32" t="s">
        <v>205</v>
      </c>
      <c r="C32" t="s">
        <v>51</v>
      </c>
      <c r="D32" t="s">
        <v>23</v>
      </c>
      <c r="E32" t="s">
        <v>25</v>
      </c>
      <c r="F32" t="s">
        <v>49</v>
      </c>
      <c r="G32" t="s">
        <v>71</v>
      </c>
      <c r="H32" t="s">
        <v>462</v>
      </c>
      <c r="I32" s="10">
        <v>96.278677241379313</v>
      </c>
      <c r="J32" s="10">
        <v>96.762449200000006</v>
      </c>
      <c r="K32" s="10">
        <v>89.882653750000003</v>
      </c>
      <c r="L32" s="10">
        <v>96.627551249999996</v>
      </c>
      <c r="M32" s="10">
        <v>93.255102500000007</v>
      </c>
      <c r="N32" s="10">
        <v>97.751700833333331</v>
      </c>
      <c r="O32" s="10">
        <v>95.953061500000004</v>
      </c>
      <c r="P32" s="10">
        <v>94.861030476190479</v>
      </c>
      <c r="Q32" s="10">
        <v>100</v>
      </c>
      <c r="R32" s="10">
        <v>96.627551249999996</v>
      </c>
      <c r="S32" s="10">
        <v>95.278571749999998</v>
      </c>
      <c r="T32" s="10">
        <v>95.953061500000004</v>
      </c>
      <c r="U32" s="10">
        <v>95.222364270833339</v>
      </c>
      <c r="V32" s="10">
        <v>89.882653750000003</v>
      </c>
      <c r="W32" s="10">
        <v>97.470663437499994</v>
      </c>
      <c r="X32" s="10">
        <v>95.784439062499999</v>
      </c>
    </row>
    <row r="33" spans="1:24" x14ac:dyDescent="0.35">
      <c r="A33">
        <v>106</v>
      </c>
      <c r="B33" t="s">
        <v>205</v>
      </c>
      <c r="C33" t="s">
        <v>52</v>
      </c>
      <c r="D33" t="s">
        <v>23</v>
      </c>
      <c r="E33" t="s">
        <v>25</v>
      </c>
      <c r="F33" t="s">
        <v>49</v>
      </c>
      <c r="G33" t="s">
        <v>71</v>
      </c>
      <c r="H33" t="s">
        <v>464</v>
      </c>
      <c r="I33" s="10">
        <v>97.209007931034478</v>
      </c>
      <c r="J33" s="10">
        <v>97.841632799999999</v>
      </c>
      <c r="K33" s="10">
        <v>93.255102500000007</v>
      </c>
      <c r="L33" s="10">
        <v>98.313775625000005</v>
      </c>
      <c r="M33" s="10">
        <v>93.255102500000007</v>
      </c>
      <c r="N33" s="10">
        <v>108.99319666666666</v>
      </c>
      <c r="O33" s="10">
        <v>97.302041000000003</v>
      </c>
      <c r="P33" s="10">
        <v>96.145772857142859</v>
      </c>
      <c r="Q33" s="10">
        <v>101.68622437499999</v>
      </c>
      <c r="R33" s="10">
        <v>96.627551249999996</v>
      </c>
      <c r="S33" s="10">
        <v>97.302041000000003</v>
      </c>
      <c r="T33" s="10">
        <v>96.627551249999996</v>
      </c>
      <c r="U33" s="10">
        <v>96.346513854166673</v>
      </c>
      <c r="V33" s="10">
        <v>93.255102500000007</v>
      </c>
      <c r="W33" s="10">
        <v>99.156887812500003</v>
      </c>
      <c r="X33" s="10">
        <v>100.8431121875</v>
      </c>
    </row>
    <row r="34" spans="1:24" x14ac:dyDescent="0.35">
      <c r="A34">
        <v>112</v>
      </c>
      <c r="B34" t="s">
        <v>205</v>
      </c>
      <c r="C34" t="s">
        <v>840</v>
      </c>
      <c r="D34" t="s">
        <v>23</v>
      </c>
      <c r="E34" t="s">
        <v>25</v>
      </c>
      <c r="F34" t="s">
        <v>49</v>
      </c>
      <c r="G34" t="s">
        <v>71</v>
      </c>
      <c r="H34" t="s">
        <v>848</v>
      </c>
      <c r="I34" s="10">
        <v>95.348346551724134</v>
      </c>
      <c r="J34" s="10">
        <v>96.762449200000006</v>
      </c>
      <c r="K34" s="10">
        <v>89.882653750000003</v>
      </c>
      <c r="L34" s="10">
        <v>96.627551249999996</v>
      </c>
      <c r="M34" s="10">
        <v>93.255102500000007</v>
      </c>
      <c r="N34" s="10">
        <v>104.49659833333334</v>
      </c>
      <c r="O34" s="10">
        <v>95.953061500000004</v>
      </c>
      <c r="P34" s="10">
        <v>94.861030476190479</v>
      </c>
      <c r="Q34" s="10">
        <v>100</v>
      </c>
      <c r="R34" s="10">
        <v>96.627551249999996</v>
      </c>
      <c r="S34" s="10">
        <v>95.615816624999994</v>
      </c>
      <c r="T34" s="10">
        <v>95.278571749999998</v>
      </c>
      <c r="U34" s="10">
        <v>95.222364270833339</v>
      </c>
      <c r="V34" s="10">
        <v>89.882653750000003</v>
      </c>
      <c r="W34" s="10">
        <v>97.470663437499994</v>
      </c>
      <c r="X34" s="10">
        <v>98.313775625000005</v>
      </c>
    </row>
    <row r="35" spans="1:24" x14ac:dyDescent="0.35">
      <c r="A35">
        <v>120</v>
      </c>
      <c r="B35" t="s">
        <v>205</v>
      </c>
      <c r="C35" t="s">
        <v>32</v>
      </c>
      <c r="D35" t="s">
        <v>28</v>
      </c>
      <c r="E35" t="s">
        <v>25</v>
      </c>
      <c r="F35" t="s">
        <v>20</v>
      </c>
      <c r="G35" t="s">
        <v>71</v>
      </c>
      <c r="H35" t="s">
        <v>473</v>
      </c>
      <c r="I35" s="10">
        <v>100</v>
      </c>
      <c r="J35" s="10">
        <v>101.07918359999999</v>
      </c>
      <c r="K35" s="10">
        <v>96.627551249999996</v>
      </c>
      <c r="L35" s="10">
        <v>101.68622437499999</v>
      </c>
      <c r="M35" s="10">
        <v>100</v>
      </c>
      <c r="N35" s="10">
        <v>100</v>
      </c>
      <c r="O35" s="10">
        <v>97.302041000000003</v>
      </c>
      <c r="P35" s="10">
        <v>94.861030476190479</v>
      </c>
      <c r="Q35" s="10">
        <v>94.941326875000001</v>
      </c>
      <c r="R35" s="10">
        <v>100</v>
      </c>
      <c r="S35" s="10">
        <v>98.819642937500006</v>
      </c>
      <c r="T35" s="10">
        <v>101.3489795</v>
      </c>
      <c r="U35" s="10">
        <v>101.40518697916667</v>
      </c>
      <c r="V35" s="10">
        <v>96.627551249999996</v>
      </c>
      <c r="W35" s="10">
        <v>95.784439062499999</v>
      </c>
      <c r="X35" s="10">
        <v>96.627551249999996</v>
      </c>
    </row>
    <row r="36" spans="1:24" x14ac:dyDescent="0.35">
      <c r="A36">
        <v>121</v>
      </c>
      <c r="B36" t="s">
        <v>215</v>
      </c>
      <c r="C36" t="s">
        <v>32</v>
      </c>
      <c r="D36" t="s">
        <v>23</v>
      </c>
      <c r="E36" t="s">
        <v>25</v>
      </c>
      <c r="F36" t="s">
        <v>20</v>
      </c>
      <c r="G36" t="s">
        <v>71</v>
      </c>
      <c r="H36" t="s">
        <v>473</v>
      </c>
      <c r="I36" s="10">
        <v>102.79099206896552</v>
      </c>
      <c r="J36" s="10">
        <v>104.3167344</v>
      </c>
      <c r="K36" s="10">
        <v>100</v>
      </c>
      <c r="L36" s="10">
        <v>103.37244875</v>
      </c>
      <c r="M36" s="10">
        <v>100</v>
      </c>
      <c r="N36" s="10">
        <v>102.24829916666667</v>
      </c>
      <c r="O36" s="10">
        <v>98.651020500000001</v>
      </c>
      <c r="P36" s="10">
        <v>98.71525761904762</v>
      </c>
      <c r="Q36" s="10">
        <v>96.627551249999996</v>
      </c>
      <c r="R36" s="10">
        <v>100</v>
      </c>
      <c r="S36" s="10">
        <v>101.18035706249999</v>
      </c>
      <c r="T36" s="10">
        <v>103.37244875</v>
      </c>
      <c r="U36" s="10">
        <v>103.65348614583333</v>
      </c>
      <c r="V36" s="10">
        <v>100</v>
      </c>
      <c r="W36" s="10">
        <v>97.470663437499994</v>
      </c>
      <c r="X36" s="10">
        <v>100</v>
      </c>
    </row>
    <row r="37" spans="1:24" x14ac:dyDescent="0.35">
      <c r="A37">
        <v>122</v>
      </c>
      <c r="B37" t="s">
        <v>207</v>
      </c>
      <c r="C37" t="s">
        <v>32</v>
      </c>
      <c r="D37" t="s">
        <v>24</v>
      </c>
      <c r="E37" t="s">
        <v>25</v>
      </c>
      <c r="F37" t="s">
        <v>20</v>
      </c>
      <c r="G37" t="s">
        <v>71</v>
      </c>
      <c r="H37" t="s">
        <v>473</v>
      </c>
      <c r="I37" s="10">
        <v>101.86066137931034</v>
      </c>
      <c r="J37" s="10">
        <v>106.4751016</v>
      </c>
      <c r="K37" s="10">
        <v>96.627551249999996</v>
      </c>
      <c r="L37" s="10">
        <v>106.74489749999999</v>
      </c>
      <c r="M37" s="10">
        <v>100</v>
      </c>
      <c r="N37" s="10">
        <v>97.751700833333331</v>
      </c>
      <c r="O37" s="10">
        <v>100</v>
      </c>
      <c r="P37" s="10">
        <v>96.145772857142859</v>
      </c>
      <c r="Q37" s="10">
        <v>98.313775625000005</v>
      </c>
      <c r="R37" s="10">
        <v>100</v>
      </c>
      <c r="S37" s="10">
        <v>101.18035706249999</v>
      </c>
      <c r="T37" s="10">
        <v>102.697959</v>
      </c>
      <c r="U37" s="10">
        <v>105.9017853125</v>
      </c>
      <c r="V37" s="10">
        <v>96.627551249999996</v>
      </c>
      <c r="W37" s="10">
        <v>99.156887812500003</v>
      </c>
      <c r="X37" s="10">
        <v>96.627551249999996</v>
      </c>
    </row>
    <row r="38" spans="1:24" x14ac:dyDescent="0.35">
      <c r="A38">
        <v>123</v>
      </c>
      <c r="B38" t="s">
        <v>859</v>
      </c>
      <c r="C38" t="s">
        <v>32</v>
      </c>
      <c r="D38" t="s">
        <v>28</v>
      </c>
      <c r="E38" t="s">
        <v>25</v>
      </c>
      <c r="F38" t="s">
        <v>20</v>
      </c>
      <c r="G38" t="s">
        <v>71</v>
      </c>
      <c r="H38" t="s">
        <v>473</v>
      </c>
      <c r="I38" s="10">
        <v>101.86066137931034</v>
      </c>
      <c r="J38" s="10">
        <v>102.1583672</v>
      </c>
      <c r="K38" s="10">
        <v>96.627551249999996</v>
      </c>
      <c r="L38" s="10">
        <v>101.68622437499999</v>
      </c>
      <c r="M38" s="10">
        <v>100</v>
      </c>
      <c r="N38" s="10">
        <v>106.74489749999999</v>
      </c>
      <c r="O38" s="10">
        <v>101.3489795</v>
      </c>
      <c r="P38" s="10">
        <v>100</v>
      </c>
      <c r="Q38" s="10">
        <v>98.313775625000005</v>
      </c>
      <c r="R38" s="10">
        <v>100</v>
      </c>
      <c r="S38" s="10">
        <v>101.3489795</v>
      </c>
      <c r="T38" s="10">
        <v>102.697959</v>
      </c>
      <c r="U38" s="10">
        <v>101.96726177083333</v>
      </c>
      <c r="V38" s="10">
        <v>96.627551249999996</v>
      </c>
      <c r="W38" s="10">
        <v>100</v>
      </c>
      <c r="X38" s="10">
        <v>102.52933656250001</v>
      </c>
    </row>
    <row r="39" spans="1:24" x14ac:dyDescent="0.35">
      <c r="A39">
        <v>124</v>
      </c>
      <c r="B39" t="s">
        <v>998</v>
      </c>
      <c r="C39" t="s">
        <v>32</v>
      </c>
      <c r="D39" t="s">
        <v>23</v>
      </c>
      <c r="E39" t="s">
        <v>25</v>
      </c>
      <c r="F39" t="s">
        <v>20</v>
      </c>
      <c r="G39" t="s">
        <v>71</v>
      </c>
      <c r="H39" t="s">
        <v>473</v>
      </c>
      <c r="I39" s="10">
        <v>104.65165344827587</v>
      </c>
      <c r="J39" s="10">
        <v>102.1583672</v>
      </c>
      <c r="K39" s="10">
        <v>93.255102500000007</v>
      </c>
      <c r="L39" s="10">
        <v>100</v>
      </c>
      <c r="M39" s="10">
        <v>100</v>
      </c>
      <c r="N39" s="10">
        <v>106.74489749999999</v>
      </c>
      <c r="O39" s="10">
        <v>98.651020500000001</v>
      </c>
      <c r="P39" s="10">
        <v>100</v>
      </c>
      <c r="Q39" s="10">
        <v>98.313775625000005</v>
      </c>
      <c r="R39" s="10">
        <v>100</v>
      </c>
      <c r="S39" s="10">
        <v>101.18035706249999</v>
      </c>
      <c r="T39" s="10">
        <v>104.72142825</v>
      </c>
      <c r="U39" s="10">
        <v>101.40518697916667</v>
      </c>
      <c r="V39" s="10">
        <v>93.255102500000007</v>
      </c>
      <c r="W39" s="10">
        <v>98.313775625000005</v>
      </c>
      <c r="X39" s="10">
        <v>102.52933656250001</v>
      </c>
    </row>
    <row r="40" spans="1:24" x14ac:dyDescent="0.35">
      <c r="A40">
        <v>125</v>
      </c>
      <c r="B40" t="s">
        <v>1227</v>
      </c>
      <c r="C40" t="s">
        <v>32</v>
      </c>
      <c r="D40" t="s">
        <v>24</v>
      </c>
      <c r="E40" t="s">
        <v>25</v>
      </c>
      <c r="F40" t="s">
        <v>20</v>
      </c>
      <c r="G40" t="s">
        <v>71</v>
      </c>
      <c r="H40" t="s">
        <v>473</v>
      </c>
      <c r="I40" s="10">
        <v>105.58198413793103</v>
      </c>
      <c r="J40" s="10">
        <v>104.3167344</v>
      </c>
      <c r="K40" s="10">
        <v>103.37244875</v>
      </c>
      <c r="L40" s="10">
        <v>103.37244875</v>
      </c>
      <c r="M40" s="10">
        <v>100</v>
      </c>
      <c r="N40" s="10">
        <v>106.74489749999999</v>
      </c>
      <c r="O40" s="10">
        <v>100</v>
      </c>
      <c r="P40" s="10">
        <v>101.28474238095238</v>
      </c>
      <c r="Q40" s="10">
        <v>98.313775625000005</v>
      </c>
      <c r="R40" s="10">
        <v>100</v>
      </c>
      <c r="S40" s="10">
        <v>102.8665814375</v>
      </c>
      <c r="T40" s="10">
        <v>105.39591799999999</v>
      </c>
      <c r="U40" s="10">
        <v>103.65348614583333</v>
      </c>
      <c r="V40" s="10">
        <v>103.37244875</v>
      </c>
      <c r="W40" s="10">
        <v>99.156887812500003</v>
      </c>
      <c r="X40" s="10">
        <v>103.37244875</v>
      </c>
    </row>
    <row r="41" spans="1:24" x14ac:dyDescent="0.35">
      <c r="A41">
        <v>129</v>
      </c>
      <c r="B41" t="s">
        <v>205</v>
      </c>
      <c r="C41" t="s">
        <v>34</v>
      </c>
      <c r="D41" t="s">
        <v>28</v>
      </c>
      <c r="E41" t="s">
        <v>25</v>
      </c>
      <c r="F41" t="s">
        <v>20</v>
      </c>
      <c r="G41" t="s">
        <v>71</v>
      </c>
      <c r="H41" t="s">
        <v>478</v>
      </c>
      <c r="I41" s="10">
        <v>102.79099206896552</v>
      </c>
      <c r="J41" s="10">
        <v>105.39591799999999</v>
      </c>
      <c r="K41" s="10">
        <v>89.882653750000003</v>
      </c>
      <c r="L41" s="10">
        <v>96.627551249999996</v>
      </c>
      <c r="M41" s="10">
        <v>93.255102500000007</v>
      </c>
      <c r="N41" s="10">
        <v>93.255102500000007</v>
      </c>
      <c r="O41" s="10">
        <v>90.557143499999995</v>
      </c>
      <c r="P41" s="10">
        <v>94.861030476190479</v>
      </c>
      <c r="Q41" s="10">
        <v>103.37244875</v>
      </c>
      <c r="R41" s="10">
        <v>93.929592249999999</v>
      </c>
      <c r="S41" s="10">
        <v>96.458928812500005</v>
      </c>
      <c r="T41" s="10">
        <v>100.67448975000001</v>
      </c>
      <c r="U41" s="10">
        <v>99.718962604166663</v>
      </c>
      <c r="V41" s="10">
        <v>89.882653750000003</v>
      </c>
      <c r="W41" s="10">
        <v>95.784439062499999</v>
      </c>
      <c r="X41" s="10">
        <v>94.098214687500004</v>
      </c>
    </row>
    <row r="42" spans="1:24" x14ac:dyDescent="0.35">
      <c r="A42">
        <v>130</v>
      </c>
      <c r="B42" t="s">
        <v>937</v>
      </c>
      <c r="C42" t="s">
        <v>34</v>
      </c>
      <c r="D42" t="s">
        <v>23</v>
      </c>
      <c r="E42" t="s">
        <v>25</v>
      </c>
      <c r="F42" t="s">
        <v>20</v>
      </c>
      <c r="G42" t="s">
        <v>71</v>
      </c>
      <c r="H42" t="s">
        <v>478</v>
      </c>
      <c r="I42" s="10">
        <v>105.58198413793103</v>
      </c>
      <c r="J42" s="10">
        <v>108.6334688</v>
      </c>
      <c r="K42" s="10">
        <v>93.255102500000007</v>
      </c>
      <c r="L42" s="10">
        <v>98.313775625000005</v>
      </c>
      <c r="M42" s="10">
        <v>93.255102500000007</v>
      </c>
      <c r="N42" s="10">
        <v>95.503401666666662</v>
      </c>
      <c r="O42" s="10">
        <v>91.906123000000008</v>
      </c>
      <c r="P42" s="10">
        <v>98.71525761904762</v>
      </c>
      <c r="Q42" s="10">
        <v>105.058673125</v>
      </c>
      <c r="R42" s="10">
        <v>93.929592249999999</v>
      </c>
      <c r="S42" s="10">
        <v>98.819642937500006</v>
      </c>
      <c r="T42" s="10">
        <v>102.697959</v>
      </c>
      <c r="U42" s="10">
        <v>101.96726177083333</v>
      </c>
      <c r="V42" s="10">
        <v>93.255102500000007</v>
      </c>
      <c r="W42" s="10">
        <v>97.470663437499994</v>
      </c>
      <c r="X42" s="10">
        <v>97.470663437499994</v>
      </c>
    </row>
    <row r="43" spans="1:24" x14ac:dyDescent="0.35">
      <c r="A43">
        <v>131</v>
      </c>
      <c r="B43" t="s">
        <v>205</v>
      </c>
      <c r="C43" t="s">
        <v>35</v>
      </c>
      <c r="D43" t="s">
        <v>23</v>
      </c>
      <c r="E43" t="s">
        <v>25</v>
      </c>
      <c r="F43" t="s">
        <v>20</v>
      </c>
      <c r="G43" t="s">
        <v>71</v>
      </c>
      <c r="H43" t="s">
        <v>480</v>
      </c>
      <c r="I43" s="10">
        <v>94.41801586206897</v>
      </c>
      <c r="J43" s="10">
        <v>94.604082000000005</v>
      </c>
      <c r="K43" s="10">
        <v>96.627551249999996</v>
      </c>
      <c r="L43" s="10">
        <v>96.627551249999996</v>
      </c>
      <c r="M43" s="10">
        <v>93.255102500000007</v>
      </c>
      <c r="N43" s="10">
        <v>93.255102500000007</v>
      </c>
      <c r="O43" s="10">
        <v>98.651020500000001</v>
      </c>
      <c r="P43" s="10">
        <v>94.861030476190479</v>
      </c>
      <c r="Q43" s="10">
        <v>94.941326875000001</v>
      </c>
      <c r="R43" s="10">
        <v>96.627551249999996</v>
      </c>
      <c r="S43" s="10">
        <v>94.4354595625</v>
      </c>
      <c r="T43" s="10">
        <v>94.604082000000005</v>
      </c>
      <c r="U43" s="10">
        <v>94.098214687500004</v>
      </c>
      <c r="V43" s="10">
        <v>96.627551249999996</v>
      </c>
      <c r="W43" s="10">
        <v>96.627551249999996</v>
      </c>
      <c r="X43" s="10">
        <v>94.098214687500004</v>
      </c>
    </row>
    <row r="44" spans="1:24" x14ac:dyDescent="0.35">
      <c r="A44">
        <v>132</v>
      </c>
      <c r="B44" t="s">
        <v>691</v>
      </c>
      <c r="C44" t="s">
        <v>35</v>
      </c>
      <c r="D44" t="s">
        <v>24</v>
      </c>
      <c r="E44" t="s">
        <v>25</v>
      </c>
      <c r="F44" t="s">
        <v>20</v>
      </c>
      <c r="G44" t="s">
        <v>71</v>
      </c>
      <c r="H44" t="s">
        <v>480</v>
      </c>
      <c r="I44" s="10">
        <v>97.209007931034478</v>
      </c>
      <c r="J44" s="10">
        <v>97.841632799999999</v>
      </c>
      <c r="K44" s="10">
        <v>100</v>
      </c>
      <c r="L44" s="10">
        <v>98.313775625000005</v>
      </c>
      <c r="M44" s="10">
        <v>93.255102500000007</v>
      </c>
      <c r="N44" s="10">
        <v>95.503401666666662</v>
      </c>
      <c r="O44" s="10">
        <v>100</v>
      </c>
      <c r="P44" s="10">
        <v>98.71525761904762</v>
      </c>
      <c r="Q44" s="10">
        <v>96.627551249999996</v>
      </c>
      <c r="R44" s="10">
        <v>96.627551249999996</v>
      </c>
      <c r="S44" s="10">
        <v>96.796173687500001</v>
      </c>
      <c r="T44" s="10">
        <v>96.627551249999996</v>
      </c>
      <c r="U44" s="10">
        <v>96.346513854166673</v>
      </c>
      <c r="V44" s="10">
        <v>100</v>
      </c>
      <c r="W44" s="10">
        <v>98.313775625000005</v>
      </c>
      <c r="X44" s="10">
        <v>97.470663437499994</v>
      </c>
    </row>
    <row r="45" spans="1:24" x14ac:dyDescent="0.35">
      <c r="A45">
        <v>133</v>
      </c>
      <c r="B45" t="s">
        <v>892</v>
      </c>
      <c r="C45" t="s">
        <v>35</v>
      </c>
      <c r="D45" t="s">
        <v>28</v>
      </c>
      <c r="E45" t="s">
        <v>25</v>
      </c>
      <c r="F45" t="s">
        <v>20</v>
      </c>
      <c r="G45" t="s">
        <v>71</v>
      </c>
      <c r="H45" t="s">
        <v>480</v>
      </c>
      <c r="I45" s="10">
        <v>96.278677241379313</v>
      </c>
      <c r="J45" s="10">
        <v>95.683265599999999</v>
      </c>
      <c r="K45" s="10">
        <v>96.627551249999996</v>
      </c>
      <c r="L45" s="10">
        <v>96.627551249999996</v>
      </c>
      <c r="M45" s="10">
        <v>93.255102500000007</v>
      </c>
      <c r="N45" s="10">
        <v>102.24829916666667</v>
      </c>
      <c r="O45" s="10">
        <v>102.697959</v>
      </c>
      <c r="P45" s="10">
        <v>100</v>
      </c>
      <c r="Q45" s="10">
        <v>98.313775625000005</v>
      </c>
      <c r="R45" s="10">
        <v>96.627551249999996</v>
      </c>
      <c r="S45" s="10">
        <v>97.133418562499998</v>
      </c>
      <c r="T45" s="10">
        <v>95.953061500000004</v>
      </c>
      <c r="U45" s="10">
        <v>94.660289479166664</v>
      </c>
      <c r="V45" s="10">
        <v>96.627551249999996</v>
      </c>
      <c r="W45" s="10">
        <v>100.8431121875</v>
      </c>
      <c r="X45" s="10">
        <v>100.8431121875</v>
      </c>
    </row>
    <row r="46" spans="1:24" x14ac:dyDescent="0.35">
      <c r="A46">
        <v>134</v>
      </c>
      <c r="B46" t="s">
        <v>1059</v>
      </c>
      <c r="C46" t="s">
        <v>35</v>
      </c>
      <c r="D46" t="s">
        <v>23</v>
      </c>
      <c r="E46" t="s">
        <v>25</v>
      </c>
      <c r="F46" t="s">
        <v>20</v>
      </c>
      <c r="G46" t="s">
        <v>71</v>
      </c>
      <c r="H46" t="s">
        <v>480</v>
      </c>
      <c r="I46" s="10">
        <v>100.93033068965518</v>
      </c>
      <c r="J46" s="10">
        <v>95.683265599999999</v>
      </c>
      <c r="K46" s="10">
        <v>106.74489749999999</v>
      </c>
      <c r="L46" s="10">
        <v>94.941326875000001</v>
      </c>
      <c r="M46" s="10">
        <v>93.255102500000007</v>
      </c>
      <c r="N46" s="10">
        <v>95.503401666666662</v>
      </c>
      <c r="O46" s="10">
        <v>100</v>
      </c>
      <c r="P46" s="10">
        <v>101.28474238095238</v>
      </c>
      <c r="Q46" s="10">
        <v>93.255102500000007</v>
      </c>
      <c r="R46" s="10">
        <v>96.627551249999996</v>
      </c>
      <c r="S46" s="10">
        <v>97.133418562499998</v>
      </c>
      <c r="T46" s="10">
        <v>99.325510249999994</v>
      </c>
      <c r="U46" s="10">
        <v>94.098214687500004</v>
      </c>
      <c r="V46" s="10">
        <v>106.74489749999999</v>
      </c>
      <c r="W46" s="10">
        <v>96.627551249999996</v>
      </c>
      <c r="X46" s="10">
        <v>99.156887812500003</v>
      </c>
    </row>
    <row r="47" spans="1:24" x14ac:dyDescent="0.35">
      <c r="A47">
        <v>139</v>
      </c>
      <c r="B47" t="s">
        <v>205</v>
      </c>
      <c r="C47" t="s">
        <v>38</v>
      </c>
      <c r="D47" t="s">
        <v>23</v>
      </c>
      <c r="E47" t="s">
        <v>25</v>
      </c>
      <c r="F47" t="s">
        <v>20</v>
      </c>
      <c r="G47" t="s">
        <v>71</v>
      </c>
      <c r="H47" t="s">
        <v>486</v>
      </c>
      <c r="I47" s="10">
        <v>93.487685172413791</v>
      </c>
      <c r="J47" s="10">
        <v>95.683265599999999</v>
      </c>
      <c r="K47" s="10">
        <v>103.37244875</v>
      </c>
      <c r="L47" s="10">
        <v>96.627551249999996</v>
      </c>
      <c r="M47" s="10">
        <v>93.255102500000007</v>
      </c>
      <c r="N47" s="10">
        <v>100</v>
      </c>
      <c r="O47" s="10">
        <v>98.651020500000001</v>
      </c>
      <c r="P47" s="10">
        <v>94.861030476190479</v>
      </c>
      <c r="Q47" s="10">
        <v>98.313775625000005</v>
      </c>
      <c r="R47" s="10">
        <v>96.627551249999996</v>
      </c>
      <c r="S47" s="10">
        <v>95.615816624999994</v>
      </c>
      <c r="T47" s="10">
        <v>93.929592249999999</v>
      </c>
      <c r="U47" s="10">
        <v>94.660289479166664</v>
      </c>
      <c r="V47" s="10">
        <v>103.37244875</v>
      </c>
      <c r="W47" s="10">
        <v>98.313775625000005</v>
      </c>
      <c r="X47" s="10">
        <v>96.627551249999996</v>
      </c>
    </row>
    <row r="48" spans="1:24" x14ac:dyDescent="0.35">
      <c r="A48">
        <v>140</v>
      </c>
      <c r="B48" t="s">
        <v>767</v>
      </c>
      <c r="C48" t="s">
        <v>38</v>
      </c>
      <c r="D48" t="s">
        <v>24</v>
      </c>
      <c r="E48" t="s">
        <v>25</v>
      </c>
      <c r="F48" t="s">
        <v>20</v>
      </c>
      <c r="G48" t="s">
        <v>71</v>
      </c>
      <c r="H48" t="s">
        <v>486</v>
      </c>
      <c r="I48" s="10">
        <v>96.278677241379313</v>
      </c>
      <c r="J48" s="10">
        <v>98.920816400000007</v>
      </c>
      <c r="K48" s="10">
        <v>106.74489749999999</v>
      </c>
      <c r="L48" s="10">
        <v>98.313775625000005</v>
      </c>
      <c r="M48" s="10">
        <v>93.255102500000007</v>
      </c>
      <c r="N48" s="10">
        <v>102.24829916666667</v>
      </c>
      <c r="O48" s="10">
        <v>100</v>
      </c>
      <c r="P48" s="10">
        <v>98.71525761904762</v>
      </c>
      <c r="Q48" s="10">
        <v>100</v>
      </c>
      <c r="R48" s="10">
        <v>96.627551249999996</v>
      </c>
      <c r="S48" s="10">
        <v>97.976530749999995</v>
      </c>
      <c r="T48" s="10">
        <v>95.953061500000004</v>
      </c>
      <c r="U48" s="10">
        <v>96.908588645833333</v>
      </c>
      <c r="V48" s="10">
        <v>106.74489749999999</v>
      </c>
      <c r="W48" s="10">
        <v>100</v>
      </c>
      <c r="X48" s="10">
        <v>100</v>
      </c>
    </row>
    <row r="49" spans="1:24" x14ac:dyDescent="0.35">
      <c r="A49">
        <v>141</v>
      </c>
      <c r="B49" t="s">
        <v>925</v>
      </c>
      <c r="C49" t="s">
        <v>38</v>
      </c>
      <c r="D49" t="s">
        <v>28</v>
      </c>
      <c r="E49" t="s">
        <v>25</v>
      </c>
      <c r="F49" t="s">
        <v>20</v>
      </c>
      <c r="G49" t="s">
        <v>71</v>
      </c>
      <c r="H49" t="s">
        <v>486</v>
      </c>
      <c r="I49" s="10">
        <v>99.069669310344821</v>
      </c>
      <c r="J49" s="10">
        <v>96.762449200000006</v>
      </c>
      <c r="K49" s="10">
        <v>113.489795</v>
      </c>
      <c r="L49" s="10">
        <v>94.941326875000001</v>
      </c>
      <c r="M49" s="10">
        <v>93.255102500000007</v>
      </c>
      <c r="N49" s="10">
        <v>102.24829916666667</v>
      </c>
      <c r="O49" s="10">
        <v>100</v>
      </c>
      <c r="P49" s="10">
        <v>101.28474238095238</v>
      </c>
      <c r="Q49" s="10">
        <v>96.627551249999996</v>
      </c>
      <c r="R49" s="10">
        <v>96.627551249999996</v>
      </c>
      <c r="S49" s="10">
        <v>98.1451531875</v>
      </c>
      <c r="T49" s="10">
        <v>97.976530749999995</v>
      </c>
      <c r="U49" s="10">
        <v>94.660289479166664</v>
      </c>
      <c r="V49" s="10">
        <v>113.489795</v>
      </c>
      <c r="W49" s="10">
        <v>98.313775625000005</v>
      </c>
      <c r="X49" s="10">
        <v>101.68622437499999</v>
      </c>
    </row>
    <row r="50" spans="1:24" x14ac:dyDescent="0.35">
      <c r="A50">
        <v>144</v>
      </c>
      <c r="B50" t="s">
        <v>205</v>
      </c>
      <c r="C50" t="s">
        <v>55</v>
      </c>
      <c r="D50" t="s">
        <v>23</v>
      </c>
      <c r="E50" t="s">
        <v>25</v>
      </c>
      <c r="F50" t="s">
        <v>56</v>
      </c>
      <c r="G50" t="s">
        <v>71</v>
      </c>
      <c r="H50" t="s">
        <v>488</v>
      </c>
      <c r="I50" s="10">
        <v>96.278677241379313</v>
      </c>
      <c r="J50" s="10">
        <v>94.604082000000005</v>
      </c>
      <c r="K50" s="10">
        <v>96.627551249999996</v>
      </c>
      <c r="L50" s="10">
        <v>94.941326875000001</v>
      </c>
      <c r="M50" s="10">
        <v>100</v>
      </c>
      <c r="N50" s="10">
        <v>97.751700833333331</v>
      </c>
      <c r="O50" s="10">
        <v>95.953061500000004</v>
      </c>
      <c r="P50" s="10">
        <v>94.861030476190479</v>
      </c>
      <c r="Q50" s="10">
        <v>96.627551249999996</v>
      </c>
      <c r="R50" s="10">
        <v>103.37244875</v>
      </c>
      <c r="S50" s="10">
        <v>97.133418562499998</v>
      </c>
      <c r="T50" s="10">
        <v>98.651020500000001</v>
      </c>
      <c r="U50" s="10">
        <v>95.784439062499999</v>
      </c>
      <c r="V50" s="10">
        <v>96.627551249999996</v>
      </c>
      <c r="W50" s="10">
        <v>95.784439062499999</v>
      </c>
      <c r="X50" s="10">
        <v>95.784439062499999</v>
      </c>
    </row>
    <row r="51" spans="1:24" x14ac:dyDescent="0.35">
      <c r="A51">
        <v>146</v>
      </c>
      <c r="B51" t="s">
        <v>205</v>
      </c>
      <c r="C51" t="s">
        <v>58</v>
      </c>
      <c r="D51" t="s">
        <v>24</v>
      </c>
      <c r="E51" t="s">
        <v>25</v>
      </c>
      <c r="F51" t="s">
        <v>56</v>
      </c>
      <c r="G51" t="s">
        <v>71</v>
      </c>
      <c r="H51" t="s">
        <v>492</v>
      </c>
      <c r="I51" s="10">
        <v>92.557354482758626</v>
      </c>
      <c r="J51" s="10">
        <v>93.524898399999998</v>
      </c>
      <c r="K51" s="10">
        <v>96.627551249999996</v>
      </c>
      <c r="L51" s="10">
        <v>96.627551249999996</v>
      </c>
      <c r="M51" s="10">
        <v>93.255102500000007</v>
      </c>
      <c r="N51" s="10">
        <v>97.751700833333331</v>
      </c>
      <c r="O51" s="10">
        <v>98.651020500000001</v>
      </c>
      <c r="P51" s="10">
        <v>96.145772857142859</v>
      </c>
      <c r="Q51" s="10">
        <v>96.627551249999996</v>
      </c>
      <c r="R51" s="10">
        <v>96.627551249999996</v>
      </c>
      <c r="S51" s="10">
        <v>94.604082000000005</v>
      </c>
      <c r="T51" s="10">
        <v>93.255102500000007</v>
      </c>
      <c r="U51" s="10">
        <v>93.53613989583333</v>
      </c>
      <c r="V51" s="10">
        <v>96.627551249999996</v>
      </c>
      <c r="W51" s="10">
        <v>97.470663437499994</v>
      </c>
      <c r="X51" s="10">
        <v>96.627551249999996</v>
      </c>
    </row>
    <row r="52" spans="1:24" x14ac:dyDescent="0.35">
      <c r="A52">
        <v>150</v>
      </c>
      <c r="B52" t="s">
        <v>205</v>
      </c>
      <c r="C52" t="s">
        <v>62</v>
      </c>
      <c r="D52" t="s">
        <v>24</v>
      </c>
      <c r="E52" t="s">
        <v>25</v>
      </c>
      <c r="F52" t="s">
        <v>56</v>
      </c>
      <c r="G52" t="s">
        <v>71</v>
      </c>
      <c r="H52" t="s">
        <v>500</v>
      </c>
      <c r="I52" s="10">
        <v>92.557354482758626</v>
      </c>
      <c r="J52" s="10">
        <v>95.683265599999999</v>
      </c>
      <c r="K52" s="10">
        <v>96.627551249999996</v>
      </c>
      <c r="L52" s="10">
        <v>98.313775625000005</v>
      </c>
      <c r="M52" s="10">
        <v>93.255102500000007</v>
      </c>
      <c r="N52" s="10">
        <v>97.751700833333331</v>
      </c>
      <c r="O52" s="10">
        <v>98.651020500000001</v>
      </c>
      <c r="P52" s="10">
        <v>96.145772857142859</v>
      </c>
      <c r="Q52" s="10">
        <v>94.941326875000001</v>
      </c>
      <c r="R52" s="10">
        <v>96.627551249999996</v>
      </c>
      <c r="S52" s="10">
        <v>94.941326875000001</v>
      </c>
      <c r="T52" s="10">
        <v>93.255102500000007</v>
      </c>
      <c r="U52" s="10">
        <v>95.222364270833339</v>
      </c>
      <c r="V52" s="10">
        <v>96.627551249999996</v>
      </c>
      <c r="W52" s="10">
        <v>96.627551249999996</v>
      </c>
      <c r="X52" s="10">
        <v>96.627551249999996</v>
      </c>
    </row>
    <row r="53" spans="1:24" x14ac:dyDescent="0.35">
      <c r="A53">
        <v>151</v>
      </c>
      <c r="B53" t="s">
        <v>1121</v>
      </c>
      <c r="C53" t="s">
        <v>62</v>
      </c>
      <c r="D53" t="s">
        <v>28</v>
      </c>
      <c r="E53" t="s">
        <v>25</v>
      </c>
      <c r="F53" t="s">
        <v>56</v>
      </c>
      <c r="G53" t="s">
        <v>71</v>
      </c>
      <c r="H53" t="s">
        <v>500</v>
      </c>
      <c r="I53" s="10">
        <v>95.348346551724134</v>
      </c>
      <c r="J53" s="10">
        <v>98.920816400000007</v>
      </c>
      <c r="K53" s="10">
        <v>100</v>
      </c>
      <c r="L53" s="10">
        <v>100</v>
      </c>
      <c r="M53" s="10">
        <v>93.255102500000007</v>
      </c>
      <c r="N53" s="10">
        <v>100</v>
      </c>
      <c r="O53" s="10">
        <v>100</v>
      </c>
      <c r="P53" s="10">
        <v>100</v>
      </c>
      <c r="Q53" s="10">
        <v>96.627551249999996</v>
      </c>
      <c r="R53" s="10">
        <v>96.627551249999996</v>
      </c>
      <c r="S53" s="10">
        <v>97.302041000000003</v>
      </c>
      <c r="T53" s="10">
        <v>95.278571749999998</v>
      </c>
      <c r="U53" s="10">
        <v>97.470663437499994</v>
      </c>
      <c r="V53" s="10">
        <v>100</v>
      </c>
      <c r="W53" s="10">
        <v>98.313775625000005</v>
      </c>
      <c r="X53" s="10">
        <v>100</v>
      </c>
    </row>
    <row r="54" spans="1:24" x14ac:dyDescent="0.35">
      <c r="A54">
        <v>152</v>
      </c>
      <c r="B54" t="s">
        <v>1340</v>
      </c>
      <c r="C54" t="s">
        <v>62</v>
      </c>
      <c r="D54" t="s">
        <v>23</v>
      </c>
      <c r="E54" t="s">
        <v>25</v>
      </c>
      <c r="F54" t="s">
        <v>56</v>
      </c>
      <c r="G54" t="s">
        <v>71</v>
      </c>
      <c r="H54" t="s">
        <v>500</v>
      </c>
      <c r="I54" s="10">
        <v>94.41801586206897</v>
      </c>
      <c r="J54" s="10">
        <v>102.1583672</v>
      </c>
      <c r="K54" s="10">
        <v>96.627551249999996</v>
      </c>
      <c r="L54" s="10">
        <v>103.37244875</v>
      </c>
      <c r="M54" s="10">
        <v>93.255102500000007</v>
      </c>
      <c r="N54" s="10">
        <v>95.503401666666662</v>
      </c>
      <c r="O54" s="10">
        <v>102.697959</v>
      </c>
      <c r="P54" s="10">
        <v>97.430515238095239</v>
      </c>
      <c r="Q54" s="10">
        <v>98.313775625000005</v>
      </c>
      <c r="R54" s="10">
        <v>96.627551249999996</v>
      </c>
      <c r="S54" s="10">
        <v>97.639285874999999</v>
      </c>
      <c r="T54" s="10">
        <v>94.604082000000005</v>
      </c>
      <c r="U54" s="10">
        <v>100.28103739583334</v>
      </c>
      <c r="V54" s="10">
        <v>96.627551249999996</v>
      </c>
      <c r="W54" s="10">
        <v>100.8431121875</v>
      </c>
      <c r="X54" s="10">
        <v>96.627551249999996</v>
      </c>
    </row>
    <row r="55" spans="1:24" x14ac:dyDescent="0.35">
      <c r="A55">
        <v>153</v>
      </c>
      <c r="B55" t="s">
        <v>205</v>
      </c>
      <c r="C55" t="s">
        <v>63</v>
      </c>
      <c r="D55" t="s">
        <v>28</v>
      </c>
      <c r="E55" t="s">
        <v>25</v>
      </c>
      <c r="F55" t="s">
        <v>64</v>
      </c>
      <c r="G55" t="s">
        <v>71</v>
      </c>
      <c r="H55" t="s">
        <v>502</v>
      </c>
      <c r="I55" s="10">
        <v>96.278677241379313</v>
      </c>
      <c r="J55" s="10">
        <v>95.683265599999999</v>
      </c>
      <c r="K55" s="10">
        <v>96.627551249999996</v>
      </c>
      <c r="L55" s="10">
        <v>100</v>
      </c>
      <c r="M55" s="10">
        <v>93.255102500000007</v>
      </c>
      <c r="N55" s="10">
        <v>97.751700833333331</v>
      </c>
      <c r="O55" s="10">
        <v>98.651020500000001</v>
      </c>
      <c r="P55" s="10">
        <v>96.145772857142859</v>
      </c>
      <c r="Q55" s="10">
        <v>94.941326875000001</v>
      </c>
      <c r="R55" s="10">
        <v>103.37244875</v>
      </c>
      <c r="S55" s="10">
        <v>97.470663437499994</v>
      </c>
      <c r="T55" s="10">
        <v>95.953061500000004</v>
      </c>
      <c r="U55" s="10">
        <v>95.784439062499999</v>
      </c>
      <c r="V55" s="10">
        <v>96.627551249999996</v>
      </c>
      <c r="W55" s="10">
        <v>96.627551249999996</v>
      </c>
      <c r="X55" s="10">
        <v>96.627551249999996</v>
      </c>
    </row>
    <row r="56" spans="1:24" x14ac:dyDescent="0.35">
      <c r="A56">
        <v>155</v>
      </c>
      <c r="B56" t="s">
        <v>205</v>
      </c>
      <c r="C56" t="s">
        <v>66</v>
      </c>
      <c r="D56" t="s">
        <v>24</v>
      </c>
      <c r="E56" t="s">
        <v>25</v>
      </c>
      <c r="F56" t="s">
        <v>64</v>
      </c>
      <c r="G56" t="s">
        <v>71</v>
      </c>
      <c r="H56" t="s">
        <v>506</v>
      </c>
      <c r="I56" s="10">
        <v>96.278677241379313</v>
      </c>
      <c r="J56" s="10">
        <v>96.762449200000006</v>
      </c>
      <c r="K56" s="10">
        <v>96.627551249999996</v>
      </c>
      <c r="L56" s="10">
        <v>100</v>
      </c>
      <c r="M56" s="10">
        <v>93.255102500000007</v>
      </c>
      <c r="N56" s="10">
        <v>100</v>
      </c>
      <c r="O56" s="10">
        <v>100</v>
      </c>
      <c r="P56" s="10">
        <v>96.145772857142859</v>
      </c>
      <c r="Q56" s="10">
        <v>96.627551249999996</v>
      </c>
      <c r="R56" s="10">
        <v>96.627551249999996</v>
      </c>
      <c r="S56" s="10">
        <v>96.458928812500005</v>
      </c>
      <c r="T56" s="10">
        <v>95.953061500000004</v>
      </c>
      <c r="U56" s="10">
        <v>96.346513854166673</v>
      </c>
      <c r="V56" s="10">
        <v>96.627551249999996</v>
      </c>
      <c r="W56" s="10">
        <v>98.313775625000005</v>
      </c>
      <c r="X56" s="10">
        <v>97.470663437499994</v>
      </c>
    </row>
    <row r="57" spans="1:24" x14ac:dyDescent="0.35">
      <c r="A57">
        <v>156</v>
      </c>
      <c r="B57" t="s">
        <v>205</v>
      </c>
      <c r="C57" t="s">
        <v>67</v>
      </c>
      <c r="D57" t="s">
        <v>28</v>
      </c>
      <c r="E57" t="s">
        <v>25</v>
      </c>
      <c r="F57" t="s">
        <v>64</v>
      </c>
      <c r="G57" t="s">
        <v>71</v>
      </c>
      <c r="H57" t="s">
        <v>508</v>
      </c>
      <c r="I57" s="10">
        <v>93.487685172413791</v>
      </c>
      <c r="J57" s="10">
        <v>95.683265599999999</v>
      </c>
      <c r="K57" s="10">
        <v>96.627551249999996</v>
      </c>
      <c r="L57" s="10">
        <v>96.627551249999996</v>
      </c>
      <c r="M57" s="10">
        <v>93.255102500000007</v>
      </c>
      <c r="N57" s="10">
        <v>100</v>
      </c>
      <c r="O57" s="10">
        <v>98.651020500000001</v>
      </c>
      <c r="P57" s="10">
        <v>96.145772857142859</v>
      </c>
      <c r="Q57" s="10">
        <v>94.941326875000001</v>
      </c>
      <c r="R57" s="10">
        <v>96.627551249999996</v>
      </c>
      <c r="S57" s="10">
        <v>95.109949312500007</v>
      </c>
      <c r="T57" s="10">
        <v>93.929592249999999</v>
      </c>
      <c r="U57" s="10">
        <v>94.660289479166664</v>
      </c>
      <c r="V57" s="10">
        <v>96.627551249999996</v>
      </c>
      <c r="W57" s="10">
        <v>96.627551249999996</v>
      </c>
      <c r="X57" s="10">
        <v>97.470663437499994</v>
      </c>
    </row>
    <row r="58" spans="1:24" x14ac:dyDescent="0.35">
      <c r="A58">
        <v>163</v>
      </c>
      <c r="B58" t="s">
        <v>205</v>
      </c>
      <c r="C58" t="s">
        <v>518</v>
      </c>
      <c r="D58" t="s">
        <v>28</v>
      </c>
      <c r="E58" t="s">
        <v>25</v>
      </c>
      <c r="F58" t="s">
        <v>152</v>
      </c>
      <c r="G58" t="s">
        <v>71</v>
      </c>
      <c r="H58" t="s">
        <v>520</v>
      </c>
      <c r="I58" s="10">
        <v>93.487685172413791</v>
      </c>
      <c r="J58" s="10">
        <v>95.683265599999999</v>
      </c>
      <c r="K58" s="10">
        <v>96.627551249999996</v>
      </c>
      <c r="L58" s="10">
        <v>93.255102500000007</v>
      </c>
      <c r="M58" s="10">
        <v>93.255102500000007</v>
      </c>
      <c r="N58" s="10">
        <v>100</v>
      </c>
      <c r="O58" s="10">
        <v>97.302041000000003</v>
      </c>
      <c r="P58" s="10">
        <v>96.145772857142859</v>
      </c>
      <c r="Q58" s="10">
        <v>96.627551249999996</v>
      </c>
      <c r="R58" s="10">
        <v>100</v>
      </c>
      <c r="S58" s="10">
        <v>95.615816624999994</v>
      </c>
      <c r="T58" s="10">
        <v>93.929592249999999</v>
      </c>
      <c r="U58" s="10">
        <v>93.53613989583333</v>
      </c>
      <c r="V58" s="10">
        <v>96.627551249999996</v>
      </c>
      <c r="W58" s="10">
        <v>96.627551249999996</v>
      </c>
      <c r="X58" s="10">
        <v>97.470663437499994</v>
      </c>
    </row>
    <row r="59" spans="1:24" x14ac:dyDescent="0.35">
      <c r="A59">
        <v>166</v>
      </c>
      <c r="B59" t="s">
        <v>205</v>
      </c>
      <c r="C59" t="s">
        <v>527</v>
      </c>
      <c r="D59" t="s">
        <v>23</v>
      </c>
      <c r="E59" t="s">
        <v>25</v>
      </c>
      <c r="F59" t="s">
        <v>152</v>
      </c>
      <c r="G59" t="s">
        <v>71</v>
      </c>
      <c r="H59" t="s">
        <v>529</v>
      </c>
      <c r="I59" s="10">
        <v>95.348346551724134</v>
      </c>
      <c r="J59" s="10">
        <v>96.762449200000006</v>
      </c>
      <c r="K59" s="10">
        <v>96.627551249999996</v>
      </c>
      <c r="L59" s="10">
        <v>93.255102500000007</v>
      </c>
      <c r="M59" s="10">
        <v>93.255102500000007</v>
      </c>
      <c r="N59" s="10">
        <v>95.503401666666662</v>
      </c>
      <c r="O59" s="10">
        <v>95.953061500000004</v>
      </c>
      <c r="P59" s="10">
        <v>94.861030476190479</v>
      </c>
      <c r="Q59" s="10">
        <v>94.941326875000001</v>
      </c>
      <c r="R59" s="10">
        <v>96.627551249999996</v>
      </c>
      <c r="S59" s="10">
        <v>94.4354595625</v>
      </c>
      <c r="T59" s="10">
        <v>95.278571749999998</v>
      </c>
      <c r="U59" s="10">
        <v>94.098214687500004</v>
      </c>
      <c r="V59" s="10">
        <v>96.627551249999996</v>
      </c>
      <c r="W59" s="10">
        <v>94.941326875000001</v>
      </c>
      <c r="X59" s="10">
        <v>94.941326875000001</v>
      </c>
    </row>
    <row r="60" spans="1:24" x14ac:dyDescent="0.35">
      <c r="A60">
        <v>168</v>
      </c>
      <c r="B60" t="s">
        <v>205</v>
      </c>
      <c r="C60" t="s">
        <v>533</v>
      </c>
      <c r="D60" t="s">
        <v>23</v>
      </c>
      <c r="E60" t="s">
        <v>25</v>
      </c>
      <c r="F60" t="s">
        <v>152</v>
      </c>
      <c r="G60" t="s">
        <v>71</v>
      </c>
      <c r="H60" t="s">
        <v>535</v>
      </c>
      <c r="I60" s="10">
        <v>94.41801586206897</v>
      </c>
      <c r="J60" s="10">
        <v>97.841632799999999</v>
      </c>
      <c r="K60" s="10">
        <v>100</v>
      </c>
      <c r="L60" s="10">
        <v>93.255102500000007</v>
      </c>
      <c r="M60" s="10">
        <v>93.255102500000007</v>
      </c>
      <c r="N60" s="10">
        <v>97.751700833333331</v>
      </c>
      <c r="O60" s="10">
        <v>97.302041000000003</v>
      </c>
      <c r="P60" s="10">
        <v>94.861030476190479</v>
      </c>
      <c r="Q60" s="10">
        <v>94.941326875000001</v>
      </c>
      <c r="R60" s="10">
        <v>96.627551249999996</v>
      </c>
      <c r="S60" s="10">
        <v>94.941326875000001</v>
      </c>
      <c r="T60" s="10">
        <v>94.604082000000005</v>
      </c>
      <c r="U60" s="10">
        <v>94.660289479166664</v>
      </c>
      <c r="V60" s="10">
        <v>100</v>
      </c>
      <c r="W60" s="10">
        <v>95.784439062499999</v>
      </c>
      <c r="X60" s="10">
        <v>95.784439062499999</v>
      </c>
    </row>
    <row r="61" spans="1:24" x14ac:dyDescent="0.35">
      <c r="A61">
        <v>169</v>
      </c>
      <c r="B61" t="s">
        <v>691</v>
      </c>
      <c r="C61" t="s">
        <v>533</v>
      </c>
      <c r="D61" t="s">
        <v>24</v>
      </c>
      <c r="E61" t="s">
        <v>25</v>
      </c>
      <c r="F61" t="s">
        <v>152</v>
      </c>
      <c r="G61" t="s">
        <v>71</v>
      </c>
      <c r="H61" t="s">
        <v>535</v>
      </c>
      <c r="I61" s="10">
        <v>97.209007931034478</v>
      </c>
      <c r="J61" s="10">
        <v>101.07918359999999</v>
      </c>
      <c r="K61" s="10">
        <v>103.37244875</v>
      </c>
      <c r="L61" s="10">
        <v>94.941326875000001</v>
      </c>
      <c r="M61" s="10">
        <v>93.255102500000007</v>
      </c>
      <c r="N61" s="10">
        <v>100</v>
      </c>
      <c r="O61" s="10">
        <v>98.651020500000001</v>
      </c>
      <c r="P61" s="10">
        <v>98.71525761904762</v>
      </c>
      <c r="Q61" s="10">
        <v>96.627551249999996</v>
      </c>
      <c r="R61" s="10">
        <v>96.627551249999996</v>
      </c>
      <c r="S61" s="10">
        <v>97.302041000000003</v>
      </c>
      <c r="T61" s="10">
        <v>96.627551249999996</v>
      </c>
      <c r="U61" s="10">
        <v>96.908588645833333</v>
      </c>
      <c r="V61" s="10">
        <v>103.37244875</v>
      </c>
      <c r="W61" s="10">
        <v>97.470663437499994</v>
      </c>
      <c r="X61" s="10">
        <v>99.156887812500003</v>
      </c>
    </row>
    <row r="62" spans="1:24" x14ac:dyDescent="0.35">
      <c r="A62">
        <v>170</v>
      </c>
      <c r="B62" t="s">
        <v>205</v>
      </c>
      <c r="C62" t="s">
        <v>536</v>
      </c>
      <c r="D62" t="s">
        <v>24</v>
      </c>
      <c r="E62" t="s">
        <v>25</v>
      </c>
      <c r="F62" t="s">
        <v>159</v>
      </c>
      <c r="G62" t="s">
        <v>71</v>
      </c>
      <c r="H62" t="s">
        <v>538</v>
      </c>
      <c r="I62" s="10">
        <v>97.209007931034478</v>
      </c>
      <c r="J62" s="10">
        <v>101.07918359999999</v>
      </c>
      <c r="K62" s="10">
        <v>96.627551249999996</v>
      </c>
      <c r="L62" s="10">
        <v>101.68622437499999</v>
      </c>
      <c r="M62" s="10">
        <v>100</v>
      </c>
      <c r="N62" s="10">
        <v>93.255102500000007</v>
      </c>
      <c r="O62" s="10">
        <v>97.302041000000003</v>
      </c>
      <c r="P62" s="10">
        <v>97.430515238095239</v>
      </c>
      <c r="Q62" s="10">
        <v>101.68622437499999</v>
      </c>
      <c r="R62" s="10">
        <v>103.37244875</v>
      </c>
      <c r="S62" s="10">
        <v>99.662755125000004</v>
      </c>
      <c r="T62" s="10">
        <v>99.325510249999994</v>
      </c>
      <c r="U62" s="10">
        <v>101.40518697916667</v>
      </c>
      <c r="V62" s="10">
        <v>96.627551249999996</v>
      </c>
      <c r="W62" s="10">
        <v>99.156887812500003</v>
      </c>
      <c r="X62" s="10">
        <v>95.784439062499999</v>
      </c>
    </row>
    <row r="63" spans="1:24" x14ac:dyDescent="0.35">
      <c r="A63">
        <v>171</v>
      </c>
      <c r="B63" t="s">
        <v>207</v>
      </c>
      <c r="C63" t="s">
        <v>536</v>
      </c>
      <c r="D63" t="s">
        <v>28</v>
      </c>
      <c r="E63" t="s">
        <v>25</v>
      </c>
      <c r="F63" t="s">
        <v>159</v>
      </c>
      <c r="G63" t="s">
        <v>71</v>
      </c>
      <c r="H63" t="s">
        <v>538</v>
      </c>
      <c r="I63" s="10">
        <v>100</v>
      </c>
      <c r="J63" s="10">
        <v>104.3167344</v>
      </c>
      <c r="K63" s="10">
        <v>100</v>
      </c>
      <c r="L63" s="10">
        <v>103.37244875</v>
      </c>
      <c r="M63" s="10">
        <v>100</v>
      </c>
      <c r="N63" s="10">
        <v>95.503401666666662</v>
      </c>
      <c r="O63" s="10">
        <v>98.651020500000001</v>
      </c>
      <c r="P63" s="10">
        <v>101.28474238095238</v>
      </c>
      <c r="Q63" s="10">
        <v>103.37244875</v>
      </c>
      <c r="R63" s="10">
        <v>103.37244875</v>
      </c>
      <c r="S63" s="10">
        <v>102.02346925000001</v>
      </c>
      <c r="T63" s="10">
        <v>101.3489795</v>
      </c>
      <c r="U63" s="10">
        <v>103.65348614583333</v>
      </c>
      <c r="V63" s="10">
        <v>100</v>
      </c>
      <c r="W63" s="10">
        <v>100.8431121875</v>
      </c>
      <c r="X63" s="10">
        <v>99.156887812500003</v>
      </c>
    </row>
    <row r="64" spans="1:24" x14ac:dyDescent="0.35">
      <c r="A64">
        <v>172</v>
      </c>
      <c r="B64" t="s">
        <v>797</v>
      </c>
      <c r="C64" t="s">
        <v>536</v>
      </c>
      <c r="D64" t="s">
        <v>23</v>
      </c>
      <c r="E64" t="s">
        <v>25</v>
      </c>
      <c r="F64" t="s">
        <v>159</v>
      </c>
      <c r="G64" t="s">
        <v>71</v>
      </c>
      <c r="H64" t="s">
        <v>538</v>
      </c>
      <c r="I64" s="10">
        <v>102.79099206896552</v>
      </c>
      <c r="J64" s="10">
        <v>101.07918359999999</v>
      </c>
      <c r="K64" s="10">
        <v>100</v>
      </c>
      <c r="L64" s="10">
        <v>98.313775625000005</v>
      </c>
      <c r="M64" s="10">
        <v>100</v>
      </c>
      <c r="N64" s="10">
        <v>97.751700833333331</v>
      </c>
      <c r="O64" s="10">
        <v>98.651020500000001</v>
      </c>
      <c r="P64" s="10">
        <v>103.85422714285714</v>
      </c>
      <c r="Q64" s="10">
        <v>103.37244875</v>
      </c>
      <c r="R64" s="10">
        <v>103.37244875</v>
      </c>
      <c r="S64" s="10">
        <v>102.02346925000001</v>
      </c>
      <c r="T64" s="10">
        <v>103.37244875</v>
      </c>
      <c r="U64" s="10">
        <v>100.28103739583334</v>
      </c>
      <c r="V64" s="10">
        <v>100</v>
      </c>
      <c r="W64" s="10">
        <v>100.8431121875</v>
      </c>
      <c r="X64" s="10">
        <v>101.68622437499999</v>
      </c>
    </row>
    <row r="65" spans="1:24" x14ac:dyDescent="0.35">
      <c r="A65">
        <v>173</v>
      </c>
      <c r="B65" t="s">
        <v>1043</v>
      </c>
      <c r="C65" t="s">
        <v>536</v>
      </c>
      <c r="D65" t="s">
        <v>24</v>
      </c>
      <c r="E65" t="s">
        <v>25</v>
      </c>
      <c r="F65" t="s">
        <v>159</v>
      </c>
      <c r="G65" t="s">
        <v>71</v>
      </c>
      <c r="H65" t="s">
        <v>538</v>
      </c>
      <c r="I65" s="10">
        <v>100.93033068965518</v>
      </c>
      <c r="J65" s="10">
        <v>107.5542852</v>
      </c>
      <c r="K65" s="10">
        <v>100</v>
      </c>
      <c r="L65" s="10">
        <v>106.74489749999999</v>
      </c>
      <c r="M65" s="10">
        <v>100</v>
      </c>
      <c r="N65" s="10">
        <v>95.503401666666662</v>
      </c>
      <c r="O65" s="10">
        <v>101.3489795</v>
      </c>
      <c r="P65" s="10">
        <v>102.56948476190476</v>
      </c>
      <c r="Q65" s="10">
        <v>105.058673125</v>
      </c>
      <c r="R65" s="10">
        <v>103.37244875</v>
      </c>
      <c r="S65" s="10">
        <v>103.709693625</v>
      </c>
      <c r="T65" s="10">
        <v>102.02346925000001</v>
      </c>
      <c r="U65" s="10">
        <v>106.46386010416667</v>
      </c>
      <c r="V65" s="10">
        <v>100</v>
      </c>
      <c r="W65" s="10">
        <v>103.37244875</v>
      </c>
      <c r="X65" s="10">
        <v>100</v>
      </c>
    </row>
    <row r="66" spans="1:24" x14ac:dyDescent="0.35">
      <c r="A66">
        <v>177</v>
      </c>
      <c r="B66" t="s">
        <v>205</v>
      </c>
      <c r="C66" t="s">
        <v>547</v>
      </c>
      <c r="D66" t="s">
        <v>23</v>
      </c>
      <c r="E66" t="s">
        <v>25</v>
      </c>
      <c r="F66" t="s">
        <v>159</v>
      </c>
      <c r="G66" t="s">
        <v>71</v>
      </c>
      <c r="H66" t="s">
        <v>549</v>
      </c>
      <c r="I66" s="10">
        <v>95.348346551724134</v>
      </c>
      <c r="J66" s="10">
        <v>98.920816400000007</v>
      </c>
      <c r="K66" s="10">
        <v>93.255102500000007</v>
      </c>
      <c r="L66" s="10">
        <v>94.941326875000001</v>
      </c>
      <c r="M66" s="10">
        <v>93.255102500000007</v>
      </c>
      <c r="N66" s="10">
        <v>95.503401666666662</v>
      </c>
      <c r="O66" s="10">
        <v>97.302041000000003</v>
      </c>
      <c r="P66" s="10">
        <v>94.861030476190479</v>
      </c>
      <c r="Q66" s="10">
        <v>94.941326875000001</v>
      </c>
      <c r="R66" s="10">
        <v>103.37244875</v>
      </c>
      <c r="S66" s="10">
        <v>96.627551249999996</v>
      </c>
      <c r="T66" s="10">
        <v>95.278571749999998</v>
      </c>
      <c r="U66" s="10">
        <v>95.784439062499999</v>
      </c>
      <c r="V66" s="10">
        <v>93.255102500000007</v>
      </c>
      <c r="W66" s="10">
        <v>95.784439062499999</v>
      </c>
      <c r="X66" s="10">
        <v>94.941326875000001</v>
      </c>
    </row>
    <row r="67" spans="1:24" x14ac:dyDescent="0.35">
      <c r="A67">
        <v>179</v>
      </c>
      <c r="B67" t="s">
        <v>205</v>
      </c>
      <c r="C67" t="s">
        <v>553</v>
      </c>
      <c r="D67" t="s">
        <v>24</v>
      </c>
      <c r="E67" t="s">
        <v>25</v>
      </c>
      <c r="F67" t="s">
        <v>159</v>
      </c>
      <c r="G67" t="s">
        <v>71</v>
      </c>
      <c r="H67" t="s">
        <v>555</v>
      </c>
      <c r="I67" s="10">
        <v>93.487685172413791</v>
      </c>
      <c r="J67" s="10">
        <v>97.841632799999999</v>
      </c>
      <c r="K67" s="10">
        <v>93.255102500000007</v>
      </c>
      <c r="L67" s="10">
        <v>98.313775625000005</v>
      </c>
      <c r="M67" s="10">
        <v>93.255102500000007</v>
      </c>
      <c r="N67" s="10">
        <v>95.503401666666662</v>
      </c>
      <c r="O67" s="10">
        <v>97.302041000000003</v>
      </c>
      <c r="P67" s="10">
        <v>100</v>
      </c>
      <c r="Q67" s="10">
        <v>101.68622437499999</v>
      </c>
      <c r="R67" s="10">
        <v>103.37244875</v>
      </c>
      <c r="S67" s="10">
        <v>97.807908312500004</v>
      </c>
      <c r="T67" s="10">
        <v>93.929592249999999</v>
      </c>
      <c r="U67" s="10">
        <v>96.346513854166673</v>
      </c>
      <c r="V67" s="10">
        <v>93.255102500000007</v>
      </c>
      <c r="W67" s="10">
        <v>99.156887812500003</v>
      </c>
      <c r="X67" s="10">
        <v>98.313775625000005</v>
      </c>
    </row>
    <row r="68" spans="1:24" x14ac:dyDescent="0.35">
      <c r="A68">
        <v>181</v>
      </c>
      <c r="B68" t="s">
        <v>205</v>
      </c>
      <c r="C68" t="s">
        <v>559</v>
      </c>
      <c r="D68" t="s">
        <v>28</v>
      </c>
      <c r="E68" t="s">
        <v>25</v>
      </c>
      <c r="F68" t="s">
        <v>156</v>
      </c>
      <c r="G68" t="s">
        <v>71</v>
      </c>
      <c r="H68" t="s">
        <v>561</v>
      </c>
      <c r="I68" s="10">
        <v>98.139338620689657</v>
      </c>
      <c r="J68" s="10">
        <v>101.07918359999999</v>
      </c>
      <c r="K68" s="10">
        <v>93.255102500000007</v>
      </c>
      <c r="L68" s="10">
        <v>100</v>
      </c>
      <c r="M68" s="10">
        <v>93.255102500000007</v>
      </c>
      <c r="N68" s="10">
        <v>95.503401666666662</v>
      </c>
      <c r="O68" s="10">
        <v>97.302041000000003</v>
      </c>
      <c r="P68" s="10">
        <v>100</v>
      </c>
      <c r="Q68" s="10">
        <v>103.37244875</v>
      </c>
      <c r="R68" s="10">
        <v>103.37244875</v>
      </c>
      <c r="S68" s="10">
        <v>99.494132687499999</v>
      </c>
      <c r="T68" s="10">
        <v>97.302041000000003</v>
      </c>
      <c r="U68" s="10">
        <v>98.594813020833328</v>
      </c>
      <c r="V68" s="10">
        <v>93.255102500000007</v>
      </c>
      <c r="W68" s="10">
        <v>100</v>
      </c>
      <c r="X68" s="10">
        <v>98.313775625000005</v>
      </c>
    </row>
    <row r="69" spans="1:24" x14ac:dyDescent="0.35">
      <c r="A69">
        <v>182</v>
      </c>
      <c r="B69" t="s">
        <v>1043</v>
      </c>
      <c r="C69" t="s">
        <v>559</v>
      </c>
      <c r="D69" t="s">
        <v>23</v>
      </c>
      <c r="E69" t="s">
        <v>25</v>
      </c>
      <c r="F69" t="s">
        <v>156</v>
      </c>
      <c r="G69" t="s">
        <v>71</v>
      </c>
      <c r="H69" t="s">
        <v>561</v>
      </c>
      <c r="I69" s="10">
        <v>100.93033068965518</v>
      </c>
      <c r="J69" s="10">
        <v>104.3167344</v>
      </c>
      <c r="K69" s="10">
        <v>96.627551249999996</v>
      </c>
      <c r="L69" s="10">
        <v>101.68622437499999</v>
      </c>
      <c r="M69" s="10">
        <v>93.255102500000007</v>
      </c>
      <c r="N69" s="10">
        <v>97.751700833333331</v>
      </c>
      <c r="O69" s="10">
        <v>98.651020500000001</v>
      </c>
      <c r="P69" s="10">
        <v>103.85422714285714</v>
      </c>
      <c r="Q69" s="10">
        <v>105.058673125</v>
      </c>
      <c r="R69" s="10">
        <v>103.37244875</v>
      </c>
      <c r="S69" s="10">
        <v>101.8548468125</v>
      </c>
      <c r="T69" s="10">
        <v>99.325510249999994</v>
      </c>
      <c r="U69" s="10">
        <v>100.8431121875</v>
      </c>
      <c r="V69" s="10">
        <v>96.627551249999996</v>
      </c>
      <c r="W69" s="10">
        <v>101.68622437499999</v>
      </c>
      <c r="X69" s="10">
        <v>101.68622437499999</v>
      </c>
    </row>
    <row r="70" spans="1:24" x14ac:dyDescent="0.35">
      <c r="A70">
        <v>183</v>
      </c>
      <c r="B70" t="s">
        <v>205</v>
      </c>
      <c r="C70" t="s">
        <v>562</v>
      </c>
      <c r="D70" t="s">
        <v>24</v>
      </c>
      <c r="E70" t="s">
        <v>25</v>
      </c>
      <c r="F70" t="s">
        <v>156</v>
      </c>
      <c r="G70" t="s">
        <v>71</v>
      </c>
      <c r="H70" t="s">
        <v>564</v>
      </c>
      <c r="I70" s="10">
        <v>94.41801586206897</v>
      </c>
      <c r="J70" s="10">
        <v>95.683265599999999</v>
      </c>
      <c r="K70" s="10">
        <v>93.255102500000007</v>
      </c>
      <c r="L70" s="10">
        <v>93.255102500000007</v>
      </c>
      <c r="M70" s="10">
        <v>93.255102500000007</v>
      </c>
      <c r="N70" s="10">
        <v>91.006803333333337</v>
      </c>
      <c r="O70" s="10">
        <v>97.302041000000003</v>
      </c>
      <c r="P70" s="10">
        <v>93.576288095238098</v>
      </c>
      <c r="Q70" s="10">
        <v>94.941326875000001</v>
      </c>
      <c r="R70" s="10">
        <v>96.627551249999996</v>
      </c>
      <c r="S70" s="10">
        <v>93.592347375000003</v>
      </c>
      <c r="T70" s="10">
        <v>94.604082000000005</v>
      </c>
      <c r="U70" s="10">
        <v>93.53613989583333</v>
      </c>
      <c r="V70" s="10">
        <v>93.255102500000007</v>
      </c>
      <c r="W70" s="10">
        <v>95.784439062499999</v>
      </c>
      <c r="X70" s="10">
        <v>92.411990312499995</v>
      </c>
    </row>
    <row r="71" spans="1:24" x14ac:dyDescent="0.35">
      <c r="A71">
        <v>188</v>
      </c>
      <c r="B71" t="s">
        <v>205</v>
      </c>
      <c r="C71" t="s">
        <v>577</v>
      </c>
      <c r="D71" t="s">
        <v>28</v>
      </c>
      <c r="E71" t="s">
        <v>25</v>
      </c>
      <c r="F71" t="s">
        <v>156</v>
      </c>
      <c r="G71" t="s">
        <v>71</v>
      </c>
      <c r="H71" t="s">
        <v>579</v>
      </c>
      <c r="I71" s="10">
        <v>96.278677241379313</v>
      </c>
      <c r="J71" s="10">
        <v>97.841632799999999</v>
      </c>
      <c r="K71" s="10">
        <v>96.627551249999996</v>
      </c>
      <c r="L71" s="10">
        <v>98.313775625000005</v>
      </c>
      <c r="M71" s="10">
        <v>100</v>
      </c>
      <c r="N71" s="10">
        <v>97.751700833333331</v>
      </c>
      <c r="O71" s="10">
        <v>98.651020500000001</v>
      </c>
      <c r="P71" s="10">
        <v>97.430515238095239</v>
      </c>
      <c r="Q71" s="10">
        <v>98.313775625000005</v>
      </c>
      <c r="R71" s="10">
        <v>100</v>
      </c>
      <c r="S71" s="10">
        <v>97.976530749999995</v>
      </c>
      <c r="T71" s="10">
        <v>98.651020500000001</v>
      </c>
      <c r="U71" s="10">
        <v>98.594813020833328</v>
      </c>
      <c r="V71" s="10">
        <v>96.627551249999996</v>
      </c>
      <c r="W71" s="10">
        <v>98.313775625000005</v>
      </c>
      <c r="X71" s="10">
        <v>97.470663437499994</v>
      </c>
    </row>
    <row r="72" spans="1:24" x14ac:dyDescent="0.35">
      <c r="A72">
        <v>189</v>
      </c>
      <c r="B72" t="s">
        <v>205</v>
      </c>
      <c r="C72" t="s">
        <v>580</v>
      </c>
      <c r="D72" t="s">
        <v>23</v>
      </c>
      <c r="E72" t="s">
        <v>25</v>
      </c>
      <c r="F72" t="s">
        <v>157</v>
      </c>
      <c r="G72" t="s">
        <v>71</v>
      </c>
      <c r="H72" t="s">
        <v>582</v>
      </c>
      <c r="I72" s="10">
        <v>104.65165344827587</v>
      </c>
      <c r="J72" s="10">
        <v>110.791836</v>
      </c>
      <c r="K72" s="10">
        <v>96.627551249999996</v>
      </c>
      <c r="L72" s="10">
        <v>103.37244875</v>
      </c>
      <c r="M72" s="10">
        <v>100</v>
      </c>
      <c r="N72" s="10">
        <v>97.751700833333331</v>
      </c>
      <c r="O72" s="10">
        <v>98.651020500000001</v>
      </c>
      <c r="P72" s="10">
        <v>100</v>
      </c>
      <c r="Q72" s="10">
        <v>101.68622437499999</v>
      </c>
      <c r="R72" s="10">
        <v>103.37244875</v>
      </c>
      <c r="S72" s="10">
        <v>103.54107118749999</v>
      </c>
      <c r="T72" s="10">
        <v>104.72142825</v>
      </c>
      <c r="U72" s="10">
        <v>107.02593489583333</v>
      </c>
      <c r="V72" s="10">
        <v>96.627551249999996</v>
      </c>
      <c r="W72" s="10">
        <v>100</v>
      </c>
      <c r="X72" s="10">
        <v>99.156887812500003</v>
      </c>
    </row>
    <row r="73" spans="1:24" x14ac:dyDescent="0.35">
      <c r="A73">
        <v>190</v>
      </c>
      <c r="B73" t="s">
        <v>210</v>
      </c>
      <c r="C73" t="s">
        <v>580</v>
      </c>
      <c r="D73" t="s">
        <v>24</v>
      </c>
      <c r="E73" t="s">
        <v>25</v>
      </c>
      <c r="F73" t="s">
        <v>157</v>
      </c>
      <c r="G73" t="s">
        <v>71</v>
      </c>
      <c r="H73" t="s">
        <v>582</v>
      </c>
      <c r="I73" s="10">
        <v>107.44264551724137</v>
      </c>
      <c r="J73" s="10">
        <v>114.0293868</v>
      </c>
      <c r="K73" s="10">
        <v>100</v>
      </c>
      <c r="L73" s="10">
        <v>105.058673125</v>
      </c>
      <c r="M73" s="10">
        <v>100</v>
      </c>
      <c r="N73" s="10">
        <v>100</v>
      </c>
      <c r="O73" s="10">
        <v>100</v>
      </c>
      <c r="P73" s="10">
        <v>103.85422714285714</v>
      </c>
      <c r="Q73" s="10">
        <v>103.37244875</v>
      </c>
      <c r="R73" s="10">
        <v>103.37244875</v>
      </c>
      <c r="S73" s="10">
        <v>105.9017853125</v>
      </c>
      <c r="T73" s="10">
        <v>106.74489749999999</v>
      </c>
      <c r="U73" s="10">
        <v>109.2742340625</v>
      </c>
      <c r="V73" s="10">
        <v>100</v>
      </c>
      <c r="W73" s="10">
        <v>101.68622437499999</v>
      </c>
      <c r="X73" s="10">
        <v>102.52933656250001</v>
      </c>
    </row>
    <row r="74" spans="1:24" x14ac:dyDescent="0.35">
      <c r="A74">
        <v>191</v>
      </c>
      <c r="B74" t="s">
        <v>783</v>
      </c>
      <c r="C74" t="s">
        <v>580</v>
      </c>
      <c r="D74" t="s">
        <v>28</v>
      </c>
      <c r="E74" t="s">
        <v>25</v>
      </c>
      <c r="F74" t="s">
        <v>157</v>
      </c>
      <c r="G74" t="s">
        <v>71</v>
      </c>
      <c r="H74" t="s">
        <v>582</v>
      </c>
      <c r="I74" s="10">
        <v>110.2336375862069</v>
      </c>
      <c r="J74" s="10">
        <v>116.187754</v>
      </c>
      <c r="K74" s="10">
        <v>100</v>
      </c>
      <c r="L74" s="10">
        <v>106.74489749999999</v>
      </c>
      <c r="M74" s="10">
        <v>100</v>
      </c>
      <c r="N74" s="10">
        <v>95.503401666666662</v>
      </c>
      <c r="O74" s="10">
        <v>97.302041000000003</v>
      </c>
      <c r="P74" s="10">
        <v>102.56948476190476</v>
      </c>
      <c r="Q74" s="10">
        <v>101.68622437499999</v>
      </c>
      <c r="R74" s="10">
        <v>103.37244875</v>
      </c>
      <c r="S74" s="10">
        <v>105.9017853125</v>
      </c>
      <c r="T74" s="10">
        <v>108.76836675</v>
      </c>
      <c r="U74" s="10">
        <v>110.96045843749999</v>
      </c>
      <c r="V74" s="10">
        <v>100</v>
      </c>
      <c r="W74" s="10">
        <v>99.156887812500003</v>
      </c>
      <c r="X74" s="10">
        <v>100</v>
      </c>
    </row>
    <row r="75" spans="1:24" x14ac:dyDescent="0.35">
      <c r="A75">
        <v>192</v>
      </c>
      <c r="B75" t="s">
        <v>207</v>
      </c>
      <c r="C75" t="s">
        <v>580</v>
      </c>
      <c r="D75" t="s">
        <v>23</v>
      </c>
      <c r="E75" t="s">
        <v>25</v>
      </c>
      <c r="F75" t="s">
        <v>157</v>
      </c>
      <c r="G75" t="s">
        <v>71</v>
      </c>
      <c r="H75" t="s">
        <v>582</v>
      </c>
      <c r="I75" s="10">
        <v>109.30330689655173</v>
      </c>
      <c r="J75" s="10">
        <v>117.26693760000001</v>
      </c>
      <c r="K75" s="10">
        <v>100</v>
      </c>
      <c r="L75" s="10">
        <v>108.431121875</v>
      </c>
      <c r="M75" s="10">
        <v>100</v>
      </c>
      <c r="N75" s="10">
        <v>100</v>
      </c>
      <c r="O75" s="10">
        <v>101.3489795</v>
      </c>
      <c r="P75" s="10">
        <v>105.13896952380952</v>
      </c>
      <c r="Q75" s="10">
        <v>105.058673125</v>
      </c>
      <c r="R75" s="10">
        <v>103.37244875</v>
      </c>
      <c r="S75" s="10">
        <v>107.5880096875</v>
      </c>
      <c r="T75" s="10">
        <v>108.09387699999999</v>
      </c>
      <c r="U75" s="10">
        <v>112.08460802083333</v>
      </c>
      <c r="V75" s="10">
        <v>100</v>
      </c>
      <c r="W75" s="10">
        <v>103.37244875</v>
      </c>
      <c r="X75" s="10">
        <v>103.37244875</v>
      </c>
    </row>
    <row r="76" spans="1:24" x14ac:dyDescent="0.35">
      <c r="A76">
        <v>193</v>
      </c>
      <c r="B76" t="s">
        <v>1121</v>
      </c>
      <c r="C76" t="s">
        <v>580</v>
      </c>
      <c r="D76" t="s">
        <v>24</v>
      </c>
      <c r="E76" t="s">
        <v>25</v>
      </c>
      <c r="F76" t="s">
        <v>157</v>
      </c>
      <c r="G76" t="s">
        <v>71</v>
      </c>
      <c r="H76" t="s">
        <v>582</v>
      </c>
      <c r="I76" s="10">
        <v>110.2336375862069</v>
      </c>
      <c r="J76" s="10">
        <v>115.10857039999999</v>
      </c>
      <c r="K76" s="10">
        <v>103.37244875</v>
      </c>
      <c r="L76" s="10">
        <v>106.74489749999999</v>
      </c>
      <c r="M76" s="10">
        <v>100</v>
      </c>
      <c r="N76" s="10">
        <v>104.49659833333334</v>
      </c>
      <c r="O76" s="10">
        <v>100</v>
      </c>
      <c r="P76" s="10">
        <v>106.4237119047619</v>
      </c>
      <c r="Q76" s="10">
        <v>103.37244875</v>
      </c>
      <c r="R76" s="10">
        <v>103.37244875</v>
      </c>
      <c r="S76" s="10">
        <v>107.5880096875</v>
      </c>
      <c r="T76" s="10">
        <v>108.76836675</v>
      </c>
      <c r="U76" s="10">
        <v>110.39838364583333</v>
      </c>
      <c r="V76" s="10">
        <v>103.37244875</v>
      </c>
      <c r="W76" s="10">
        <v>101.68622437499999</v>
      </c>
      <c r="X76" s="10">
        <v>105.9017853125</v>
      </c>
    </row>
    <row r="77" spans="1:24" x14ac:dyDescent="0.35">
      <c r="A77">
        <v>200</v>
      </c>
      <c r="B77" t="s">
        <v>205</v>
      </c>
      <c r="C77" t="s">
        <v>588</v>
      </c>
      <c r="D77" t="s">
        <v>28</v>
      </c>
      <c r="E77" t="s">
        <v>25</v>
      </c>
      <c r="F77" t="s">
        <v>157</v>
      </c>
      <c r="G77" t="s">
        <v>71</v>
      </c>
      <c r="H77" t="s">
        <v>590</v>
      </c>
      <c r="I77" s="10">
        <v>98.139338620689657</v>
      </c>
      <c r="J77" s="10">
        <v>100</v>
      </c>
      <c r="K77" s="10">
        <v>110.11734625</v>
      </c>
      <c r="L77" s="10">
        <v>103.37244875</v>
      </c>
      <c r="M77" s="10">
        <v>100</v>
      </c>
      <c r="N77" s="10">
        <v>102.24829916666667</v>
      </c>
      <c r="O77" s="10">
        <v>101.3489795</v>
      </c>
      <c r="P77" s="10">
        <v>101.28474238095238</v>
      </c>
      <c r="Q77" s="10">
        <v>103.37244875</v>
      </c>
      <c r="R77" s="10">
        <v>100</v>
      </c>
      <c r="S77" s="10">
        <v>101.5176019375</v>
      </c>
      <c r="T77" s="10">
        <v>100</v>
      </c>
      <c r="U77" s="10">
        <v>101.40518697916667</v>
      </c>
      <c r="V77" s="10">
        <v>110.11734625</v>
      </c>
      <c r="W77" s="10">
        <v>102.52933656250001</v>
      </c>
      <c r="X77" s="10">
        <v>101.68622437499999</v>
      </c>
    </row>
    <row r="78" spans="1:24" x14ac:dyDescent="0.35">
      <c r="A78">
        <v>201</v>
      </c>
      <c r="B78" t="s">
        <v>691</v>
      </c>
      <c r="C78" t="s">
        <v>588</v>
      </c>
      <c r="D78" t="s">
        <v>23</v>
      </c>
      <c r="E78" t="s">
        <v>25</v>
      </c>
      <c r="F78" t="s">
        <v>157</v>
      </c>
      <c r="G78" t="s">
        <v>71</v>
      </c>
      <c r="H78" t="s">
        <v>590</v>
      </c>
      <c r="I78" s="10">
        <v>100.93033068965518</v>
      </c>
      <c r="J78" s="10">
        <v>103.23755079999999</v>
      </c>
      <c r="K78" s="10">
        <v>113.489795</v>
      </c>
      <c r="L78" s="10">
        <v>105.058673125</v>
      </c>
      <c r="M78" s="10">
        <v>100</v>
      </c>
      <c r="N78" s="10">
        <v>104.49659833333334</v>
      </c>
      <c r="O78" s="10">
        <v>102.697959</v>
      </c>
      <c r="P78" s="10">
        <v>105.13896952380952</v>
      </c>
      <c r="Q78" s="10">
        <v>105.058673125</v>
      </c>
      <c r="R78" s="10">
        <v>103.37244875</v>
      </c>
      <c r="S78" s="10">
        <v>104.72142825</v>
      </c>
      <c r="T78" s="10">
        <v>102.02346925000001</v>
      </c>
      <c r="U78" s="10">
        <v>103.65348614583333</v>
      </c>
      <c r="V78" s="10">
        <v>113.489795</v>
      </c>
      <c r="W78" s="10">
        <v>104.2155609375</v>
      </c>
      <c r="X78" s="10">
        <v>105.058673125</v>
      </c>
    </row>
    <row r="79" spans="1:24" x14ac:dyDescent="0.35">
      <c r="A79">
        <v>202</v>
      </c>
      <c r="B79" t="s">
        <v>207</v>
      </c>
      <c r="C79" t="s">
        <v>588</v>
      </c>
      <c r="D79" t="s">
        <v>24</v>
      </c>
      <c r="E79" t="s">
        <v>25</v>
      </c>
      <c r="F79" t="s">
        <v>157</v>
      </c>
      <c r="G79" t="s">
        <v>71</v>
      </c>
      <c r="H79" t="s">
        <v>590</v>
      </c>
      <c r="I79" s="10">
        <v>102.79099206896552</v>
      </c>
      <c r="J79" s="10">
        <v>106.4751016</v>
      </c>
      <c r="K79" s="10">
        <v>106.74489749999999</v>
      </c>
      <c r="L79" s="10">
        <v>108.431121875</v>
      </c>
      <c r="M79" s="10">
        <v>100</v>
      </c>
      <c r="N79" s="10">
        <v>100</v>
      </c>
      <c r="O79" s="10">
        <v>102.697959</v>
      </c>
      <c r="P79" s="10">
        <v>102.56948476190476</v>
      </c>
      <c r="Q79" s="10">
        <v>105.058673125</v>
      </c>
      <c r="R79" s="10">
        <v>103.37244875</v>
      </c>
      <c r="S79" s="10">
        <v>104.89005068749999</v>
      </c>
      <c r="T79" s="10">
        <v>103.37244875</v>
      </c>
      <c r="U79" s="10">
        <v>106.46386010416667</v>
      </c>
      <c r="V79" s="10">
        <v>106.74489749999999</v>
      </c>
      <c r="W79" s="10">
        <v>104.2155609375</v>
      </c>
      <c r="X79" s="10">
        <v>101.68622437499999</v>
      </c>
    </row>
    <row r="80" spans="1:24" x14ac:dyDescent="0.35">
      <c r="A80">
        <v>203</v>
      </c>
      <c r="B80" t="s">
        <v>998</v>
      </c>
      <c r="C80" t="s">
        <v>588</v>
      </c>
      <c r="D80" t="s">
        <v>28</v>
      </c>
      <c r="E80" t="s">
        <v>25</v>
      </c>
      <c r="F80" t="s">
        <v>157</v>
      </c>
      <c r="G80" t="s">
        <v>71</v>
      </c>
      <c r="H80" t="s">
        <v>590</v>
      </c>
      <c r="I80" s="10">
        <v>103.72132275862069</v>
      </c>
      <c r="J80" s="10">
        <v>101.07918359999999</v>
      </c>
      <c r="K80" s="10">
        <v>106.74489749999999</v>
      </c>
      <c r="L80" s="10">
        <v>101.68622437499999</v>
      </c>
      <c r="M80" s="10">
        <v>100</v>
      </c>
      <c r="N80" s="10">
        <v>108.99319666666666</v>
      </c>
      <c r="O80" s="10">
        <v>104.0469385</v>
      </c>
      <c r="P80" s="10">
        <v>107.70845428571428</v>
      </c>
      <c r="Q80" s="10">
        <v>105.058673125</v>
      </c>
      <c r="R80" s="10">
        <v>103.37244875</v>
      </c>
      <c r="S80" s="10">
        <v>105.058673125</v>
      </c>
      <c r="T80" s="10">
        <v>104.0469385</v>
      </c>
      <c r="U80" s="10">
        <v>101.40518697916667</v>
      </c>
      <c r="V80" s="10">
        <v>106.74489749999999</v>
      </c>
      <c r="W80" s="10">
        <v>105.058673125</v>
      </c>
      <c r="X80" s="10">
        <v>108.431121875</v>
      </c>
    </row>
    <row r="81" spans="1:24" x14ac:dyDescent="0.35">
      <c r="A81">
        <v>204</v>
      </c>
      <c r="B81" t="s">
        <v>1166</v>
      </c>
      <c r="C81" t="s">
        <v>588</v>
      </c>
      <c r="D81" t="s">
        <v>23</v>
      </c>
      <c r="E81" t="s">
        <v>25</v>
      </c>
      <c r="F81" t="s">
        <v>157</v>
      </c>
      <c r="G81" t="s">
        <v>71</v>
      </c>
      <c r="H81" t="s">
        <v>590</v>
      </c>
      <c r="I81" s="10">
        <v>102.79099206896552</v>
      </c>
      <c r="J81" s="10">
        <v>103.23755079999999</v>
      </c>
      <c r="K81" s="10">
        <v>116.86224375</v>
      </c>
      <c r="L81" s="10">
        <v>105.058673125</v>
      </c>
      <c r="M81" s="10">
        <v>100</v>
      </c>
      <c r="N81" s="10">
        <v>111.24149583333333</v>
      </c>
      <c r="O81" s="10">
        <v>104.0469385</v>
      </c>
      <c r="P81" s="10">
        <v>107.70845428571428</v>
      </c>
      <c r="Q81" s="10">
        <v>106.74489749999999</v>
      </c>
      <c r="R81" s="10">
        <v>103.37244875</v>
      </c>
      <c r="S81" s="10">
        <v>106.407652625</v>
      </c>
      <c r="T81" s="10">
        <v>103.37244875</v>
      </c>
      <c r="U81" s="10">
        <v>103.65348614583333</v>
      </c>
      <c r="V81" s="10">
        <v>116.86224375</v>
      </c>
      <c r="W81" s="10">
        <v>105.9017853125</v>
      </c>
      <c r="X81" s="10">
        <v>109.2742340625</v>
      </c>
    </row>
    <row r="82" spans="1:24" x14ac:dyDescent="0.35">
      <c r="A82">
        <v>210</v>
      </c>
      <c r="B82" t="s">
        <v>205</v>
      </c>
      <c r="C82" t="s">
        <v>594</v>
      </c>
      <c r="D82" t="s">
        <v>23</v>
      </c>
      <c r="E82" t="s">
        <v>25</v>
      </c>
      <c r="F82" t="s">
        <v>157</v>
      </c>
      <c r="G82" t="s">
        <v>71</v>
      </c>
      <c r="H82" t="s">
        <v>596</v>
      </c>
      <c r="I82" s="10">
        <v>98.139338620689657</v>
      </c>
      <c r="J82" s="10">
        <v>100</v>
      </c>
      <c r="K82" s="10">
        <v>110.11734625</v>
      </c>
      <c r="L82" s="10">
        <v>103.37244875</v>
      </c>
      <c r="M82" s="10">
        <v>93.255102500000007</v>
      </c>
      <c r="N82" s="10">
        <v>102.24829916666667</v>
      </c>
      <c r="O82" s="10">
        <v>101.3489795</v>
      </c>
      <c r="P82" s="10">
        <v>101.28474238095238</v>
      </c>
      <c r="Q82" s="10">
        <v>103.37244875</v>
      </c>
      <c r="R82" s="10">
        <v>96.627551249999996</v>
      </c>
      <c r="S82" s="10">
        <v>100</v>
      </c>
      <c r="T82" s="10">
        <v>97.302041000000003</v>
      </c>
      <c r="U82" s="10">
        <v>99.156887812500003</v>
      </c>
      <c r="V82" s="10">
        <v>110.11734625</v>
      </c>
      <c r="W82" s="10">
        <v>102.52933656250001</v>
      </c>
      <c r="X82" s="10">
        <v>101.68622437499999</v>
      </c>
    </row>
    <row r="83" spans="1:24" x14ac:dyDescent="0.35">
      <c r="A83">
        <v>217</v>
      </c>
      <c r="B83" t="s">
        <v>205</v>
      </c>
      <c r="C83" t="s">
        <v>1027</v>
      </c>
      <c r="D83" t="s">
        <v>23</v>
      </c>
      <c r="E83" t="s">
        <v>25</v>
      </c>
      <c r="F83" t="s">
        <v>1028</v>
      </c>
      <c r="G83" t="s">
        <v>71</v>
      </c>
      <c r="H83" t="s">
        <v>1029</v>
      </c>
      <c r="I83" s="10">
        <v>94.41801586206897</v>
      </c>
      <c r="J83" s="10">
        <v>103.23755079999999</v>
      </c>
      <c r="K83" s="10">
        <v>103.37244875</v>
      </c>
      <c r="L83" s="10">
        <v>100</v>
      </c>
      <c r="M83" s="10">
        <v>100</v>
      </c>
      <c r="N83" s="10">
        <v>108.99319666666666</v>
      </c>
      <c r="O83" s="10">
        <v>102.697959</v>
      </c>
      <c r="P83" s="10">
        <v>97.430515238095239</v>
      </c>
      <c r="Q83" s="10">
        <v>98.313775625000005</v>
      </c>
      <c r="R83" s="10">
        <v>103.37244875</v>
      </c>
      <c r="S83" s="10">
        <v>101.18035706249999</v>
      </c>
      <c r="T83" s="10">
        <v>97.302041000000003</v>
      </c>
      <c r="U83" s="10">
        <v>101.96726177083333</v>
      </c>
      <c r="V83" s="10">
        <v>103.37244875</v>
      </c>
      <c r="W83" s="10">
        <v>100.8431121875</v>
      </c>
      <c r="X83" s="10">
        <v>101.68622437499999</v>
      </c>
    </row>
    <row r="84" spans="1:24" x14ac:dyDescent="0.35">
      <c r="A84">
        <v>218</v>
      </c>
      <c r="B84" t="s">
        <v>205</v>
      </c>
      <c r="C84" t="s">
        <v>1030</v>
      </c>
      <c r="D84" t="s">
        <v>28</v>
      </c>
      <c r="E84" t="s">
        <v>25</v>
      </c>
      <c r="F84" t="s">
        <v>1028</v>
      </c>
      <c r="G84" t="s">
        <v>71</v>
      </c>
      <c r="H84" t="s">
        <v>1032</v>
      </c>
      <c r="I84" s="10">
        <v>94.41801586206897</v>
      </c>
      <c r="J84" s="10">
        <v>95.683265599999999</v>
      </c>
      <c r="K84" s="10">
        <v>113.489795</v>
      </c>
      <c r="L84" s="10">
        <v>96.627551249999996</v>
      </c>
      <c r="M84" s="10">
        <v>100</v>
      </c>
      <c r="N84" s="10">
        <v>93.255102500000007</v>
      </c>
      <c r="O84" s="10">
        <v>94.604082000000005</v>
      </c>
      <c r="P84" s="10">
        <v>97.430515238095239</v>
      </c>
      <c r="Q84" s="10">
        <v>96.627551249999996</v>
      </c>
      <c r="R84" s="10">
        <v>103.37244875</v>
      </c>
      <c r="S84" s="10">
        <v>97.807908312500004</v>
      </c>
      <c r="T84" s="10">
        <v>97.302041000000003</v>
      </c>
      <c r="U84" s="10">
        <v>96.908588645833333</v>
      </c>
      <c r="V84" s="10">
        <v>113.489795</v>
      </c>
      <c r="W84" s="10">
        <v>94.941326875000001</v>
      </c>
      <c r="X84" s="10">
        <v>95.784439062499999</v>
      </c>
    </row>
    <row r="85" spans="1:24" x14ac:dyDescent="0.35">
      <c r="A85">
        <v>223</v>
      </c>
      <c r="B85" t="s">
        <v>205</v>
      </c>
      <c r="C85" t="s">
        <v>1098</v>
      </c>
      <c r="D85" t="s">
        <v>23</v>
      </c>
      <c r="E85" t="s">
        <v>25</v>
      </c>
      <c r="F85" t="s">
        <v>1028</v>
      </c>
      <c r="G85" t="s">
        <v>71</v>
      </c>
      <c r="H85" t="s">
        <v>1100</v>
      </c>
      <c r="I85" s="10">
        <v>95.348346551724134</v>
      </c>
      <c r="J85" s="10">
        <v>98.920816400000007</v>
      </c>
      <c r="K85" s="10">
        <v>103.37244875</v>
      </c>
      <c r="L85" s="10">
        <v>98.313775625000005</v>
      </c>
      <c r="M85" s="10">
        <v>100</v>
      </c>
      <c r="N85" s="10">
        <v>104.49659833333334</v>
      </c>
      <c r="O85" s="10">
        <v>100</v>
      </c>
      <c r="P85" s="10">
        <v>100</v>
      </c>
      <c r="Q85" s="10">
        <v>96.627551249999996</v>
      </c>
      <c r="R85" s="10">
        <v>100</v>
      </c>
      <c r="S85" s="10">
        <v>99.156887812500003</v>
      </c>
      <c r="T85" s="10">
        <v>97.976530749999995</v>
      </c>
      <c r="U85" s="10">
        <v>99.156887812500003</v>
      </c>
      <c r="V85" s="10">
        <v>103.37244875</v>
      </c>
      <c r="W85" s="10">
        <v>98.313775625000005</v>
      </c>
      <c r="X85" s="10">
        <v>101.68622437499999</v>
      </c>
    </row>
    <row r="86" spans="1:24" x14ac:dyDescent="0.35">
      <c r="A86">
        <v>225</v>
      </c>
      <c r="B86" t="s">
        <v>205</v>
      </c>
      <c r="C86" t="s">
        <v>1154</v>
      </c>
      <c r="D86" t="s">
        <v>24</v>
      </c>
      <c r="E86" t="s">
        <v>25</v>
      </c>
      <c r="F86" t="s">
        <v>1147</v>
      </c>
      <c r="G86" t="s">
        <v>71</v>
      </c>
      <c r="H86" t="s">
        <v>1157</v>
      </c>
      <c r="I86" s="10">
        <v>98.139338620689657</v>
      </c>
      <c r="J86" s="10">
        <v>98.920816400000007</v>
      </c>
      <c r="K86" s="10">
        <v>110.11734625</v>
      </c>
      <c r="L86" s="10">
        <v>96.627551249999996</v>
      </c>
      <c r="M86" s="10">
        <v>100</v>
      </c>
      <c r="N86" s="10">
        <v>100</v>
      </c>
      <c r="O86" s="10">
        <v>98.651020500000001</v>
      </c>
      <c r="P86" s="10">
        <v>97.430515238095239</v>
      </c>
      <c r="Q86" s="10">
        <v>98.313775625000005</v>
      </c>
      <c r="R86" s="10">
        <v>100</v>
      </c>
      <c r="S86" s="10">
        <v>99.156887812500003</v>
      </c>
      <c r="T86" s="10">
        <v>100</v>
      </c>
      <c r="U86" s="10">
        <v>98.594813020833328</v>
      </c>
      <c r="V86" s="10">
        <v>110.11734625</v>
      </c>
      <c r="W86" s="10">
        <v>98.313775625000005</v>
      </c>
      <c r="X86" s="10">
        <v>98.313775625000005</v>
      </c>
    </row>
    <row r="87" spans="1:24" x14ac:dyDescent="0.35">
      <c r="A87">
        <v>227</v>
      </c>
      <c r="B87" t="s">
        <v>205</v>
      </c>
      <c r="C87" t="s">
        <v>1188</v>
      </c>
      <c r="D87" t="s">
        <v>28</v>
      </c>
      <c r="E87" t="s">
        <v>25</v>
      </c>
      <c r="F87" t="s">
        <v>1147</v>
      </c>
      <c r="G87" t="s">
        <v>71</v>
      </c>
      <c r="H87" t="s">
        <v>1190</v>
      </c>
      <c r="I87" s="10">
        <v>94.41801586206897</v>
      </c>
      <c r="J87" s="10">
        <v>97.841632799999999</v>
      </c>
      <c r="K87" s="10">
        <v>89.882653750000003</v>
      </c>
      <c r="L87" s="10">
        <v>93.255102500000007</v>
      </c>
      <c r="M87" s="10">
        <v>93.255102500000007</v>
      </c>
      <c r="N87" s="10">
        <v>97.751700833333331</v>
      </c>
      <c r="O87" s="10">
        <v>101.3489795</v>
      </c>
      <c r="P87" s="10">
        <v>94.861030476190479</v>
      </c>
      <c r="Q87" s="10">
        <v>96.627551249999996</v>
      </c>
      <c r="R87" s="10">
        <v>96.627551249999996</v>
      </c>
      <c r="S87" s="10">
        <v>95.109949312500007</v>
      </c>
      <c r="T87" s="10">
        <v>94.604082000000005</v>
      </c>
      <c r="U87" s="10">
        <v>94.660289479166664</v>
      </c>
      <c r="V87" s="10">
        <v>89.882653750000003</v>
      </c>
      <c r="W87" s="10">
        <v>99.156887812500003</v>
      </c>
      <c r="X87" s="10">
        <v>95.784439062499999</v>
      </c>
    </row>
    <row r="88" spans="1:24" x14ac:dyDescent="0.35">
      <c r="A88">
        <v>229</v>
      </c>
      <c r="B88" t="s">
        <v>205</v>
      </c>
      <c r="C88" t="s">
        <v>1202</v>
      </c>
      <c r="D88" t="s">
        <v>28</v>
      </c>
      <c r="E88" t="s">
        <v>25</v>
      </c>
      <c r="F88" t="s">
        <v>1147</v>
      </c>
      <c r="G88" t="s">
        <v>71</v>
      </c>
      <c r="H88" t="s">
        <v>1204</v>
      </c>
      <c r="I88" s="10">
        <v>92.557354482758626</v>
      </c>
      <c r="J88" s="10">
        <v>93.524898399999998</v>
      </c>
      <c r="K88" s="10">
        <v>106.74489749999999</v>
      </c>
      <c r="L88" s="10">
        <v>89.882653750000003</v>
      </c>
      <c r="M88" s="10">
        <v>93.255102500000007</v>
      </c>
      <c r="N88" s="10">
        <v>97.751700833333331</v>
      </c>
      <c r="O88" s="10">
        <v>95.953061500000004</v>
      </c>
      <c r="P88" s="10">
        <v>94.861030476190479</v>
      </c>
      <c r="Q88" s="10">
        <v>93.255102500000007</v>
      </c>
      <c r="R88" s="10">
        <v>100</v>
      </c>
      <c r="S88" s="10">
        <v>94.4354595625</v>
      </c>
      <c r="T88" s="10">
        <v>93.255102500000007</v>
      </c>
      <c r="U88" s="10">
        <v>91.287840729166675</v>
      </c>
      <c r="V88" s="10">
        <v>106.74489749999999</v>
      </c>
      <c r="W88" s="10">
        <v>94.098214687500004</v>
      </c>
      <c r="X88" s="10">
        <v>95.784439062499999</v>
      </c>
    </row>
    <row r="89" spans="1:24" x14ac:dyDescent="0.35">
      <c r="A89">
        <v>236</v>
      </c>
      <c r="B89" t="s">
        <v>205</v>
      </c>
      <c r="C89" t="s">
        <v>607</v>
      </c>
      <c r="D89" t="s">
        <v>24</v>
      </c>
      <c r="E89" t="s">
        <v>25</v>
      </c>
      <c r="F89" t="s">
        <v>190</v>
      </c>
      <c r="G89" t="s">
        <v>71</v>
      </c>
      <c r="H89" t="s">
        <v>609</v>
      </c>
      <c r="I89" s="10">
        <v>101.86066137931034</v>
      </c>
      <c r="J89" s="10">
        <v>100</v>
      </c>
      <c r="K89" s="10">
        <v>103.37244875</v>
      </c>
      <c r="L89" s="10">
        <v>100</v>
      </c>
      <c r="M89" s="10">
        <v>100</v>
      </c>
      <c r="N89" s="10">
        <v>113.489795</v>
      </c>
      <c r="O89" s="10">
        <v>102.697959</v>
      </c>
      <c r="P89" s="10">
        <v>102.56948476190476</v>
      </c>
      <c r="Q89" s="10">
        <v>100</v>
      </c>
      <c r="R89" s="10">
        <v>96.627551249999996</v>
      </c>
      <c r="S89" s="10">
        <v>101.5176019375</v>
      </c>
      <c r="T89" s="10">
        <v>102.697959</v>
      </c>
      <c r="U89" s="10">
        <v>100.28103739583334</v>
      </c>
      <c r="V89" s="10">
        <v>103.37244875</v>
      </c>
      <c r="W89" s="10">
        <v>101.68622437499999</v>
      </c>
      <c r="X89" s="10">
        <v>106.74489749999999</v>
      </c>
    </row>
    <row r="90" spans="1:24" x14ac:dyDescent="0.35">
      <c r="A90">
        <v>237</v>
      </c>
      <c r="B90" t="s">
        <v>869</v>
      </c>
      <c r="C90" t="s">
        <v>607</v>
      </c>
      <c r="D90" t="s">
        <v>24</v>
      </c>
      <c r="E90" t="s">
        <v>25</v>
      </c>
      <c r="F90" t="s">
        <v>190</v>
      </c>
      <c r="G90" t="s">
        <v>71</v>
      </c>
      <c r="H90" t="s">
        <v>609</v>
      </c>
      <c r="I90" s="10">
        <v>104.65165344827587</v>
      </c>
      <c r="J90" s="10">
        <v>103.23755079999999</v>
      </c>
      <c r="K90" s="10">
        <v>106.74489749999999</v>
      </c>
      <c r="L90" s="10">
        <v>101.68622437499999</v>
      </c>
      <c r="M90" s="10">
        <v>100</v>
      </c>
      <c r="N90" s="10">
        <v>115.73809416666667</v>
      </c>
      <c r="O90" s="10">
        <v>104.0469385</v>
      </c>
      <c r="P90" s="10">
        <v>106.4237119047619</v>
      </c>
      <c r="Q90" s="10">
        <v>101.68622437499999</v>
      </c>
      <c r="R90" s="10">
        <v>96.627551249999996</v>
      </c>
      <c r="S90" s="10">
        <v>103.87831606250001</v>
      </c>
      <c r="T90" s="10">
        <v>104.72142825</v>
      </c>
      <c r="U90" s="10">
        <v>102.52933656250001</v>
      </c>
      <c r="V90" s="10">
        <v>106.74489749999999</v>
      </c>
      <c r="W90" s="10">
        <v>103.37244875</v>
      </c>
      <c r="X90" s="10">
        <v>110.11734625</v>
      </c>
    </row>
    <row r="91" spans="1:24" x14ac:dyDescent="0.35">
      <c r="A91">
        <v>238</v>
      </c>
      <c r="B91" t="s">
        <v>1059</v>
      </c>
      <c r="C91" t="s">
        <v>607</v>
      </c>
      <c r="D91" t="s">
        <v>23</v>
      </c>
      <c r="E91" t="s">
        <v>25</v>
      </c>
      <c r="F91" t="s">
        <v>190</v>
      </c>
      <c r="G91" t="s">
        <v>71</v>
      </c>
      <c r="H91" t="s">
        <v>609</v>
      </c>
      <c r="I91" s="10">
        <v>105.58198413793103</v>
      </c>
      <c r="J91" s="10">
        <v>101.07918359999999</v>
      </c>
      <c r="K91" s="10">
        <v>116.86224375</v>
      </c>
      <c r="L91" s="10">
        <v>98.313775625000005</v>
      </c>
      <c r="M91" s="10">
        <v>100</v>
      </c>
      <c r="N91" s="10">
        <v>111.24149583333333</v>
      </c>
      <c r="O91" s="10">
        <v>106.74489749999999</v>
      </c>
      <c r="P91" s="10">
        <v>106.4237119047619</v>
      </c>
      <c r="Q91" s="10">
        <v>105.058673125</v>
      </c>
      <c r="R91" s="10">
        <v>96.627551249999996</v>
      </c>
      <c r="S91" s="10">
        <v>104.2155609375</v>
      </c>
      <c r="T91" s="10">
        <v>105.39591799999999</v>
      </c>
      <c r="U91" s="10">
        <v>100.28103739583334</v>
      </c>
      <c r="V91" s="10">
        <v>116.86224375</v>
      </c>
      <c r="W91" s="10">
        <v>106.74489749999999</v>
      </c>
      <c r="X91" s="10">
        <v>108.431121875</v>
      </c>
    </row>
    <row r="92" spans="1:24" x14ac:dyDescent="0.35">
      <c r="A92">
        <v>239</v>
      </c>
      <c r="B92" t="s">
        <v>1340</v>
      </c>
      <c r="C92" t="s">
        <v>607</v>
      </c>
      <c r="D92" t="s">
        <v>24</v>
      </c>
      <c r="E92" t="s">
        <v>25</v>
      </c>
      <c r="F92" t="s">
        <v>190</v>
      </c>
      <c r="G92" t="s">
        <v>71</v>
      </c>
      <c r="H92" t="s">
        <v>609</v>
      </c>
      <c r="I92" s="10">
        <v>107.44264551724137</v>
      </c>
      <c r="J92" s="10">
        <v>101.07918359999999</v>
      </c>
      <c r="K92" s="10">
        <v>103.37244875</v>
      </c>
      <c r="L92" s="10">
        <v>98.313775625000005</v>
      </c>
      <c r="M92" s="10">
        <v>100</v>
      </c>
      <c r="N92" s="10">
        <v>120.23469249999999</v>
      </c>
      <c r="O92" s="10">
        <v>105.39591799999999</v>
      </c>
      <c r="P92" s="10">
        <v>108.99319666666666</v>
      </c>
      <c r="Q92" s="10">
        <v>101.68622437499999</v>
      </c>
      <c r="R92" s="10">
        <v>96.627551249999996</v>
      </c>
      <c r="S92" s="10">
        <v>104.38418337500001</v>
      </c>
      <c r="T92" s="10">
        <v>106.74489749999999</v>
      </c>
      <c r="U92" s="10">
        <v>100.28103739583334</v>
      </c>
      <c r="V92" s="10">
        <v>103.37244875</v>
      </c>
      <c r="W92" s="10">
        <v>104.2155609375</v>
      </c>
      <c r="X92" s="10">
        <v>113.489795</v>
      </c>
    </row>
    <row r="93" spans="1:24" x14ac:dyDescent="0.35">
      <c r="A93">
        <v>244</v>
      </c>
      <c r="B93" t="s">
        <v>205</v>
      </c>
      <c r="C93" t="s">
        <v>613</v>
      </c>
      <c r="D93" t="s">
        <v>28</v>
      </c>
      <c r="E93" t="s">
        <v>25</v>
      </c>
      <c r="F93" t="s">
        <v>190</v>
      </c>
      <c r="G93" t="s">
        <v>71</v>
      </c>
      <c r="H93" t="s">
        <v>615</v>
      </c>
      <c r="I93" s="10">
        <v>100</v>
      </c>
      <c r="J93" s="10">
        <v>98.920816400000007</v>
      </c>
      <c r="K93" s="10">
        <v>100</v>
      </c>
      <c r="L93" s="10">
        <v>96.627551249999996</v>
      </c>
      <c r="M93" s="10">
        <v>93.255102500000007</v>
      </c>
      <c r="N93" s="10">
        <v>102.24829916666667</v>
      </c>
      <c r="O93" s="10">
        <v>105.39591799999999</v>
      </c>
      <c r="P93" s="10">
        <v>100</v>
      </c>
      <c r="Q93" s="10">
        <v>103.37244875</v>
      </c>
      <c r="R93" s="10">
        <v>100</v>
      </c>
      <c r="S93" s="10">
        <v>100.16862243750001</v>
      </c>
      <c r="T93" s="10">
        <v>98.651020500000001</v>
      </c>
      <c r="U93" s="10">
        <v>96.346513854166673</v>
      </c>
      <c r="V93" s="10">
        <v>100</v>
      </c>
      <c r="W93" s="10">
        <v>105.058673125</v>
      </c>
      <c r="X93" s="10">
        <v>100.8431121875</v>
      </c>
    </row>
    <row r="94" spans="1:24" x14ac:dyDescent="0.35">
      <c r="A94">
        <v>245</v>
      </c>
      <c r="B94" t="s">
        <v>772</v>
      </c>
      <c r="C94" t="s">
        <v>613</v>
      </c>
      <c r="D94" t="s">
        <v>23</v>
      </c>
      <c r="E94" t="s">
        <v>25</v>
      </c>
      <c r="F94" t="s">
        <v>190</v>
      </c>
      <c r="G94" t="s">
        <v>71</v>
      </c>
      <c r="H94" t="s">
        <v>615</v>
      </c>
      <c r="I94" s="10">
        <v>102.79099206896552</v>
      </c>
      <c r="J94" s="10">
        <v>102.1583672</v>
      </c>
      <c r="K94" s="10">
        <v>103.37244875</v>
      </c>
      <c r="L94" s="10">
        <v>98.313775625000005</v>
      </c>
      <c r="M94" s="10">
        <v>93.255102500000007</v>
      </c>
      <c r="N94" s="10">
        <v>104.49659833333334</v>
      </c>
      <c r="O94" s="10">
        <v>106.74489749999999</v>
      </c>
      <c r="P94" s="10">
        <v>103.85422714285714</v>
      </c>
      <c r="Q94" s="10">
        <v>105.058673125</v>
      </c>
      <c r="R94" s="10">
        <v>100</v>
      </c>
      <c r="S94" s="10">
        <v>102.52933656250001</v>
      </c>
      <c r="T94" s="10">
        <v>100.67448975000001</v>
      </c>
      <c r="U94" s="10">
        <v>98.594813020833328</v>
      </c>
      <c r="V94" s="10">
        <v>103.37244875</v>
      </c>
      <c r="W94" s="10">
        <v>106.74489749999999</v>
      </c>
      <c r="X94" s="10">
        <v>104.2155609375</v>
      </c>
    </row>
    <row r="95" spans="1:24" x14ac:dyDescent="0.35">
      <c r="A95">
        <v>246</v>
      </c>
      <c r="B95" t="s">
        <v>1043</v>
      </c>
      <c r="C95" t="s">
        <v>613</v>
      </c>
      <c r="D95" t="s">
        <v>24</v>
      </c>
      <c r="E95" t="s">
        <v>25</v>
      </c>
      <c r="F95" t="s">
        <v>190</v>
      </c>
      <c r="G95" t="s">
        <v>71</v>
      </c>
      <c r="H95" t="s">
        <v>615</v>
      </c>
      <c r="I95" s="10">
        <v>102.79099206896552</v>
      </c>
      <c r="J95" s="10">
        <v>105.39591799999999</v>
      </c>
      <c r="K95" s="10">
        <v>96.627551249999996</v>
      </c>
      <c r="L95" s="10">
        <v>101.68622437499999</v>
      </c>
      <c r="M95" s="10">
        <v>93.255102500000007</v>
      </c>
      <c r="N95" s="10">
        <v>100</v>
      </c>
      <c r="O95" s="10">
        <v>109.4428565</v>
      </c>
      <c r="P95" s="10">
        <v>101.28474238095238</v>
      </c>
      <c r="Q95" s="10">
        <v>105.058673125</v>
      </c>
      <c r="R95" s="10">
        <v>100</v>
      </c>
      <c r="S95" s="10">
        <v>102.697959</v>
      </c>
      <c r="T95" s="10">
        <v>100.67448975000001</v>
      </c>
      <c r="U95" s="10">
        <v>101.40518697916667</v>
      </c>
      <c r="V95" s="10">
        <v>96.627551249999996</v>
      </c>
      <c r="W95" s="10">
        <v>108.431121875</v>
      </c>
      <c r="X95" s="10">
        <v>100.8431121875</v>
      </c>
    </row>
    <row r="96" spans="1:24" x14ac:dyDescent="0.35">
      <c r="A96">
        <v>247</v>
      </c>
      <c r="B96" t="s">
        <v>1207</v>
      </c>
      <c r="C96" t="s">
        <v>613</v>
      </c>
      <c r="D96" t="s">
        <v>28</v>
      </c>
      <c r="E96" t="s">
        <v>25</v>
      </c>
      <c r="F96" t="s">
        <v>190</v>
      </c>
      <c r="G96" t="s">
        <v>71</v>
      </c>
      <c r="H96" t="s">
        <v>615</v>
      </c>
      <c r="I96" s="10">
        <v>105.58198413793103</v>
      </c>
      <c r="J96" s="10">
        <v>100</v>
      </c>
      <c r="K96" s="10">
        <v>100</v>
      </c>
      <c r="L96" s="10">
        <v>94.941326875000001</v>
      </c>
      <c r="M96" s="10">
        <v>93.255102500000007</v>
      </c>
      <c r="N96" s="10">
        <v>104.49659833333334</v>
      </c>
      <c r="O96" s="10">
        <v>109.4428565</v>
      </c>
      <c r="P96" s="10">
        <v>103.85422714285714</v>
      </c>
      <c r="Q96" s="10">
        <v>108.431121875</v>
      </c>
      <c r="R96" s="10">
        <v>100</v>
      </c>
      <c r="S96" s="10">
        <v>102.8665814375</v>
      </c>
      <c r="T96" s="10">
        <v>102.697959</v>
      </c>
      <c r="U96" s="10">
        <v>96.346513854166673</v>
      </c>
      <c r="V96" s="10">
        <v>100</v>
      </c>
      <c r="W96" s="10">
        <v>110.11734625</v>
      </c>
      <c r="X96" s="10">
        <v>104.2155609375</v>
      </c>
    </row>
    <row r="97" spans="1:24" x14ac:dyDescent="0.35">
      <c r="A97">
        <v>248</v>
      </c>
      <c r="B97" t="s">
        <v>205</v>
      </c>
      <c r="C97" t="s">
        <v>663</v>
      </c>
      <c r="D97" t="s">
        <v>28</v>
      </c>
      <c r="E97" t="s">
        <v>25</v>
      </c>
      <c r="F97" t="s">
        <v>190</v>
      </c>
      <c r="G97" t="s">
        <v>71</v>
      </c>
      <c r="H97" t="s">
        <v>665</v>
      </c>
      <c r="I97" s="10">
        <v>101.86066137931034</v>
      </c>
      <c r="J97" s="10">
        <v>102.1583672</v>
      </c>
      <c r="K97" s="10">
        <v>93.255102500000007</v>
      </c>
      <c r="L97" s="10">
        <v>93.255102500000007</v>
      </c>
      <c r="M97" s="10">
        <v>100</v>
      </c>
      <c r="N97" s="10">
        <v>100</v>
      </c>
      <c r="O97" s="10">
        <v>97.302041000000003</v>
      </c>
      <c r="P97" s="10">
        <v>100</v>
      </c>
      <c r="Q97" s="10">
        <v>93.255102500000007</v>
      </c>
      <c r="R97" s="10">
        <v>96.627551249999996</v>
      </c>
      <c r="S97" s="10">
        <v>97.976530749999995</v>
      </c>
      <c r="T97" s="10">
        <v>102.697959</v>
      </c>
      <c r="U97" s="10">
        <v>99.156887812500003</v>
      </c>
      <c r="V97" s="10">
        <v>93.255102500000007</v>
      </c>
      <c r="W97" s="10">
        <v>94.941326875000001</v>
      </c>
      <c r="X97" s="10">
        <v>100</v>
      </c>
    </row>
    <row r="98" spans="1:24" x14ac:dyDescent="0.35">
      <c r="A98">
        <v>249</v>
      </c>
      <c r="B98" t="s">
        <v>797</v>
      </c>
      <c r="C98" t="s">
        <v>663</v>
      </c>
      <c r="D98" t="s">
        <v>28</v>
      </c>
      <c r="E98" t="s">
        <v>25</v>
      </c>
      <c r="F98" t="s">
        <v>190</v>
      </c>
      <c r="G98" t="s">
        <v>71</v>
      </c>
      <c r="H98" t="s">
        <v>665</v>
      </c>
      <c r="I98" s="10">
        <v>104.65165344827587</v>
      </c>
      <c r="J98" s="10">
        <v>105.39591799999999</v>
      </c>
      <c r="K98" s="10">
        <v>96.627551249999996</v>
      </c>
      <c r="L98" s="10">
        <v>94.941326875000001</v>
      </c>
      <c r="M98" s="10">
        <v>100</v>
      </c>
      <c r="N98" s="10">
        <v>102.24829916666667</v>
      </c>
      <c r="O98" s="10">
        <v>98.651020500000001</v>
      </c>
      <c r="P98" s="10">
        <v>103.85422714285714</v>
      </c>
      <c r="Q98" s="10">
        <v>94.941326875000001</v>
      </c>
      <c r="R98" s="10">
        <v>96.627551249999996</v>
      </c>
      <c r="S98" s="10">
        <v>100.337244875</v>
      </c>
      <c r="T98" s="10">
        <v>104.72142825</v>
      </c>
      <c r="U98" s="10">
        <v>101.40518697916667</v>
      </c>
      <c r="V98" s="10">
        <v>96.627551249999996</v>
      </c>
      <c r="W98" s="10">
        <v>96.627551249999996</v>
      </c>
      <c r="X98" s="10">
        <v>103.37244875</v>
      </c>
    </row>
    <row r="99" spans="1:24" x14ac:dyDescent="0.35">
      <c r="A99">
        <v>253</v>
      </c>
      <c r="B99" t="s">
        <v>205</v>
      </c>
      <c r="C99" t="s">
        <v>672</v>
      </c>
      <c r="D99" t="s">
        <v>28</v>
      </c>
      <c r="E99" t="s">
        <v>25</v>
      </c>
      <c r="F99" t="s">
        <v>190</v>
      </c>
      <c r="G99" t="s">
        <v>71</v>
      </c>
      <c r="H99" t="s">
        <v>674</v>
      </c>
      <c r="I99" s="10">
        <v>96.278677241379313</v>
      </c>
      <c r="J99" s="10">
        <v>106.4751016</v>
      </c>
      <c r="K99" s="10">
        <v>89.882653750000003</v>
      </c>
      <c r="L99" s="10">
        <v>89.882653750000003</v>
      </c>
      <c r="M99" s="10">
        <v>93.255102500000007</v>
      </c>
      <c r="N99" s="10">
        <v>95.503401666666662</v>
      </c>
      <c r="O99" s="10">
        <v>97.302041000000003</v>
      </c>
      <c r="P99" s="10">
        <v>97.430515238095239</v>
      </c>
      <c r="Q99" s="10">
        <v>96.627551249999996</v>
      </c>
      <c r="R99" s="10">
        <v>96.627551249999996</v>
      </c>
      <c r="S99" s="10">
        <v>96.121683937499995</v>
      </c>
      <c r="T99" s="10">
        <v>95.953061500000004</v>
      </c>
      <c r="U99" s="10">
        <v>98.032738229166668</v>
      </c>
      <c r="V99" s="10">
        <v>89.882653750000003</v>
      </c>
      <c r="W99" s="10">
        <v>96.627551249999996</v>
      </c>
      <c r="X99" s="10">
        <v>96.627551249999996</v>
      </c>
    </row>
    <row r="100" spans="1:24" x14ac:dyDescent="0.35">
      <c r="A100">
        <v>254</v>
      </c>
      <c r="B100" t="s">
        <v>205</v>
      </c>
      <c r="C100" t="s">
        <v>932</v>
      </c>
      <c r="D100" t="s">
        <v>28</v>
      </c>
      <c r="E100" t="s">
        <v>25</v>
      </c>
      <c r="F100" t="s">
        <v>190</v>
      </c>
      <c r="G100" t="s">
        <v>71</v>
      </c>
      <c r="H100" t="s">
        <v>934</v>
      </c>
      <c r="I100" s="10">
        <v>97.209007931034478</v>
      </c>
      <c r="J100" s="10">
        <v>96.762449200000006</v>
      </c>
      <c r="K100" s="10">
        <v>93.255102500000007</v>
      </c>
      <c r="L100" s="10">
        <v>94.941326875000001</v>
      </c>
      <c r="M100" s="10">
        <v>100</v>
      </c>
      <c r="N100" s="10">
        <v>100</v>
      </c>
      <c r="O100" s="10">
        <v>100</v>
      </c>
      <c r="P100" s="10">
        <v>96.145772857142859</v>
      </c>
      <c r="Q100" s="10">
        <v>98.313775625000005</v>
      </c>
      <c r="R100" s="10">
        <v>100</v>
      </c>
      <c r="S100" s="10">
        <v>97.639285874999999</v>
      </c>
      <c r="T100" s="10">
        <v>99.325510249999994</v>
      </c>
      <c r="U100" s="10">
        <v>96.908588645833333</v>
      </c>
      <c r="V100" s="10">
        <v>93.255102500000007</v>
      </c>
      <c r="W100" s="10">
        <v>99.156887812500003</v>
      </c>
      <c r="X100" s="10">
        <v>97.470663437499994</v>
      </c>
    </row>
    <row r="101" spans="1:24" x14ac:dyDescent="0.35">
      <c r="A101">
        <v>255</v>
      </c>
      <c r="B101" t="s">
        <v>1166</v>
      </c>
      <c r="C101" t="s">
        <v>932</v>
      </c>
      <c r="D101" t="s">
        <v>23</v>
      </c>
      <c r="E101" t="s">
        <v>25</v>
      </c>
      <c r="F101" t="s">
        <v>190</v>
      </c>
      <c r="G101" t="s">
        <v>71</v>
      </c>
      <c r="H101" t="s">
        <v>934</v>
      </c>
      <c r="I101" s="10">
        <v>100</v>
      </c>
      <c r="J101" s="10">
        <v>100</v>
      </c>
      <c r="K101" s="10">
        <v>96.627551249999996</v>
      </c>
      <c r="L101" s="10">
        <v>96.627551249999996</v>
      </c>
      <c r="M101" s="10">
        <v>100</v>
      </c>
      <c r="N101" s="10">
        <v>102.24829916666667</v>
      </c>
      <c r="O101" s="10">
        <v>101.3489795</v>
      </c>
      <c r="P101" s="10">
        <v>100</v>
      </c>
      <c r="Q101" s="10">
        <v>100</v>
      </c>
      <c r="R101" s="10">
        <v>100</v>
      </c>
      <c r="S101" s="10">
        <v>100</v>
      </c>
      <c r="T101" s="10">
        <v>101.3489795</v>
      </c>
      <c r="U101" s="10">
        <v>99.156887812500003</v>
      </c>
      <c r="V101" s="10">
        <v>96.627551249999996</v>
      </c>
      <c r="W101" s="10">
        <v>100.8431121875</v>
      </c>
      <c r="X101" s="10">
        <v>100.8431121875</v>
      </c>
    </row>
    <row r="102" spans="1:24" x14ac:dyDescent="0.35">
      <c r="A102">
        <v>256</v>
      </c>
      <c r="B102" t="s">
        <v>205</v>
      </c>
      <c r="C102" t="s">
        <v>616</v>
      </c>
      <c r="D102" t="s">
        <v>24</v>
      </c>
      <c r="E102" t="s">
        <v>25</v>
      </c>
      <c r="F102" t="s">
        <v>154</v>
      </c>
      <c r="G102" t="s">
        <v>71</v>
      </c>
      <c r="H102" t="s">
        <v>618</v>
      </c>
      <c r="I102" s="10">
        <v>102.79099206896552</v>
      </c>
      <c r="J102" s="10">
        <v>107.5542852</v>
      </c>
      <c r="K102" s="10">
        <v>96.627551249999996</v>
      </c>
      <c r="L102" s="10">
        <v>96.627551249999996</v>
      </c>
      <c r="M102" s="10">
        <v>100</v>
      </c>
      <c r="N102" s="10">
        <v>102.24829916666667</v>
      </c>
      <c r="O102" s="10">
        <v>105.39591799999999</v>
      </c>
      <c r="P102" s="10">
        <v>101.28474238095238</v>
      </c>
      <c r="Q102" s="10">
        <v>103.37244875</v>
      </c>
      <c r="R102" s="10">
        <v>93.255102500000007</v>
      </c>
      <c r="S102" s="10">
        <v>101.011734625</v>
      </c>
      <c r="T102" s="10">
        <v>103.37244875</v>
      </c>
      <c r="U102" s="10">
        <v>103.09141135416667</v>
      </c>
      <c r="V102" s="10">
        <v>96.627551249999996</v>
      </c>
      <c r="W102" s="10">
        <v>105.058673125</v>
      </c>
      <c r="X102" s="10">
        <v>101.68622437499999</v>
      </c>
    </row>
    <row r="103" spans="1:24" x14ac:dyDescent="0.35">
      <c r="A103">
        <v>257</v>
      </c>
      <c r="B103" t="s">
        <v>208</v>
      </c>
      <c r="C103" t="s">
        <v>616</v>
      </c>
      <c r="D103" t="s">
        <v>28</v>
      </c>
      <c r="E103" t="s">
        <v>25</v>
      </c>
      <c r="F103" t="s">
        <v>154</v>
      </c>
      <c r="G103" t="s">
        <v>71</v>
      </c>
      <c r="H103" t="s">
        <v>618</v>
      </c>
      <c r="I103" s="10">
        <v>105.58198413793103</v>
      </c>
      <c r="J103" s="10">
        <v>110.791836</v>
      </c>
      <c r="K103" s="10">
        <v>100</v>
      </c>
      <c r="L103" s="10">
        <v>98.313775625000005</v>
      </c>
      <c r="M103" s="10">
        <v>100</v>
      </c>
      <c r="N103" s="10">
        <v>104.49659833333334</v>
      </c>
      <c r="O103" s="10">
        <v>106.74489749999999</v>
      </c>
      <c r="P103" s="10">
        <v>105.13896952380952</v>
      </c>
      <c r="Q103" s="10">
        <v>105.058673125</v>
      </c>
      <c r="R103" s="10">
        <v>93.255102500000007</v>
      </c>
      <c r="S103" s="10">
        <v>103.37244875</v>
      </c>
      <c r="T103" s="10">
        <v>105.39591799999999</v>
      </c>
      <c r="U103" s="10">
        <v>105.33971052083334</v>
      </c>
      <c r="V103" s="10">
        <v>100</v>
      </c>
      <c r="W103" s="10">
        <v>106.74489749999999</v>
      </c>
      <c r="X103" s="10">
        <v>105.058673125</v>
      </c>
    </row>
    <row r="104" spans="1:24" x14ac:dyDescent="0.35">
      <c r="A104">
        <v>258</v>
      </c>
      <c r="B104" t="s">
        <v>772</v>
      </c>
      <c r="C104" t="s">
        <v>616</v>
      </c>
      <c r="D104" t="s">
        <v>23</v>
      </c>
      <c r="E104" t="s">
        <v>25</v>
      </c>
      <c r="F104" t="s">
        <v>154</v>
      </c>
      <c r="G104" t="s">
        <v>71</v>
      </c>
      <c r="H104" t="s">
        <v>618</v>
      </c>
      <c r="I104" s="10">
        <v>107.44264551724137</v>
      </c>
      <c r="J104" s="10">
        <v>108.6334688</v>
      </c>
      <c r="K104" s="10">
        <v>100</v>
      </c>
      <c r="L104" s="10">
        <v>94.941326875000001</v>
      </c>
      <c r="M104" s="10">
        <v>100</v>
      </c>
      <c r="N104" s="10">
        <v>108.99319666666666</v>
      </c>
      <c r="O104" s="10">
        <v>106.74489749999999</v>
      </c>
      <c r="P104" s="10">
        <v>107.70845428571428</v>
      </c>
      <c r="Q104" s="10">
        <v>103.37244875</v>
      </c>
      <c r="R104" s="10">
        <v>93.255102500000007</v>
      </c>
      <c r="S104" s="10">
        <v>103.54107118749999</v>
      </c>
      <c r="T104" s="10">
        <v>106.74489749999999</v>
      </c>
      <c r="U104" s="10">
        <v>103.09141135416667</v>
      </c>
      <c r="V104" s="10">
        <v>100</v>
      </c>
      <c r="W104" s="10">
        <v>105.9017853125</v>
      </c>
      <c r="X104" s="10">
        <v>108.431121875</v>
      </c>
    </row>
    <row r="105" spans="1:24" x14ac:dyDescent="0.35">
      <c r="A105">
        <v>259</v>
      </c>
      <c r="B105" t="s">
        <v>207</v>
      </c>
      <c r="C105" t="s">
        <v>616</v>
      </c>
      <c r="D105" t="s">
        <v>24</v>
      </c>
      <c r="E105" t="s">
        <v>25</v>
      </c>
      <c r="F105" t="s">
        <v>154</v>
      </c>
      <c r="G105" t="s">
        <v>71</v>
      </c>
      <c r="H105" t="s">
        <v>618</v>
      </c>
      <c r="I105" s="10">
        <v>108.37297620689655</v>
      </c>
      <c r="J105" s="10">
        <v>107.5542852</v>
      </c>
      <c r="K105" s="10">
        <v>100</v>
      </c>
      <c r="L105" s="10">
        <v>93.255102500000007</v>
      </c>
      <c r="M105" s="10">
        <v>100</v>
      </c>
      <c r="N105" s="10">
        <v>104.49659833333334</v>
      </c>
      <c r="O105" s="10">
        <v>110.791836</v>
      </c>
      <c r="P105" s="10">
        <v>105.13896952380952</v>
      </c>
      <c r="Q105" s="10">
        <v>108.431121875</v>
      </c>
      <c r="R105" s="10">
        <v>93.255102500000007</v>
      </c>
      <c r="S105" s="10">
        <v>103.709693625</v>
      </c>
      <c r="T105" s="10">
        <v>107.41938725</v>
      </c>
      <c r="U105" s="10">
        <v>101.96726177083333</v>
      </c>
      <c r="V105" s="10">
        <v>100</v>
      </c>
      <c r="W105" s="10">
        <v>110.96045843749999</v>
      </c>
      <c r="X105" s="10">
        <v>105.058673125</v>
      </c>
    </row>
    <row r="106" spans="1:24" x14ac:dyDescent="0.35">
      <c r="A106">
        <v>260</v>
      </c>
      <c r="B106" t="s">
        <v>949</v>
      </c>
      <c r="C106" t="s">
        <v>616</v>
      </c>
      <c r="D106" t="s">
        <v>28</v>
      </c>
      <c r="E106" t="s">
        <v>25</v>
      </c>
      <c r="F106" t="s">
        <v>154</v>
      </c>
      <c r="G106" t="s">
        <v>71</v>
      </c>
      <c r="H106" t="s">
        <v>618</v>
      </c>
      <c r="I106" s="10">
        <v>108.37297620689655</v>
      </c>
      <c r="J106" s="10">
        <v>111.8710196</v>
      </c>
      <c r="K106" s="10">
        <v>100</v>
      </c>
      <c r="L106" s="10">
        <v>98.313775625000005</v>
      </c>
      <c r="M106" s="10">
        <v>100</v>
      </c>
      <c r="N106" s="10">
        <v>108.99319666666666</v>
      </c>
      <c r="O106" s="10">
        <v>109.4428565</v>
      </c>
      <c r="P106" s="10">
        <v>106.4237119047619</v>
      </c>
      <c r="Q106" s="10">
        <v>106.74489749999999</v>
      </c>
      <c r="R106" s="10">
        <v>93.255102500000007</v>
      </c>
      <c r="S106" s="10">
        <v>105.058673125</v>
      </c>
      <c r="T106" s="10">
        <v>107.41938725</v>
      </c>
      <c r="U106" s="10">
        <v>105.9017853125</v>
      </c>
      <c r="V106" s="10">
        <v>100</v>
      </c>
      <c r="W106" s="10">
        <v>109.2742340625</v>
      </c>
      <c r="X106" s="10">
        <v>107.5880096875</v>
      </c>
    </row>
    <row r="107" spans="1:24" x14ac:dyDescent="0.35">
      <c r="A107">
        <v>261</v>
      </c>
      <c r="B107" t="s">
        <v>1299</v>
      </c>
      <c r="C107" t="s">
        <v>616</v>
      </c>
      <c r="D107" t="s">
        <v>23</v>
      </c>
      <c r="E107" t="s">
        <v>25</v>
      </c>
      <c r="F107" t="s">
        <v>154</v>
      </c>
      <c r="G107" t="s">
        <v>71</v>
      </c>
      <c r="H107" t="s">
        <v>618</v>
      </c>
      <c r="I107" s="10">
        <v>106.51231482758621</v>
      </c>
      <c r="J107" s="10">
        <v>110.791836</v>
      </c>
      <c r="K107" s="10">
        <v>100</v>
      </c>
      <c r="L107" s="10">
        <v>98.313775625000005</v>
      </c>
      <c r="M107" s="10">
        <v>100</v>
      </c>
      <c r="N107" s="10">
        <v>111.24149583333333</v>
      </c>
      <c r="O107" s="10">
        <v>110.791836</v>
      </c>
      <c r="P107" s="10">
        <v>107.70845428571428</v>
      </c>
      <c r="Q107" s="10">
        <v>108.431121875</v>
      </c>
      <c r="R107" s="10">
        <v>93.255102500000007</v>
      </c>
      <c r="S107" s="10">
        <v>105.2272955625</v>
      </c>
      <c r="T107" s="10">
        <v>106.07040775</v>
      </c>
      <c r="U107" s="10">
        <v>105.33971052083334</v>
      </c>
      <c r="V107" s="10">
        <v>100</v>
      </c>
      <c r="W107" s="10">
        <v>110.96045843749999</v>
      </c>
      <c r="X107" s="10">
        <v>109.2742340625</v>
      </c>
    </row>
    <row r="108" spans="1:24" x14ac:dyDescent="0.35">
      <c r="A108">
        <v>262</v>
      </c>
      <c r="B108" t="s">
        <v>205</v>
      </c>
      <c r="C108" t="s">
        <v>620</v>
      </c>
      <c r="D108" t="s">
        <v>24</v>
      </c>
      <c r="E108" t="s">
        <v>25</v>
      </c>
      <c r="F108" t="s">
        <v>154</v>
      </c>
      <c r="G108" t="s">
        <v>71</v>
      </c>
      <c r="H108" t="s">
        <v>622</v>
      </c>
      <c r="I108" s="10">
        <v>98.139338620689657</v>
      </c>
      <c r="J108" s="10">
        <v>96.762449200000006</v>
      </c>
      <c r="K108" s="10">
        <v>116.86224375</v>
      </c>
      <c r="L108" s="10">
        <v>103.37244875</v>
      </c>
      <c r="M108" s="10">
        <v>100</v>
      </c>
      <c r="N108" s="10">
        <v>97.751700833333331</v>
      </c>
      <c r="O108" s="10">
        <v>105.39591799999999</v>
      </c>
      <c r="P108" s="10">
        <v>101.28474238095238</v>
      </c>
      <c r="Q108" s="10">
        <v>103.37244875</v>
      </c>
      <c r="R108" s="10">
        <v>100</v>
      </c>
      <c r="S108" s="10">
        <v>101.5176019375</v>
      </c>
      <c r="T108" s="10">
        <v>100</v>
      </c>
      <c r="U108" s="10">
        <v>99.718962604166663</v>
      </c>
      <c r="V108" s="10">
        <v>116.86224375</v>
      </c>
      <c r="W108" s="10">
        <v>105.058673125</v>
      </c>
      <c r="X108" s="10">
        <v>100</v>
      </c>
    </row>
    <row r="109" spans="1:24" x14ac:dyDescent="0.35">
      <c r="A109">
        <v>263</v>
      </c>
      <c r="B109" t="s">
        <v>382</v>
      </c>
      <c r="C109" t="s">
        <v>620</v>
      </c>
      <c r="D109" t="s">
        <v>28</v>
      </c>
      <c r="E109" t="s">
        <v>25</v>
      </c>
      <c r="F109" t="s">
        <v>154</v>
      </c>
      <c r="G109" t="s">
        <v>71</v>
      </c>
      <c r="H109" t="s">
        <v>622</v>
      </c>
      <c r="I109" s="10">
        <v>100.93033068965518</v>
      </c>
      <c r="J109" s="10">
        <v>100</v>
      </c>
      <c r="K109" s="10">
        <v>120.23469249999999</v>
      </c>
      <c r="L109" s="10">
        <v>105.058673125</v>
      </c>
      <c r="M109" s="10">
        <v>100</v>
      </c>
      <c r="N109" s="10">
        <v>100</v>
      </c>
      <c r="O109" s="10">
        <v>106.74489749999999</v>
      </c>
      <c r="P109" s="10">
        <v>105.13896952380952</v>
      </c>
      <c r="Q109" s="10">
        <v>105.058673125</v>
      </c>
      <c r="R109" s="10">
        <v>100</v>
      </c>
      <c r="S109" s="10">
        <v>103.87831606250001</v>
      </c>
      <c r="T109" s="10">
        <v>102.02346925000001</v>
      </c>
      <c r="U109" s="10">
        <v>101.96726177083333</v>
      </c>
      <c r="V109" s="10">
        <v>120.23469249999999</v>
      </c>
      <c r="W109" s="10">
        <v>106.74489749999999</v>
      </c>
      <c r="X109" s="10">
        <v>103.37244875</v>
      </c>
    </row>
    <row r="110" spans="1:24" x14ac:dyDescent="0.35">
      <c r="A110">
        <v>264</v>
      </c>
      <c r="B110" t="s">
        <v>937</v>
      </c>
      <c r="C110" t="s">
        <v>620</v>
      </c>
      <c r="D110" t="s">
        <v>23</v>
      </c>
      <c r="E110" t="s">
        <v>25</v>
      </c>
      <c r="F110" t="s">
        <v>154</v>
      </c>
      <c r="G110" t="s">
        <v>71</v>
      </c>
      <c r="H110" t="s">
        <v>622</v>
      </c>
      <c r="I110" s="10">
        <v>101.86066137931034</v>
      </c>
      <c r="J110" s="10">
        <v>96.762449200000006</v>
      </c>
      <c r="K110" s="10">
        <v>126.97959</v>
      </c>
      <c r="L110" s="10">
        <v>101.68622437499999</v>
      </c>
      <c r="M110" s="10">
        <v>100</v>
      </c>
      <c r="N110" s="10">
        <v>100</v>
      </c>
      <c r="O110" s="10">
        <v>110.791836</v>
      </c>
      <c r="P110" s="10">
        <v>102.56948476190476</v>
      </c>
      <c r="Q110" s="10">
        <v>108.431121875</v>
      </c>
      <c r="R110" s="10">
        <v>100</v>
      </c>
      <c r="S110" s="10">
        <v>104.0469385</v>
      </c>
      <c r="T110" s="10">
        <v>102.697959</v>
      </c>
      <c r="U110" s="10">
        <v>99.156887812500003</v>
      </c>
      <c r="V110" s="10">
        <v>126.97959</v>
      </c>
      <c r="W110" s="10">
        <v>110.96045843749999</v>
      </c>
      <c r="X110" s="10">
        <v>101.68622437499999</v>
      </c>
    </row>
    <row r="111" spans="1:24" x14ac:dyDescent="0.35">
      <c r="A111">
        <v>265</v>
      </c>
      <c r="B111" t="s">
        <v>1227</v>
      </c>
      <c r="C111" t="s">
        <v>620</v>
      </c>
      <c r="D111" t="s">
        <v>24</v>
      </c>
      <c r="E111" t="s">
        <v>25</v>
      </c>
      <c r="F111" t="s">
        <v>154</v>
      </c>
      <c r="G111" t="s">
        <v>71</v>
      </c>
      <c r="H111" t="s">
        <v>622</v>
      </c>
      <c r="I111" s="10">
        <v>101.86066137931034</v>
      </c>
      <c r="J111" s="10">
        <v>96.762449200000006</v>
      </c>
      <c r="K111" s="10">
        <v>113.489795</v>
      </c>
      <c r="L111" s="10">
        <v>101.68622437499999</v>
      </c>
      <c r="M111" s="10">
        <v>100</v>
      </c>
      <c r="N111" s="10">
        <v>106.74489749999999</v>
      </c>
      <c r="O111" s="10">
        <v>109.4428565</v>
      </c>
      <c r="P111" s="10">
        <v>107.70845428571428</v>
      </c>
      <c r="Q111" s="10">
        <v>106.74489749999999</v>
      </c>
      <c r="R111" s="10">
        <v>100</v>
      </c>
      <c r="S111" s="10">
        <v>104.2155609375</v>
      </c>
      <c r="T111" s="10">
        <v>102.697959</v>
      </c>
      <c r="U111" s="10">
        <v>99.156887812500003</v>
      </c>
      <c r="V111" s="10">
        <v>113.489795</v>
      </c>
      <c r="W111" s="10">
        <v>109.2742340625</v>
      </c>
      <c r="X111" s="10">
        <v>107.5880096875</v>
      </c>
    </row>
    <row r="112" spans="1:24" x14ac:dyDescent="0.35">
      <c r="A112">
        <v>266</v>
      </c>
      <c r="B112" t="s">
        <v>205</v>
      </c>
      <c r="C112" t="s">
        <v>623</v>
      </c>
      <c r="D112" t="s">
        <v>24</v>
      </c>
      <c r="E112" t="s">
        <v>25</v>
      </c>
      <c r="F112" t="s">
        <v>154</v>
      </c>
      <c r="G112" t="s">
        <v>71</v>
      </c>
      <c r="H112" t="s">
        <v>625</v>
      </c>
      <c r="I112" s="10">
        <v>98.139338620689657</v>
      </c>
      <c r="J112" s="10">
        <v>98.920816400000007</v>
      </c>
      <c r="K112" s="10">
        <v>103.37244875</v>
      </c>
      <c r="L112" s="10">
        <v>100</v>
      </c>
      <c r="M112" s="10">
        <v>93.255102500000007</v>
      </c>
      <c r="N112" s="10">
        <v>108.99319666666666</v>
      </c>
      <c r="O112" s="10">
        <v>105.39591799999999</v>
      </c>
      <c r="P112" s="10">
        <v>103.85422714285714</v>
      </c>
      <c r="Q112" s="10">
        <v>98.313775625000005</v>
      </c>
      <c r="R112" s="10">
        <v>103.37244875</v>
      </c>
      <c r="S112" s="10">
        <v>101.68622437499999</v>
      </c>
      <c r="T112" s="10">
        <v>97.302041000000003</v>
      </c>
      <c r="U112" s="10">
        <v>97.470663437499994</v>
      </c>
      <c r="V112" s="10">
        <v>103.37244875</v>
      </c>
      <c r="W112" s="10">
        <v>102.52933656250001</v>
      </c>
      <c r="X112" s="10">
        <v>105.9017853125</v>
      </c>
    </row>
    <row r="113" spans="1:24" x14ac:dyDescent="0.35">
      <c r="A113">
        <v>276</v>
      </c>
      <c r="B113" t="s">
        <v>205</v>
      </c>
      <c r="C113" t="s">
        <v>887</v>
      </c>
      <c r="D113" t="s">
        <v>24</v>
      </c>
      <c r="E113" t="s">
        <v>25</v>
      </c>
      <c r="F113" t="s">
        <v>876</v>
      </c>
      <c r="G113" t="s">
        <v>71</v>
      </c>
      <c r="H113" t="s">
        <v>889</v>
      </c>
      <c r="I113" s="10">
        <v>93.487685172413791</v>
      </c>
      <c r="J113" s="10">
        <v>105.39591799999999</v>
      </c>
      <c r="K113" s="10">
        <v>100</v>
      </c>
      <c r="L113" s="10">
        <v>103.37244875</v>
      </c>
      <c r="M113" s="10">
        <v>100</v>
      </c>
      <c r="N113" s="10">
        <v>93.255102500000007</v>
      </c>
      <c r="O113" s="10">
        <v>98.651020500000001</v>
      </c>
      <c r="P113" s="10">
        <v>93.576288095238098</v>
      </c>
      <c r="Q113" s="10">
        <v>98.313775625000005</v>
      </c>
      <c r="R113" s="10">
        <v>96.627551249999996</v>
      </c>
      <c r="S113" s="10">
        <v>97.639285874999999</v>
      </c>
      <c r="T113" s="10">
        <v>96.627551249999996</v>
      </c>
      <c r="U113" s="10">
        <v>104.2155609375</v>
      </c>
      <c r="V113" s="10">
        <v>100</v>
      </c>
      <c r="W113" s="10">
        <v>98.313775625000005</v>
      </c>
      <c r="X113" s="10">
        <v>93.255102500000007</v>
      </c>
    </row>
    <row r="114" spans="1:24" x14ac:dyDescent="0.35">
      <c r="A114">
        <v>277</v>
      </c>
      <c r="B114" t="s">
        <v>986</v>
      </c>
      <c r="C114" t="s">
        <v>887</v>
      </c>
      <c r="D114" t="s">
        <v>28</v>
      </c>
      <c r="E114" t="s">
        <v>25</v>
      </c>
      <c r="F114" t="s">
        <v>876</v>
      </c>
      <c r="G114" t="s">
        <v>71</v>
      </c>
      <c r="H114" t="s">
        <v>889</v>
      </c>
      <c r="I114" s="10">
        <v>96.278677241379313</v>
      </c>
      <c r="J114" s="10">
        <v>108.6334688</v>
      </c>
      <c r="K114" s="10">
        <v>103.37244875</v>
      </c>
      <c r="L114" s="10">
        <v>105.058673125</v>
      </c>
      <c r="M114" s="10">
        <v>100</v>
      </c>
      <c r="N114" s="10">
        <v>95.503401666666662</v>
      </c>
      <c r="O114" s="10">
        <v>100</v>
      </c>
      <c r="P114" s="10">
        <v>97.430515238095239</v>
      </c>
      <c r="Q114" s="10">
        <v>100</v>
      </c>
      <c r="R114" s="10">
        <v>96.627551249999996</v>
      </c>
      <c r="S114" s="10">
        <v>100</v>
      </c>
      <c r="T114" s="10">
        <v>98.651020500000001</v>
      </c>
      <c r="U114" s="10">
        <v>106.46386010416667</v>
      </c>
      <c r="V114" s="10">
        <v>103.37244875</v>
      </c>
      <c r="W114" s="10">
        <v>100</v>
      </c>
      <c r="X114" s="10">
        <v>96.627551249999996</v>
      </c>
    </row>
    <row r="115" spans="1:24" x14ac:dyDescent="0.35">
      <c r="A115">
        <v>281</v>
      </c>
      <c r="B115" t="s">
        <v>205</v>
      </c>
      <c r="C115" t="s">
        <v>910</v>
      </c>
      <c r="D115" t="s">
        <v>23</v>
      </c>
      <c r="E115" t="s">
        <v>25</v>
      </c>
      <c r="F115" t="s">
        <v>876</v>
      </c>
      <c r="G115" t="s">
        <v>71</v>
      </c>
      <c r="H115" t="s">
        <v>912</v>
      </c>
      <c r="I115" s="10">
        <v>95.348346551724134</v>
      </c>
      <c r="J115" s="10">
        <v>96.762449200000006</v>
      </c>
      <c r="K115" s="10">
        <v>93.255102500000007</v>
      </c>
      <c r="L115" s="10">
        <v>96.627551249999996</v>
      </c>
      <c r="M115" s="10">
        <v>100</v>
      </c>
      <c r="N115" s="10">
        <v>104.49659833333334</v>
      </c>
      <c r="O115" s="10">
        <v>100</v>
      </c>
      <c r="P115" s="10">
        <v>97.430515238095239</v>
      </c>
      <c r="Q115" s="10">
        <v>96.627551249999996</v>
      </c>
      <c r="R115" s="10">
        <v>100</v>
      </c>
      <c r="S115" s="10">
        <v>97.807908312500004</v>
      </c>
      <c r="T115" s="10">
        <v>97.976530749999995</v>
      </c>
      <c r="U115" s="10">
        <v>97.470663437499994</v>
      </c>
      <c r="V115" s="10">
        <v>93.255102500000007</v>
      </c>
      <c r="W115" s="10">
        <v>98.313775625000005</v>
      </c>
      <c r="X115" s="10">
        <v>100</v>
      </c>
    </row>
    <row r="116" spans="1:24" x14ac:dyDescent="0.35">
      <c r="A116">
        <v>282</v>
      </c>
      <c r="B116" t="s">
        <v>205</v>
      </c>
      <c r="C116" t="s">
        <v>918</v>
      </c>
      <c r="D116" t="s">
        <v>24</v>
      </c>
      <c r="E116" t="s">
        <v>25</v>
      </c>
      <c r="F116" t="s">
        <v>876</v>
      </c>
      <c r="G116" t="s">
        <v>71</v>
      </c>
      <c r="H116" t="s">
        <v>919</v>
      </c>
      <c r="I116" s="10">
        <v>95.348346551724134</v>
      </c>
      <c r="J116" s="10">
        <v>92.445714800000005</v>
      </c>
      <c r="K116" s="10">
        <v>89.882653750000003</v>
      </c>
      <c r="L116" s="10">
        <v>96.627551249999996</v>
      </c>
      <c r="M116" s="10">
        <v>93.255102500000007</v>
      </c>
      <c r="N116" s="10">
        <v>102.24829916666667</v>
      </c>
      <c r="O116" s="10">
        <v>101.3489795</v>
      </c>
      <c r="P116" s="10">
        <v>96.145772857142859</v>
      </c>
      <c r="Q116" s="10">
        <v>96.627551249999996</v>
      </c>
      <c r="R116" s="10">
        <v>103.37244875</v>
      </c>
      <c r="S116" s="10">
        <v>96.964796125000007</v>
      </c>
      <c r="T116" s="10">
        <v>95.278571749999998</v>
      </c>
      <c r="U116" s="10">
        <v>92.974065104166669</v>
      </c>
      <c r="V116" s="10">
        <v>89.882653750000003</v>
      </c>
      <c r="W116" s="10">
        <v>99.156887812500003</v>
      </c>
      <c r="X116" s="10">
        <v>98.313775625000005</v>
      </c>
    </row>
    <row r="117" spans="1:24" x14ac:dyDescent="0.35">
      <c r="A117">
        <v>283</v>
      </c>
      <c r="B117" t="s">
        <v>205</v>
      </c>
      <c r="C117" t="s">
        <v>882</v>
      </c>
      <c r="D117" t="s">
        <v>24</v>
      </c>
      <c r="E117" t="s">
        <v>25</v>
      </c>
      <c r="F117" t="s">
        <v>876</v>
      </c>
      <c r="G117" t="s">
        <v>71</v>
      </c>
      <c r="H117" t="s">
        <v>884</v>
      </c>
      <c r="I117" s="10">
        <v>101.86066137931034</v>
      </c>
      <c r="J117" s="10">
        <v>95.683265599999999</v>
      </c>
      <c r="K117" s="10">
        <v>89.882653750000003</v>
      </c>
      <c r="L117" s="10">
        <v>96.627551249999996</v>
      </c>
      <c r="M117" s="10">
        <v>93.255102500000007</v>
      </c>
      <c r="N117" s="10">
        <v>100</v>
      </c>
      <c r="O117" s="10">
        <v>95.953061500000004</v>
      </c>
      <c r="P117" s="10">
        <v>97.430515238095239</v>
      </c>
      <c r="Q117" s="10">
        <v>94.941326875000001</v>
      </c>
      <c r="R117" s="10">
        <v>100</v>
      </c>
      <c r="S117" s="10">
        <v>96.964796125000007</v>
      </c>
      <c r="T117" s="10">
        <v>100</v>
      </c>
      <c r="U117" s="10">
        <v>94.660289479166664</v>
      </c>
      <c r="V117" s="10">
        <v>89.882653750000003</v>
      </c>
      <c r="W117" s="10">
        <v>94.941326875000001</v>
      </c>
      <c r="X117" s="10">
        <v>98.313775625000005</v>
      </c>
    </row>
    <row r="118" spans="1:24" x14ac:dyDescent="0.35">
      <c r="A118">
        <v>284</v>
      </c>
      <c r="B118" t="s">
        <v>205</v>
      </c>
      <c r="C118" t="s">
        <v>639</v>
      </c>
      <c r="D118" t="s">
        <v>28</v>
      </c>
      <c r="E118" t="s">
        <v>25</v>
      </c>
      <c r="F118" t="s">
        <v>155</v>
      </c>
      <c r="G118" t="s">
        <v>71</v>
      </c>
      <c r="H118" t="s">
        <v>641</v>
      </c>
      <c r="I118" s="10">
        <v>104.65165344827587</v>
      </c>
      <c r="J118" s="10">
        <v>105.39591799999999</v>
      </c>
      <c r="K118" s="10">
        <v>100</v>
      </c>
      <c r="L118" s="10">
        <v>100</v>
      </c>
      <c r="M118" s="10">
        <v>100</v>
      </c>
      <c r="N118" s="10">
        <v>102.24829916666667</v>
      </c>
      <c r="O118" s="10">
        <v>101.3489795</v>
      </c>
      <c r="P118" s="10">
        <v>107.70845428571428</v>
      </c>
      <c r="Q118" s="10">
        <v>103.37244875</v>
      </c>
      <c r="R118" s="10">
        <v>100</v>
      </c>
      <c r="S118" s="10">
        <v>103.54107118749999</v>
      </c>
      <c r="T118" s="10">
        <v>104.72142825</v>
      </c>
      <c r="U118" s="10">
        <v>103.09141135416667</v>
      </c>
      <c r="V118" s="10">
        <v>100</v>
      </c>
      <c r="W118" s="10">
        <v>102.52933656250001</v>
      </c>
      <c r="X118" s="10">
        <v>105.9017853125</v>
      </c>
    </row>
    <row r="119" spans="1:24" x14ac:dyDescent="0.35">
      <c r="A119">
        <v>285</v>
      </c>
      <c r="B119" t="s">
        <v>759</v>
      </c>
      <c r="C119" t="s">
        <v>639</v>
      </c>
      <c r="D119" t="s">
        <v>23</v>
      </c>
      <c r="E119" t="s">
        <v>25</v>
      </c>
      <c r="F119" t="s">
        <v>155</v>
      </c>
      <c r="G119" t="s">
        <v>71</v>
      </c>
      <c r="H119" t="s">
        <v>641</v>
      </c>
      <c r="I119" s="10">
        <v>107.44264551724137</v>
      </c>
      <c r="J119" s="10">
        <v>108.6334688</v>
      </c>
      <c r="K119" s="10">
        <v>103.37244875</v>
      </c>
      <c r="L119" s="10">
        <v>101.68622437499999</v>
      </c>
      <c r="M119" s="10">
        <v>100</v>
      </c>
      <c r="N119" s="10">
        <v>104.49659833333334</v>
      </c>
      <c r="O119" s="10">
        <v>102.697959</v>
      </c>
      <c r="P119" s="10">
        <v>111.56268142857142</v>
      </c>
      <c r="Q119" s="10">
        <v>105.058673125</v>
      </c>
      <c r="R119" s="10">
        <v>100</v>
      </c>
      <c r="S119" s="10">
        <v>105.9017853125</v>
      </c>
      <c r="T119" s="10">
        <v>106.74489749999999</v>
      </c>
      <c r="U119" s="10">
        <v>105.33971052083334</v>
      </c>
      <c r="V119" s="10">
        <v>103.37244875</v>
      </c>
      <c r="W119" s="10">
        <v>104.2155609375</v>
      </c>
      <c r="X119" s="10">
        <v>109.2742340625</v>
      </c>
    </row>
    <row r="120" spans="1:24" x14ac:dyDescent="0.35">
      <c r="A120">
        <v>286</v>
      </c>
      <c r="B120" t="s">
        <v>859</v>
      </c>
      <c r="C120" t="s">
        <v>639</v>
      </c>
      <c r="D120" t="s">
        <v>24</v>
      </c>
      <c r="E120" t="s">
        <v>25</v>
      </c>
      <c r="F120" t="s">
        <v>155</v>
      </c>
      <c r="G120" t="s">
        <v>71</v>
      </c>
      <c r="H120" t="s">
        <v>641</v>
      </c>
      <c r="I120" s="10">
        <v>106.51231482758621</v>
      </c>
      <c r="J120" s="10">
        <v>110.791836</v>
      </c>
      <c r="K120" s="10">
        <v>100</v>
      </c>
      <c r="L120" s="10">
        <v>103.37244875</v>
      </c>
      <c r="M120" s="10">
        <v>100</v>
      </c>
      <c r="N120" s="10">
        <v>100</v>
      </c>
      <c r="O120" s="10">
        <v>105.39591799999999</v>
      </c>
      <c r="P120" s="10">
        <v>110.27793904761904</v>
      </c>
      <c r="Q120" s="10">
        <v>106.74489749999999</v>
      </c>
      <c r="R120" s="10">
        <v>100</v>
      </c>
      <c r="S120" s="10">
        <v>106.07040775</v>
      </c>
      <c r="T120" s="10">
        <v>106.07040775</v>
      </c>
      <c r="U120" s="10">
        <v>107.02593489583333</v>
      </c>
      <c r="V120" s="10">
        <v>100</v>
      </c>
      <c r="W120" s="10">
        <v>106.74489749999999</v>
      </c>
      <c r="X120" s="10">
        <v>106.74489749999999</v>
      </c>
    </row>
    <row r="121" spans="1:24" x14ac:dyDescent="0.35">
      <c r="A121">
        <v>287</v>
      </c>
      <c r="B121" t="s">
        <v>986</v>
      </c>
      <c r="C121" t="s">
        <v>639</v>
      </c>
      <c r="D121" t="s">
        <v>28</v>
      </c>
      <c r="E121" t="s">
        <v>25</v>
      </c>
      <c r="F121" t="s">
        <v>155</v>
      </c>
      <c r="G121" t="s">
        <v>71</v>
      </c>
      <c r="H121" t="s">
        <v>641</v>
      </c>
      <c r="I121" s="10">
        <v>107.44264551724137</v>
      </c>
      <c r="J121" s="10">
        <v>105.39591799999999</v>
      </c>
      <c r="K121" s="10">
        <v>100</v>
      </c>
      <c r="L121" s="10">
        <v>98.313775625000005</v>
      </c>
      <c r="M121" s="10">
        <v>100</v>
      </c>
      <c r="N121" s="10">
        <v>111.24149583333333</v>
      </c>
      <c r="O121" s="10">
        <v>105.39591799999999</v>
      </c>
      <c r="P121" s="10">
        <v>114.1321661904762</v>
      </c>
      <c r="Q121" s="10">
        <v>106.74489749999999</v>
      </c>
      <c r="R121" s="10">
        <v>100</v>
      </c>
      <c r="S121" s="10">
        <v>106.23903018750001</v>
      </c>
      <c r="T121" s="10">
        <v>106.74489749999999</v>
      </c>
      <c r="U121" s="10">
        <v>102.52933656250001</v>
      </c>
      <c r="V121" s="10">
        <v>100</v>
      </c>
      <c r="W121" s="10">
        <v>106.74489749999999</v>
      </c>
      <c r="X121" s="10">
        <v>113.489795</v>
      </c>
    </row>
    <row r="122" spans="1:24" x14ac:dyDescent="0.35">
      <c r="A122">
        <v>288</v>
      </c>
      <c r="B122" t="s">
        <v>1207</v>
      </c>
      <c r="C122" t="s">
        <v>639</v>
      </c>
      <c r="D122" t="s">
        <v>23</v>
      </c>
      <c r="E122" t="s">
        <v>25</v>
      </c>
      <c r="F122" t="s">
        <v>155</v>
      </c>
      <c r="G122" t="s">
        <v>71</v>
      </c>
      <c r="H122" t="s">
        <v>641</v>
      </c>
      <c r="I122" s="10">
        <v>110.2336375862069</v>
      </c>
      <c r="J122" s="10">
        <v>106.4751016</v>
      </c>
      <c r="K122" s="10">
        <v>103.37244875</v>
      </c>
      <c r="L122" s="10">
        <v>98.313775625000005</v>
      </c>
      <c r="M122" s="10">
        <v>100</v>
      </c>
      <c r="N122" s="10">
        <v>108.99319666666666</v>
      </c>
      <c r="O122" s="10">
        <v>102.697959</v>
      </c>
      <c r="P122" s="10">
        <v>114.1321661904762</v>
      </c>
      <c r="Q122" s="10">
        <v>105.058673125</v>
      </c>
      <c r="R122" s="10">
        <v>100</v>
      </c>
      <c r="S122" s="10">
        <v>106.407652625</v>
      </c>
      <c r="T122" s="10">
        <v>108.76836675</v>
      </c>
      <c r="U122" s="10">
        <v>103.09141135416667</v>
      </c>
      <c r="V122" s="10">
        <v>103.37244875</v>
      </c>
      <c r="W122" s="10">
        <v>104.2155609375</v>
      </c>
      <c r="X122" s="10">
        <v>112.6466828125</v>
      </c>
    </row>
    <row r="123" spans="1:24" x14ac:dyDescent="0.35">
      <c r="A123">
        <v>291</v>
      </c>
      <c r="B123" t="s">
        <v>205</v>
      </c>
      <c r="C123" t="s">
        <v>642</v>
      </c>
      <c r="D123" t="s">
        <v>28</v>
      </c>
      <c r="E123" t="s">
        <v>25</v>
      </c>
      <c r="F123" t="s">
        <v>158</v>
      </c>
      <c r="G123" t="s">
        <v>71</v>
      </c>
      <c r="H123" t="s">
        <v>644</v>
      </c>
      <c r="I123" s="10">
        <v>103.72132275862069</v>
      </c>
      <c r="J123" s="10">
        <v>106.4751016</v>
      </c>
      <c r="K123" s="10">
        <v>96.627551249999996</v>
      </c>
      <c r="L123" s="10">
        <v>100</v>
      </c>
      <c r="M123" s="10">
        <v>100</v>
      </c>
      <c r="N123" s="10">
        <v>102.24829916666667</v>
      </c>
      <c r="O123" s="10">
        <v>108.09387699999999</v>
      </c>
      <c r="P123" s="10">
        <v>98.71525761904762</v>
      </c>
      <c r="Q123" s="10">
        <v>101.68622437499999</v>
      </c>
      <c r="R123" s="10">
        <v>103.37244875</v>
      </c>
      <c r="S123" s="10">
        <v>103.709693625</v>
      </c>
      <c r="T123" s="10">
        <v>104.0469385</v>
      </c>
      <c r="U123" s="10">
        <v>103.65348614583333</v>
      </c>
      <c r="V123" s="10">
        <v>96.627551249999996</v>
      </c>
      <c r="W123" s="10">
        <v>105.9017853125</v>
      </c>
      <c r="X123" s="10">
        <v>100</v>
      </c>
    </row>
    <row r="124" spans="1:24" x14ac:dyDescent="0.35">
      <c r="A124">
        <v>292</v>
      </c>
      <c r="B124" t="s">
        <v>859</v>
      </c>
      <c r="C124" t="s">
        <v>642</v>
      </c>
      <c r="D124" t="s">
        <v>23</v>
      </c>
      <c r="E124" t="s">
        <v>25</v>
      </c>
      <c r="F124" t="s">
        <v>158</v>
      </c>
      <c r="G124" t="s">
        <v>71</v>
      </c>
      <c r="H124" t="s">
        <v>644</v>
      </c>
      <c r="I124" s="10">
        <v>106.51231482758621</v>
      </c>
      <c r="J124" s="10">
        <v>109.7126524</v>
      </c>
      <c r="K124" s="10">
        <v>100</v>
      </c>
      <c r="L124" s="10">
        <v>101.68622437499999</v>
      </c>
      <c r="M124" s="10">
        <v>100</v>
      </c>
      <c r="N124" s="10">
        <v>104.49659833333334</v>
      </c>
      <c r="O124" s="10">
        <v>109.4428565</v>
      </c>
      <c r="P124" s="10">
        <v>102.56948476190476</v>
      </c>
      <c r="Q124" s="10">
        <v>103.37244875</v>
      </c>
      <c r="R124" s="10">
        <v>103.37244875</v>
      </c>
      <c r="S124" s="10">
        <v>106.07040775</v>
      </c>
      <c r="T124" s="10">
        <v>106.07040775</v>
      </c>
      <c r="U124" s="10">
        <v>105.9017853125</v>
      </c>
      <c r="V124" s="10">
        <v>100</v>
      </c>
      <c r="W124" s="10">
        <v>107.5880096875</v>
      </c>
      <c r="X124" s="10">
        <v>103.37244875</v>
      </c>
    </row>
    <row r="125" spans="1:24" x14ac:dyDescent="0.35">
      <c r="A125">
        <v>293</v>
      </c>
      <c r="B125" t="s">
        <v>1207</v>
      </c>
      <c r="C125" t="s">
        <v>642</v>
      </c>
      <c r="D125" t="s">
        <v>24</v>
      </c>
      <c r="E125" t="s">
        <v>25</v>
      </c>
      <c r="F125" t="s">
        <v>158</v>
      </c>
      <c r="G125" t="s">
        <v>71</v>
      </c>
      <c r="H125" t="s">
        <v>644</v>
      </c>
      <c r="I125" s="10">
        <v>109.30330689655173</v>
      </c>
      <c r="J125" s="10">
        <v>107.5542852</v>
      </c>
      <c r="K125" s="10">
        <v>100</v>
      </c>
      <c r="L125" s="10">
        <v>98.313775625000005</v>
      </c>
      <c r="M125" s="10">
        <v>100</v>
      </c>
      <c r="N125" s="10">
        <v>108.99319666666666</v>
      </c>
      <c r="O125" s="10">
        <v>108.09387699999999</v>
      </c>
      <c r="P125" s="10">
        <v>105.13896952380952</v>
      </c>
      <c r="Q125" s="10">
        <v>101.68622437499999</v>
      </c>
      <c r="R125" s="10">
        <v>103.37244875</v>
      </c>
      <c r="S125" s="10">
        <v>106.23903018750001</v>
      </c>
      <c r="T125" s="10">
        <v>108.09387699999999</v>
      </c>
      <c r="U125" s="10">
        <v>103.65348614583333</v>
      </c>
      <c r="V125" s="10">
        <v>100</v>
      </c>
      <c r="W125" s="10">
        <v>105.9017853125</v>
      </c>
      <c r="X125" s="10">
        <v>106.74489749999999</v>
      </c>
    </row>
    <row r="126" spans="1:24" x14ac:dyDescent="0.35">
      <c r="A126">
        <v>296</v>
      </c>
      <c r="B126" t="s">
        <v>205</v>
      </c>
      <c r="C126" t="s">
        <v>676</v>
      </c>
      <c r="D126" t="s">
        <v>24</v>
      </c>
      <c r="E126" t="s">
        <v>25</v>
      </c>
      <c r="F126" t="s">
        <v>678</v>
      </c>
      <c r="G126" t="s">
        <v>71</v>
      </c>
      <c r="H126" t="s">
        <v>683</v>
      </c>
      <c r="I126" s="10">
        <v>98.139338620689657</v>
      </c>
      <c r="J126" s="10">
        <v>98.920816400000007</v>
      </c>
      <c r="K126" s="10">
        <v>110.11734625</v>
      </c>
      <c r="L126" s="10">
        <v>103.37244875</v>
      </c>
      <c r="M126" s="10">
        <v>100</v>
      </c>
      <c r="N126" s="10">
        <v>97.751700833333331</v>
      </c>
      <c r="O126" s="10">
        <v>106.74489749999999</v>
      </c>
      <c r="P126" s="10">
        <v>103.85422714285714</v>
      </c>
      <c r="Q126" s="10">
        <v>98.313775625000005</v>
      </c>
      <c r="R126" s="10">
        <v>100</v>
      </c>
      <c r="S126" s="10">
        <v>101.5176019375</v>
      </c>
      <c r="T126" s="10">
        <v>100</v>
      </c>
      <c r="U126" s="10">
        <v>100.8431121875</v>
      </c>
      <c r="V126" s="10">
        <v>110.11734625</v>
      </c>
      <c r="W126" s="10">
        <v>103.37244875</v>
      </c>
      <c r="X126" s="10">
        <v>101.68622437499999</v>
      </c>
    </row>
    <row r="127" spans="1:24" x14ac:dyDescent="0.35">
      <c r="A127">
        <v>297</v>
      </c>
      <c r="B127" t="s">
        <v>783</v>
      </c>
      <c r="C127" t="s">
        <v>676</v>
      </c>
      <c r="D127" t="s">
        <v>28</v>
      </c>
      <c r="E127" t="s">
        <v>25</v>
      </c>
      <c r="F127" t="s">
        <v>678</v>
      </c>
      <c r="G127" t="s">
        <v>71</v>
      </c>
      <c r="H127" t="s">
        <v>683</v>
      </c>
      <c r="I127" s="10">
        <v>100.93033068965518</v>
      </c>
      <c r="J127" s="10">
        <v>102.1583672</v>
      </c>
      <c r="K127" s="10">
        <v>113.489795</v>
      </c>
      <c r="L127" s="10">
        <v>105.058673125</v>
      </c>
      <c r="M127" s="10">
        <v>100</v>
      </c>
      <c r="N127" s="10">
        <v>100</v>
      </c>
      <c r="O127" s="10">
        <v>108.09387699999999</v>
      </c>
      <c r="P127" s="10">
        <v>107.70845428571428</v>
      </c>
      <c r="Q127" s="10">
        <v>100</v>
      </c>
      <c r="R127" s="10">
        <v>100</v>
      </c>
      <c r="S127" s="10">
        <v>103.87831606250001</v>
      </c>
      <c r="T127" s="10">
        <v>102.02346925000001</v>
      </c>
      <c r="U127" s="10">
        <v>103.09141135416667</v>
      </c>
      <c r="V127" s="10">
        <v>113.489795</v>
      </c>
      <c r="W127" s="10">
        <v>105.058673125</v>
      </c>
      <c r="X127" s="10">
        <v>105.058673125</v>
      </c>
    </row>
    <row r="128" spans="1:24" x14ac:dyDescent="0.35">
      <c r="A128">
        <v>298</v>
      </c>
      <c r="B128" t="s">
        <v>1059</v>
      </c>
      <c r="C128" t="s">
        <v>676</v>
      </c>
      <c r="D128" t="s">
        <v>23</v>
      </c>
      <c r="E128" t="s">
        <v>25</v>
      </c>
      <c r="F128" t="s">
        <v>678</v>
      </c>
      <c r="G128" t="s">
        <v>71</v>
      </c>
      <c r="H128" t="s">
        <v>683</v>
      </c>
      <c r="I128" s="10">
        <v>100.93033068965518</v>
      </c>
      <c r="J128" s="10">
        <v>105.39591799999999</v>
      </c>
      <c r="K128" s="10">
        <v>106.74489749999999</v>
      </c>
      <c r="L128" s="10">
        <v>108.431121875</v>
      </c>
      <c r="M128" s="10">
        <v>100</v>
      </c>
      <c r="N128" s="10">
        <v>95.503401666666662</v>
      </c>
      <c r="O128" s="10">
        <v>110.791836</v>
      </c>
      <c r="P128" s="10">
        <v>105.13896952380952</v>
      </c>
      <c r="Q128" s="10">
        <v>100</v>
      </c>
      <c r="R128" s="10">
        <v>100</v>
      </c>
      <c r="S128" s="10">
        <v>104.0469385</v>
      </c>
      <c r="T128" s="10">
        <v>102.02346925000001</v>
      </c>
      <c r="U128" s="10">
        <v>105.9017853125</v>
      </c>
      <c r="V128" s="10">
        <v>106.74489749999999</v>
      </c>
      <c r="W128" s="10">
        <v>106.74489749999999</v>
      </c>
      <c r="X128" s="10">
        <v>101.68622437499999</v>
      </c>
    </row>
    <row r="129" spans="1:24" x14ac:dyDescent="0.35">
      <c r="A129">
        <v>299</v>
      </c>
      <c r="B129" t="s">
        <v>1357</v>
      </c>
      <c r="C129" t="s">
        <v>676</v>
      </c>
      <c r="D129" t="s">
        <v>24</v>
      </c>
      <c r="E129" t="s">
        <v>25</v>
      </c>
      <c r="F129" t="s">
        <v>678</v>
      </c>
      <c r="G129" t="s">
        <v>71</v>
      </c>
      <c r="H129" t="s">
        <v>683</v>
      </c>
      <c r="I129" s="10">
        <v>103.72132275862069</v>
      </c>
      <c r="J129" s="10">
        <v>98.920816400000007</v>
      </c>
      <c r="K129" s="10">
        <v>106.74489749999999</v>
      </c>
      <c r="L129" s="10">
        <v>101.68622437499999</v>
      </c>
      <c r="M129" s="10">
        <v>100</v>
      </c>
      <c r="N129" s="10">
        <v>104.49659833333334</v>
      </c>
      <c r="O129" s="10">
        <v>110.791836</v>
      </c>
      <c r="P129" s="10">
        <v>108.99319666666666</v>
      </c>
      <c r="Q129" s="10">
        <v>101.68622437499999</v>
      </c>
      <c r="R129" s="10">
        <v>100</v>
      </c>
      <c r="S129" s="10">
        <v>104.2155609375</v>
      </c>
      <c r="T129" s="10">
        <v>104.0469385</v>
      </c>
      <c r="U129" s="10">
        <v>100.28103739583334</v>
      </c>
      <c r="V129" s="10">
        <v>106.74489749999999</v>
      </c>
      <c r="W129" s="10">
        <v>107.5880096875</v>
      </c>
      <c r="X129" s="10">
        <v>107.5880096875</v>
      </c>
    </row>
    <row r="130" spans="1:24" x14ac:dyDescent="0.35">
      <c r="A130">
        <v>300</v>
      </c>
      <c r="B130" t="s">
        <v>205</v>
      </c>
      <c r="C130" t="s">
        <v>681</v>
      </c>
      <c r="D130" t="s">
        <v>24</v>
      </c>
      <c r="E130" t="s">
        <v>25</v>
      </c>
      <c r="F130" t="s">
        <v>678</v>
      </c>
      <c r="G130" t="s">
        <v>71</v>
      </c>
      <c r="H130" t="s">
        <v>685</v>
      </c>
      <c r="I130" s="10">
        <v>100</v>
      </c>
      <c r="J130" s="10">
        <v>98.920816400000007</v>
      </c>
      <c r="K130" s="10">
        <v>103.37244875</v>
      </c>
      <c r="L130" s="10">
        <v>96.627551249999996</v>
      </c>
      <c r="M130" s="10">
        <v>93.255102500000007</v>
      </c>
      <c r="N130" s="10">
        <v>102.24829916666667</v>
      </c>
      <c r="O130" s="10">
        <v>102.697959</v>
      </c>
      <c r="P130" s="10">
        <v>101.28474238095238</v>
      </c>
      <c r="Q130" s="10">
        <v>100</v>
      </c>
      <c r="R130" s="10">
        <v>100</v>
      </c>
      <c r="S130" s="10">
        <v>99.831377562499995</v>
      </c>
      <c r="T130" s="10">
        <v>98.651020500000001</v>
      </c>
      <c r="U130" s="10">
        <v>96.346513854166673</v>
      </c>
      <c r="V130" s="10">
        <v>103.37244875</v>
      </c>
      <c r="W130" s="10">
        <v>101.68622437499999</v>
      </c>
      <c r="X130" s="10">
        <v>101.68622437499999</v>
      </c>
    </row>
    <row r="131" spans="1:24" x14ac:dyDescent="0.35">
      <c r="A131">
        <v>301</v>
      </c>
      <c r="B131" t="s">
        <v>205</v>
      </c>
      <c r="C131" t="s">
        <v>728</v>
      </c>
      <c r="D131" t="s">
        <v>24</v>
      </c>
      <c r="E131" t="s">
        <v>25</v>
      </c>
      <c r="F131" t="s">
        <v>678</v>
      </c>
      <c r="G131" t="s">
        <v>71</v>
      </c>
      <c r="H131" t="s">
        <v>740</v>
      </c>
      <c r="I131" s="10">
        <v>98.139338620689657</v>
      </c>
      <c r="J131" s="10">
        <v>97.841632799999999</v>
      </c>
      <c r="K131" s="10">
        <v>96.627551249999996</v>
      </c>
      <c r="L131" s="10">
        <v>100</v>
      </c>
      <c r="M131" s="10">
        <v>93.255102500000007</v>
      </c>
      <c r="N131" s="10">
        <v>100</v>
      </c>
      <c r="O131" s="10">
        <v>97.302041000000003</v>
      </c>
      <c r="P131" s="10">
        <v>100</v>
      </c>
      <c r="Q131" s="10">
        <v>96.627551249999996</v>
      </c>
      <c r="R131" s="10">
        <v>96.627551249999996</v>
      </c>
      <c r="S131" s="10">
        <v>97.133418562499998</v>
      </c>
      <c r="T131" s="10">
        <v>97.302041000000003</v>
      </c>
      <c r="U131" s="10">
        <v>96.908588645833333</v>
      </c>
      <c r="V131" s="10">
        <v>96.627551249999996</v>
      </c>
      <c r="W131" s="10">
        <v>96.627551249999996</v>
      </c>
      <c r="X131" s="10">
        <v>100</v>
      </c>
    </row>
    <row r="132" spans="1:24" x14ac:dyDescent="0.35">
      <c r="A132">
        <v>302</v>
      </c>
      <c r="B132" t="s">
        <v>925</v>
      </c>
      <c r="C132" t="s">
        <v>728</v>
      </c>
      <c r="D132" t="s">
        <v>28</v>
      </c>
      <c r="E132" t="s">
        <v>25</v>
      </c>
      <c r="F132" t="s">
        <v>678</v>
      </c>
      <c r="G132" t="s">
        <v>71</v>
      </c>
      <c r="H132" t="s">
        <v>740</v>
      </c>
      <c r="I132" s="10">
        <v>100.93033068965518</v>
      </c>
      <c r="J132" s="10">
        <v>101.07918359999999</v>
      </c>
      <c r="K132" s="10">
        <v>100</v>
      </c>
      <c r="L132" s="10">
        <v>101.68622437499999</v>
      </c>
      <c r="M132" s="10">
        <v>93.255102500000007</v>
      </c>
      <c r="N132" s="10">
        <v>102.24829916666667</v>
      </c>
      <c r="O132" s="10">
        <v>98.651020500000001</v>
      </c>
      <c r="P132" s="10">
        <v>103.85422714285714</v>
      </c>
      <c r="Q132" s="10">
        <v>98.313775625000005</v>
      </c>
      <c r="R132" s="10">
        <v>96.627551249999996</v>
      </c>
      <c r="S132" s="10">
        <v>99.494132687499999</v>
      </c>
      <c r="T132" s="10">
        <v>99.325510249999994</v>
      </c>
      <c r="U132" s="10">
        <v>99.156887812500003</v>
      </c>
      <c r="V132" s="10">
        <v>100</v>
      </c>
      <c r="W132" s="10">
        <v>98.313775625000005</v>
      </c>
      <c r="X132" s="10">
        <v>103.37244875</v>
      </c>
    </row>
    <row r="133" spans="1:24" x14ac:dyDescent="0.35">
      <c r="A133">
        <v>303</v>
      </c>
      <c r="B133" t="s">
        <v>205</v>
      </c>
      <c r="C133" t="s">
        <v>730</v>
      </c>
      <c r="D133" t="s">
        <v>24</v>
      </c>
      <c r="E133" t="s">
        <v>25</v>
      </c>
      <c r="F133" t="s">
        <v>678</v>
      </c>
      <c r="G133" t="s">
        <v>71</v>
      </c>
      <c r="H133" t="s">
        <v>742</v>
      </c>
      <c r="I133" s="10">
        <v>96.278677241379313</v>
      </c>
      <c r="J133" s="10">
        <v>100</v>
      </c>
      <c r="K133" s="10">
        <v>96.627551249999996</v>
      </c>
      <c r="L133" s="10">
        <v>100</v>
      </c>
      <c r="M133" s="10">
        <v>100</v>
      </c>
      <c r="N133" s="10">
        <v>97.751700833333331</v>
      </c>
      <c r="O133" s="10">
        <v>98.651020500000001</v>
      </c>
      <c r="P133" s="10">
        <v>97.430515238095239</v>
      </c>
      <c r="Q133" s="10">
        <v>93.255102500000007</v>
      </c>
      <c r="R133" s="10">
        <v>100</v>
      </c>
      <c r="S133" s="10">
        <v>97.976530749999995</v>
      </c>
      <c r="T133" s="10">
        <v>98.651020500000001</v>
      </c>
      <c r="U133" s="10">
        <v>100.28103739583334</v>
      </c>
      <c r="V133" s="10">
        <v>96.627551249999996</v>
      </c>
      <c r="W133" s="10">
        <v>95.784439062499999</v>
      </c>
      <c r="X133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82"/>
  <sheetViews>
    <sheetView zoomScaleNormal="100" workbookViewId="0">
      <selection activeCell="A8" sqref="A8:XFD8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96.252834722222218</v>
      </c>
      <c r="J2" s="10">
        <v>97.109329642857148</v>
      </c>
      <c r="K2" s="10">
        <v>96.627551249999996</v>
      </c>
      <c r="L2" s="10">
        <v>91.906123000000008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126.97959</v>
      </c>
      <c r="R2" s="10">
        <v>93.255102500000007</v>
      </c>
      <c r="S2" s="10">
        <v>97.526870916666667</v>
      </c>
      <c r="T2" s="10">
        <v>96.934137500000006</v>
      </c>
      <c r="U2" s="10">
        <v>93.255102499999992</v>
      </c>
      <c r="V2" s="10">
        <v>96.627551249999996</v>
      </c>
      <c r="W2" s="10">
        <v>112.1408155</v>
      </c>
      <c r="X2" s="10">
        <v>103.59727866666667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98.501133888888887</v>
      </c>
      <c r="J3" s="10">
        <v>98.072886428571422</v>
      </c>
      <c r="K3" s="10">
        <v>100</v>
      </c>
      <c r="L3" s="10">
        <v>93.255102500000007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129.22788916666667</v>
      </c>
      <c r="R3" s="10">
        <v>93.255102500000007</v>
      </c>
      <c r="S3" s="10">
        <v>100.67448975000001</v>
      </c>
      <c r="T3" s="10">
        <v>98.773655000000005</v>
      </c>
      <c r="U3" s="10">
        <v>94.481447500000002</v>
      </c>
      <c r="V3" s="10">
        <v>100</v>
      </c>
      <c r="W3" s="10">
        <v>114.8387745</v>
      </c>
      <c r="X3" s="10">
        <v>106.29523766666667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98.501133888888887</v>
      </c>
      <c r="J4" s="10">
        <v>96.145772857142859</v>
      </c>
      <c r="K4" s="10">
        <v>93.255102500000007</v>
      </c>
      <c r="L4" s="10">
        <v>90.557143499999995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129.22788916666667</v>
      </c>
      <c r="R4" s="10">
        <v>93.255102500000007</v>
      </c>
      <c r="S4" s="10">
        <v>100.67448975000001</v>
      </c>
      <c r="T4" s="10">
        <v>98.773655000000005</v>
      </c>
      <c r="U4" s="10">
        <v>92.028757499999998</v>
      </c>
      <c r="V4" s="10">
        <v>93.255102500000007</v>
      </c>
      <c r="W4" s="10">
        <v>117.5367335</v>
      </c>
      <c r="X4" s="10">
        <v>108.09387700000001</v>
      </c>
    </row>
    <row r="5" spans="1:24" x14ac:dyDescent="0.35">
      <c r="A5">
        <v>4</v>
      </c>
      <c r="B5" t="s">
        <v>823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98.501133888888887</v>
      </c>
      <c r="J5" s="10">
        <v>98.072886428571422</v>
      </c>
      <c r="K5" s="10">
        <v>110.11734625</v>
      </c>
      <c r="L5" s="10">
        <v>90.557143499999995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135.97278666666665</v>
      </c>
      <c r="R5" s="10">
        <v>93.255102500000007</v>
      </c>
      <c r="S5" s="10">
        <v>100.89931966666667</v>
      </c>
      <c r="T5" s="10">
        <v>98.773655000000005</v>
      </c>
      <c r="U5" s="10">
        <v>93.255102499999992</v>
      </c>
      <c r="V5" s="10">
        <v>110.11734625</v>
      </c>
      <c r="W5" s="10">
        <v>122.93265149999999</v>
      </c>
      <c r="X5" s="10">
        <v>103.59727866666667</v>
      </c>
    </row>
    <row r="6" spans="1:24" x14ac:dyDescent="0.35">
      <c r="A6">
        <v>5</v>
      </c>
      <c r="B6" t="s">
        <v>990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100.74943305555556</v>
      </c>
      <c r="J6" s="10">
        <v>98.072886428571422</v>
      </c>
      <c r="K6" s="10">
        <v>103.37244875</v>
      </c>
      <c r="L6" s="10">
        <v>93.255102500000007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131.47618833333334</v>
      </c>
      <c r="R6" s="10">
        <v>93.255102500000007</v>
      </c>
      <c r="S6" s="10">
        <v>102.92278891666666</v>
      </c>
      <c r="T6" s="10">
        <v>100.6131725</v>
      </c>
      <c r="U6" s="10">
        <v>94.481447500000002</v>
      </c>
      <c r="V6" s="10">
        <v>103.37244875</v>
      </c>
      <c r="W6" s="10">
        <v>117.5367335</v>
      </c>
      <c r="X6" s="10">
        <v>108.09387700000001</v>
      </c>
    </row>
    <row r="7" spans="1:24" x14ac:dyDescent="0.35">
      <c r="A7">
        <v>6</v>
      </c>
      <c r="B7" t="s">
        <v>1141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93.255102500000007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133.72448750000001</v>
      </c>
      <c r="R7" s="10">
        <v>93.255102500000007</v>
      </c>
      <c r="S7" s="10">
        <v>103.14761883333334</v>
      </c>
      <c r="T7" s="10">
        <v>100</v>
      </c>
      <c r="U7" s="10">
        <v>94.481447500000002</v>
      </c>
      <c r="V7" s="10">
        <v>103.37244875</v>
      </c>
      <c r="W7" s="10">
        <v>121.58367200000001</v>
      </c>
      <c r="X7" s="10">
        <v>107.64421716666666</v>
      </c>
    </row>
    <row r="8" spans="1:24" x14ac:dyDescent="0.35">
      <c r="A8">
        <v>7</v>
      </c>
      <c r="B8" t="s">
        <v>1340</v>
      </c>
      <c r="C8" t="s">
        <v>229</v>
      </c>
      <c r="D8" t="s">
        <v>24</v>
      </c>
      <c r="E8" t="s">
        <v>26</v>
      </c>
      <c r="F8" t="s">
        <v>153</v>
      </c>
      <c r="G8" t="s">
        <v>71</v>
      </c>
      <c r="H8" t="s">
        <v>401</v>
      </c>
      <c r="I8" s="10">
        <v>100</v>
      </c>
      <c r="J8" s="10">
        <v>98.072886428571422</v>
      </c>
      <c r="K8" s="10">
        <v>103.37244875</v>
      </c>
      <c r="L8" s="10">
        <v>94.604082000000005</v>
      </c>
      <c r="M8" s="10">
        <v>100</v>
      </c>
      <c r="N8" s="10">
        <v>103.37244875</v>
      </c>
      <c r="O8" s="10">
        <v>93.255102500000007</v>
      </c>
      <c r="P8" s="10">
        <v>130.35203874999999</v>
      </c>
      <c r="Q8" s="10">
        <v>133.72448750000001</v>
      </c>
      <c r="R8" s="10">
        <v>93.255102500000007</v>
      </c>
      <c r="S8" s="10">
        <v>103.59727866666667</v>
      </c>
      <c r="T8" s="10">
        <v>100</v>
      </c>
      <c r="U8" s="10">
        <v>95.094620000000006</v>
      </c>
      <c r="V8" s="10">
        <v>103.37244875</v>
      </c>
      <c r="W8" s="10">
        <v>118.885713</v>
      </c>
      <c r="X8" s="10">
        <v>108.99319666666666</v>
      </c>
    </row>
    <row r="9" spans="1:24" x14ac:dyDescent="0.35">
      <c r="A9">
        <v>16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71</v>
      </c>
      <c r="H9" t="s">
        <v>403</v>
      </c>
      <c r="I9" s="10">
        <v>97.002267777777774</v>
      </c>
      <c r="J9" s="10">
        <v>97.109329642857148</v>
      </c>
      <c r="K9" s="10">
        <v>96.627551249999996</v>
      </c>
      <c r="L9" s="10">
        <v>108.09387699999999</v>
      </c>
      <c r="M9" s="10">
        <v>100</v>
      </c>
      <c r="N9" s="10">
        <v>101.68622437499999</v>
      </c>
      <c r="O9" s="10">
        <v>93.255102500000007</v>
      </c>
      <c r="P9" s="10">
        <v>98.313775625000005</v>
      </c>
      <c r="Q9" s="10">
        <v>95.503401666666662</v>
      </c>
      <c r="R9" s="10">
        <v>106.74489749999999</v>
      </c>
      <c r="S9" s="10">
        <v>97.976530749999995</v>
      </c>
      <c r="T9" s="10">
        <v>97.547309999999996</v>
      </c>
      <c r="U9" s="10">
        <v>100.6131725</v>
      </c>
      <c r="V9" s="10">
        <v>96.627551249999996</v>
      </c>
      <c r="W9" s="10">
        <v>95.953061500000004</v>
      </c>
      <c r="X9" s="10">
        <v>99.550340166666672</v>
      </c>
    </row>
    <row r="10" spans="1:24" x14ac:dyDescent="0.35">
      <c r="A10">
        <v>17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71</v>
      </c>
      <c r="H10" t="s">
        <v>403</v>
      </c>
      <c r="I10" s="10">
        <v>99.250566944444444</v>
      </c>
      <c r="J10" s="10">
        <v>98.072886428571422</v>
      </c>
      <c r="K10" s="10">
        <v>100</v>
      </c>
      <c r="L10" s="10">
        <v>109.4428565</v>
      </c>
      <c r="M10" s="10">
        <v>100</v>
      </c>
      <c r="N10" s="10">
        <v>104.2155609375</v>
      </c>
      <c r="O10" s="10">
        <v>100</v>
      </c>
      <c r="P10" s="10">
        <v>103.37244875</v>
      </c>
      <c r="Q10" s="10">
        <v>97.751700833333331</v>
      </c>
      <c r="R10" s="10">
        <v>106.74489749999999</v>
      </c>
      <c r="S10" s="10">
        <v>101.12414958333333</v>
      </c>
      <c r="T10" s="10">
        <v>99.386827499999995</v>
      </c>
      <c r="U10" s="10">
        <v>101.8395175</v>
      </c>
      <c r="V10" s="10">
        <v>100</v>
      </c>
      <c r="W10" s="10">
        <v>98.651020500000001</v>
      </c>
      <c r="X10" s="10">
        <v>102.24829916666667</v>
      </c>
    </row>
    <row r="11" spans="1:24" x14ac:dyDescent="0.35">
      <c r="A11">
        <v>18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101.49886611111111</v>
      </c>
      <c r="J11" s="10">
        <v>100</v>
      </c>
      <c r="K11" s="10">
        <v>100</v>
      </c>
      <c r="L11" s="10">
        <v>110.791836</v>
      </c>
      <c r="M11" s="10">
        <v>100</v>
      </c>
      <c r="N11" s="10">
        <v>102.52933656250001</v>
      </c>
      <c r="O11" s="10">
        <v>86.510204999999999</v>
      </c>
      <c r="P11" s="10">
        <v>101.68622437499999</v>
      </c>
      <c r="Q11" s="10">
        <v>95.503401666666662</v>
      </c>
      <c r="R11" s="10">
        <v>106.74489749999999</v>
      </c>
      <c r="S11" s="10">
        <v>101.12414958333333</v>
      </c>
      <c r="T11" s="10">
        <v>101.22634499999999</v>
      </c>
      <c r="U11" s="10">
        <v>103.679035</v>
      </c>
      <c r="V11" s="10">
        <v>100</v>
      </c>
      <c r="W11" s="10">
        <v>94.604082000000005</v>
      </c>
      <c r="X11" s="10">
        <v>100.89931966666667</v>
      </c>
    </row>
    <row r="12" spans="1:24" x14ac:dyDescent="0.35">
      <c r="A12">
        <v>19</v>
      </c>
      <c r="B12" t="s">
        <v>823</v>
      </c>
      <c r="C12" t="s">
        <v>209</v>
      </c>
      <c r="D12" t="s">
        <v>24</v>
      </c>
      <c r="E12" t="s">
        <v>26</v>
      </c>
      <c r="F12" t="s">
        <v>153</v>
      </c>
      <c r="G12" t="s">
        <v>71</v>
      </c>
      <c r="H12" t="s">
        <v>403</v>
      </c>
      <c r="I12" s="10">
        <v>100.74943305555556</v>
      </c>
      <c r="J12" s="10">
        <v>96.145772857142859</v>
      </c>
      <c r="K12" s="10">
        <v>100</v>
      </c>
      <c r="L12" s="10">
        <v>106.74489749999999</v>
      </c>
      <c r="M12" s="10">
        <v>100</v>
      </c>
      <c r="N12" s="10">
        <v>106.74489749999999</v>
      </c>
      <c r="O12" s="10">
        <v>79.765307500000006</v>
      </c>
      <c r="P12" s="10">
        <v>108.431121875</v>
      </c>
      <c r="Q12" s="10">
        <v>97.751700833333331</v>
      </c>
      <c r="R12" s="10">
        <v>106.74489749999999</v>
      </c>
      <c r="S12" s="10">
        <v>101.3489795</v>
      </c>
      <c r="T12" s="10">
        <v>100.6131725</v>
      </c>
      <c r="U12" s="10">
        <v>99.386827499999995</v>
      </c>
      <c r="V12" s="10">
        <v>100</v>
      </c>
      <c r="W12" s="10">
        <v>94.604082000000005</v>
      </c>
      <c r="X12" s="10">
        <v>104.94625816666667</v>
      </c>
    </row>
    <row r="13" spans="1:24" x14ac:dyDescent="0.35">
      <c r="A13">
        <v>20</v>
      </c>
      <c r="B13" t="s">
        <v>986</v>
      </c>
      <c r="C13" t="s">
        <v>209</v>
      </c>
      <c r="D13" t="s">
        <v>23</v>
      </c>
      <c r="E13" t="s">
        <v>26</v>
      </c>
      <c r="F13" t="s">
        <v>153</v>
      </c>
      <c r="G13" t="s">
        <v>71</v>
      </c>
      <c r="H13" t="s">
        <v>403</v>
      </c>
      <c r="I13" s="10">
        <v>100.74943305555556</v>
      </c>
      <c r="J13" s="10">
        <v>98.072886428571422</v>
      </c>
      <c r="K13" s="10">
        <v>103.37244875</v>
      </c>
      <c r="L13" s="10">
        <v>109.4428565</v>
      </c>
      <c r="M13" s="10">
        <v>100</v>
      </c>
      <c r="N13" s="10">
        <v>106.74489749999999</v>
      </c>
      <c r="O13" s="10">
        <v>106.74489749999999</v>
      </c>
      <c r="P13" s="10">
        <v>106.74489749999999</v>
      </c>
      <c r="Q13" s="10">
        <v>100</v>
      </c>
      <c r="R13" s="10">
        <v>106.74489749999999</v>
      </c>
      <c r="S13" s="10">
        <v>103.37244875</v>
      </c>
      <c r="T13" s="10">
        <v>100.6131725</v>
      </c>
      <c r="U13" s="10">
        <v>101.8395175</v>
      </c>
      <c r="V13" s="10">
        <v>103.37244875</v>
      </c>
      <c r="W13" s="10">
        <v>101.3489795</v>
      </c>
      <c r="X13" s="10">
        <v>104.49659833333334</v>
      </c>
    </row>
    <row r="14" spans="1:24" x14ac:dyDescent="0.35">
      <c r="A14">
        <v>21</v>
      </c>
      <c r="B14" t="s">
        <v>1141</v>
      </c>
      <c r="C14" t="s">
        <v>209</v>
      </c>
      <c r="D14" t="s">
        <v>24</v>
      </c>
      <c r="E14" t="s">
        <v>26</v>
      </c>
      <c r="F14" t="s">
        <v>153</v>
      </c>
      <c r="G14" t="s">
        <v>71</v>
      </c>
      <c r="H14" t="s">
        <v>403</v>
      </c>
      <c r="I14" s="10">
        <v>101.49886611111111</v>
      </c>
      <c r="J14" s="10">
        <v>98.072886428571422</v>
      </c>
      <c r="K14" s="10">
        <v>110.11734625</v>
      </c>
      <c r="L14" s="10">
        <v>109.4428565</v>
      </c>
      <c r="M14" s="10">
        <v>100</v>
      </c>
      <c r="N14" s="10">
        <v>105.058673125</v>
      </c>
      <c r="O14" s="10">
        <v>106.74489749999999</v>
      </c>
      <c r="P14" s="10">
        <v>106.74489749999999</v>
      </c>
      <c r="Q14" s="10">
        <v>100</v>
      </c>
      <c r="R14" s="10">
        <v>106.74489749999999</v>
      </c>
      <c r="S14" s="10">
        <v>103.59727866666667</v>
      </c>
      <c r="T14" s="10">
        <v>101.22634499999999</v>
      </c>
      <c r="U14" s="10">
        <v>101.8395175</v>
      </c>
      <c r="V14" s="10">
        <v>110.11734625</v>
      </c>
      <c r="W14" s="10">
        <v>101.3489795</v>
      </c>
      <c r="X14" s="10">
        <v>103.59727866666667</v>
      </c>
    </row>
    <row r="15" spans="1:24" x14ac:dyDescent="0.35">
      <c r="A15">
        <v>22</v>
      </c>
      <c r="B15" t="s">
        <v>1299</v>
      </c>
      <c r="C15" t="s">
        <v>209</v>
      </c>
      <c r="D15" t="s">
        <v>28</v>
      </c>
      <c r="E15" t="s">
        <v>26</v>
      </c>
      <c r="F15" t="s">
        <v>153</v>
      </c>
      <c r="G15" t="s">
        <v>71</v>
      </c>
      <c r="H15" t="s">
        <v>403</v>
      </c>
      <c r="I15" s="10">
        <v>101.49886611111111</v>
      </c>
      <c r="J15" s="10">
        <v>99.036443214285711</v>
      </c>
      <c r="K15" s="10">
        <v>106.74489749999999</v>
      </c>
      <c r="L15" s="10">
        <v>110.791836</v>
      </c>
      <c r="M15" s="10">
        <v>100</v>
      </c>
      <c r="N15" s="10">
        <v>108.431121875</v>
      </c>
      <c r="O15" s="10">
        <v>113.489795</v>
      </c>
      <c r="P15" s="10">
        <v>110.11734625</v>
      </c>
      <c r="Q15" s="10">
        <v>102.24829916666667</v>
      </c>
      <c r="R15" s="10">
        <v>106.74489749999999</v>
      </c>
      <c r="S15" s="10">
        <v>105.62074791666667</v>
      </c>
      <c r="T15" s="10">
        <v>101.22634499999999</v>
      </c>
      <c r="U15" s="10">
        <v>103.06586249999999</v>
      </c>
      <c r="V15" s="10">
        <v>106.74489749999999</v>
      </c>
      <c r="W15" s="10">
        <v>104.0469385</v>
      </c>
      <c r="X15" s="10">
        <v>106.29523766666667</v>
      </c>
    </row>
    <row r="16" spans="1:24" x14ac:dyDescent="0.35">
      <c r="A16">
        <v>23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71</v>
      </c>
      <c r="H16" t="s">
        <v>404</v>
      </c>
      <c r="I16" s="10">
        <v>95.503401666666662</v>
      </c>
      <c r="J16" s="10">
        <v>107.70845428571428</v>
      </c>
      <c r="K16" s="10">
        <v>116.86224375</v>
      </c>
      <c r="L16" s="10">
        <v>100</v>
      </c>
      <c r="M16" s="10">
        <v>100</v>
      </c>
      <c r="N16" s="10">
        <v>94.098214687500004</v>
      </c>
      <c r="O16" s="10">
        <v>120.23469249999999</v>
      </c>
      <c r="P16" s="10">
        <v>94.941326875000001</v>
      </c>
      <c r="Q16" s="10">
        <v>104.49659833333334</v>
      </c>
      <c r="R16" s="10">
        <v>100</v>
      </c>
      <c r="S16" s="10">
        <v>98.201360666666673</v>
      </c>
      <c r="T16" s="10">
        <v>96.320965000000001</v>
      </c>
      <c r="U16" s="10">
        <v>103.679035</v>
      </c>
      <c r="V16" s="10">
        <v>116.86224375</v>
      </c>
      <c r="W16" s="10">
        <v>106.74489749999999</v>
      </c>
      <c r="X16" s="10">
        <v>94.604082000000005</v>
      </c>
    </row>
    <row r="17" spans="1:24" x14ac:dyDescent="0.35">
      <c r="A17">
        <v>24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71</v>
      </c>
      <c r="H17" t="s">
        <v>404</v>
      </c>
      <c r="I17" s="10">
        <v>96.252834722222218</v>
      </c>
      <c r="J17" s="10">
        <v>110.59912464285713</v>
      </c>
      <c r="K17" s="10">
        <v>120.23469249999999</v>
      </c>
      <c r="L17" s="10">
        <v>104.0469385</v>
      </c>
      <c r="M17" s="10">
        <v>100</v>
      </c>
      <c r="N17" s="10">
        <v>96.627551249999996</v>
      </c>
      <c r="O17" s="10">
        <v>126.97959</v>
      </c>
      <c r="P17" s="10">
        <v>96.627551249999996</v>
      </c>
      <c r="Q17" s="10">
        <v>106.74489749999999</v>
      </c>
      <c r="R17" s="10">
        <v>100</v>
      </c>
      <c r="S17" s="10">
        <v>101.3489795</v>
      </c>
      <c r="T17" s="10">
        <v>96.934137500000006</v>
      </c>
      <c r="U17" s="10">
        <v>107.35807</v>
      </c>
      <c r="V17" s="10">
        <v>120.23469249999999</v>
      </c>
      <c r="W17" s="10">
        <v>109.4428565</v>
      </c>
      <c r="X17" s="10">
        <v>96.402721333333332</v>
      </c>
    </row>
    <row r="18" spans="1:24" x14ac:dyDescent="0.35">
      <c r="A18">
        <v>25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71</v>
      </c>
      <c r="H18" t="s">
        <v>404</v>
      </c>
      <c r="I18" s="10">
        <v>94.753968611111105</v>
      </c>
      <c r="J18" s="10">
        <v>112.52623821428571</v>
      </c>
      <c r="K18" s="10">
        <v>110.11734625</v>
      </c>
      <c r="L18" s="10">
        <v>106.74489749999999</v>
      </c>
      <c r="M18" s="10">
        <v>100</v>
      </c>
      <c r="N18" s="10">
        <v>94.941326875000001</v>
      </c>
      <c r="O18" s="10">
        <v>147.2142825</v>
      </c>
      <c r="P18" s="10">
        <v>96.627551249999996</v>
      </c>
      <c r="Q18" s="10">
        <v>106.74489749999999</v>
      </c>
      <c r="R18" s="10">
        <v>100</v>
      </c>
      <c r="S18" s="10">
        <v>101.3489795</v>
      </c>
      <c r="T18" s="10">
        <v>95.707792499999996</v>
      </c>
      <c r="U18" s="10">
        <v>109.81076</v>
      </c>
      <c r="V18" s="10">
        <v>110.11734625</v>
      </c>
      <c r="W18" s="10">
        <v>113.489795</v>
      </c>
      <c r="X18" s="10">
        <v>95.503401666666662</v>
      </c>
    </row>
    <row r="19" spans="1:24" x14ac:dyDescent="0.35">
      <c r="A19">
        <v>26</v>
      </c>
      <c r="B19" t="s">
        <v>1043</v>
      </c>
      <c r="C19" t="s">
        <v>211</v>
      </c>
      <c r="D19" t="s">
        <v>24</v>
      </c>
      <c r="E19" t="s">
        <v>26</v>
      </c>
      <c r="F19" t="s">
        <v>153</v>
      </c>
      <c r="G19" t="s">
        <v>71</v>
      </c>
      <c r="H19" t="s">
        <v>404</v>
      </c>
      <c r="I19" s="10">
        <v>97.002267777777774</v>
      </c>
      <c r="J19" s="10">
        <v>113.489795</v>
      </c>
      <c r="K19" s="10">
        <v>120.23469249999999</v>
      </c>
      <c r="L19" s="10">
        <v>106.74489749999999</v>
      </c>
      <c r="M19" s="10">
        <v>100</v>
      </c>
      <c r="N19" s="10">
        <v>96.627551249999996</v>
      </c>
      <c r="O19" s="10">
        <v>140.46938499999999</v>
      </c>
      <c r="P19" s="10">
        <v>98.313775625000005</v>
      </c>
      <c r="Q19" s="10">
        <v>108.99319666666666</v>
      </c>
      <c r="R19" s="10">
        <v>100</v>
      </c>
      <c r="S19" s="10">
        <v>103.59727866666667</v>
      </c>
      <c r="T19" s="10">
        <v>97.547309999999996</v>
      </c>
      <c r="U19" s="10">
        <v>110.42393250000001</v>
      </c>
      <c r="V19" s="10">
        <v>120.23469249999999</v>
      </c>
      <c r="W19" s="10">
        <v>113.489795</v>
      </c>
      <c r="X19" s="10">
        <v>96.85238116666666</v>
      </c>
    </row>
    <row r="20" spans="1:24" x14ac:dyDescent="0.35">
      <c r="A20">
        <v>27</v>
      </c>
      <c r="B20" t="s">
        <v>1141</v>
      </c>
      <c r="C20" t="s">
        <v>211</v>
      </c>
      <c r="D20" t="s">
        <v>28</v>
      </c>
      <c r="E20" t="s">
        <v>26</v>
      </c>
      <c r="F20" t="s">
        <v>153</v>
      </c>
      <c r="G20" t="s">
        <v>71</v>
      </c>
      <c r="H20" t="s">
        <v>404</v>
      </c>
      <c r="I20" s="10">
        <v>98.501133888888887</v>
      </c>
      <c r="J20" s="10">
        <v>110.59912464285713</v>
      </c>
      <c r="K20" s="10">
        <v>123.60714125</v>
      </c>
      <c r="L20" s="10">
        <v>104.0469385</v>
      </c>
      <c r="M20" s="10">
        <v>100</v>
      </c>
      <c r="N20" s="10">
        <v>97.470663437499994</v>
      </c>
      <c r="O20" s="10">
        <v>140.46938499999999</v>
      </c>
      <c r="P20" s="10">
        <v>100</v>
      </c>
      <c r="Q20" s="10">
        <v>111.24149583333333</v>
      </c>
      <c r="R20" s="10">
        <v>100</v>
      </c>
      <c r="S20" s="10">
        <v>103.82210858333333</v>
      </c>
      <c r="T20" s="10">
        <v>98.773655000000005</v>
      </c>
      <c r="U20" s="10">
        <v>107.35807</v>
      </c>
      <c r="V20" s="10">
        <v>123.60714125</v>
      </c>
      <c r="W20" s="10">
        <v>114.8387745</v>
      </c>
      <c r="X20" s="10">
        <v>97.751700833333331</v>
      </c>
    </row>
    <row r="21" spans="1:24" x14ac:dyDescent="0.35">
      <c r="A21">
        <v>58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71</v>
      </c>
      <c r="H21" t="s">
        <v>425</v>
      </c>
      <c r="I21" s="10">
        <v>94.753968611111105</v>
      </c>
      <c r="J21" s="10">
        <v>100.96355678571429</v>
      </c>
      <c r="K21" s="10">
        <v>96.627551249999996</v>
      </c>
      <c r="L21" s="10">
        <v>104.0469385</v>
      </c>
      <c r="M21" s="10">
        <v>120</v>
      </c>
      <c r="N21" s="10">
        <v>94.941326875000001</v>
      </c>
      <c r="O21" s="10">
        <v>86.510204999999999</v>
      </c>
      <c r="P21" s="10">
        <v>94.941326875000001</v>
      </c>
      <c r="Q21" s="10">
        <v>93.255102500000007</v>
      </c>
      <c r="R21" s="10">
        <v>100</v>
      </c>
      <c r="S21" s="10">
        <v>94.604082000000005</v>
      </c>
      <c r="T21" s="10">
        <v>98.160482500000001</v>
      </c>
      <c r="U21" s="10">
        <v>103.679035</v>
      </c>
      <c r="V21" s="10">
        <v>96.627551249999996</v>
      </c>
      <c r="W21" s="10">
        <v>93.255102500000007</v>
      </c>
      <c r="X21" s="10">
        <v>95.053741833333333</v>
      </c>
    </row>
    <row r="22" spans="1:24" x14ac:dyDescent="0.35">
      <c r="A22">
        <v>65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71</v>
      </c>
      <c r="H22" t="s">
        <v>431</v>
      </c>
      <c r="I22" s="10">
        <v>104.49659833333334</v>
      </c>
      <c r="J22" s="10">
        <v>105.78134071428572</v>
      </c>
      <c r="K22" s="10">
        <v>103.37244875</v>
      </c>
      <c r="L22" s="10">
        <v>98.651020500000001</v>
      </c>
      <c r="M22" s="10">
        <v>120</v>
      </c>
      <c r="N22" s="10">
        <v>103.37244875</v>
      </c>
      <c r="O22" s="10">
        <v>113.489795</v>
      </c>
      <c r="P22" s="10">
        <v>98.313775625000005</v>
      </c>
      <c r="Q22" s="10">
        <v>95.503401666666662</v>
      </c>
      <c r="R22" s="10">
        <v>106.74489749999999</v>
      </c>
      <c r="S22" s="10">
        <v>103.14761883333334</v>
      </c>
      <c r="T22" s="10">
        <v>106.131725</v>
      </c>
      <c r="U22" s="10">
        <v>104.2922075</v>
      </c>
      <c r="V22" s="10">
        <v>103.37244875</v>
      </c>
      <c r="W22" s="10">
        <v>100</v>
      </c>
      <c r="X22" s="10">
        <v>100.44965983333333</v>
      </c>
    </row>
    <row r="23" spans="1:24" x14ac:dyDescent="0.35">
      <c r="A23">
        <v>66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71</v>
      </c>
      <c r="H23" t="s">
        <v>431</v>
      </c>
      <c r="I23" s="10">
        <v>106.74489749999999</v>
      </c>
      <c r="J23" s="10">
        <v>106.74489749999999</v>
      </c>
      <c r="K23" s="10">
        <v>106.74489749999999</v>
      </c>
      <c r="L23" s="10">
        <v>100</v>
      </c>
      <c r="M23" s="10">
        <v>120</v>
      </c>
      <c r="N23" s="10">
        <v>105.9017853125</v>
      </c>
      <c r="O23" s="10">
        <v>120.23469249999999</v>
      </c>
      <c r="P23" s="10">
        <v>103.37244875</v>
      </c>
      <c r="Q23" s="10">
        <v>97.751700833333331</v>
      </c>
      <c r="R23" s="10">
        <v>106.74489749999999</v>
      </c>
      <c r="S23" s="10">
        <v>106.29523766666667</v>
      </c>
      <c r="T23" s="10">
        <v>107.9712425</v>
      </c>
      <c r="U23" s="10">
        <v>105.5185525</v>
      </c>
      <c r="V23" s="10">
        <v>106.74489749999999</v>
      </c>
      <c r="W23" s="10">
        <v>102.697959</v>
      </c>
      <c r="X23" s="10">
        <v>103.14761883333334</v>
      </c>
    </row>
    <row r="24" spans="1:24" x14ac:dyDescent="0.35">
      <c r="A24">
        <v>67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71</v>
      </c>
      <c r="H24" t="s">
        <v>431</v>
      </c>
      <c r="I24" s="10">
        <v>108.24376361111111</v>
      </c>
      <c r="J24" s="10">
        <v>109.63556785714286</v>
      </c>
      <c r="K24" s="10">
        <v>106.74489749999999</v>
      </c>
      <c r="L24" s="10">
        <v>104.0469385</v>
      </c>
      <c r="M24" s="10">
        <v>120</v>
      </c>
      <c r="N24" s="10">
        <v>103.37244875</v>
      </c>
      <c r="O24" s="10">
        <v>120.23469249999999</v>
      </c>
      <c r="P24" s="10">
        <v>98.313775625000005</v>
      </c>
      <c r="Q24" s="10">
        <v>93.255102500000007</v>
      </c>
      <c r="R24" s="10">
        <v>106.74489749999999</v>
      </c>
      <c r="S24" s="10">
        <v>106.29523766666667</v>
      </c>
      <c r="T24" s="10">
        <v>109.1975875</v>
      </c>
      <c r="U24" s="10">
        <v>109.1975875</v>
      </c>
      <c r="V24" s="10">
        <v>106.74489749999999</v>
      </c>
      <c r="W24" s="10">
        <v>100</v>
      </c>
      <c r="X24" s="10">
        <v>100.44965983333333</v>
      </c>
    </row>
    <row r="25" spans="1:24" x14ac:dyDescent="0.35">
      <c r="A25">
        <v>68</v>
      </c>
      <c r="B25" t="s">
        <v>823</v>
      </c>
      <c r="C25" t="s">
        <v>40</v>
      </c>
      <c r="D25" t="s">
        <v>28</v>
      </c>
      <c r="E25" t="s">
        <v>26</v>
      </c>
      <c r="F25" t="s">
        <v>27</v>
      </c>
      <c r="G25" t="s">
        <v>71</v>
      </c>
      <c r="H25" t="s">
        <v>431</v>
      </c>
      <c r="I25" s="10">
        <v>108.99319666666666</v>
      </c>
      <c r="J25" s="10">
        <v>103.85422714285714</v>
      </c>
      <c r="K25" s="10">
        <v>106.74489749999999</v>
      </c>
      <c r="L25" s="10">
        <v>100</v>
      </c>
      <c r="M25" s="10">
        <v>120</v>
      </c>
      <c r="N25" s="10">
        <v>103.37244875</v>
      </c>
      <c r="O25" s="10">
        <v>140.46938499999999</v>
      </c>
      <c r="P25" s="10">
        <v>100</v>
      </c>
      <c r="Q25" s="10">
        <v>102.24829916666667</v>
      </c>
      <c r="R25" s="10">
        <v>106.74489749999999</v>
      </c>
      <c r="S25" s="10">
        <v>106.29523766666667</v>
      </c>
      <c r="T25" s="10">
        <v>109.81076</v>
      </c>
      <c r="U25" s="10">
        <v>103.679035</v>
      </c>
      <c r="V25" s="10">
        <v>106.74489749999999</v>
      </c>
      <c r="W25" s="10">
        <v>109.4428565</v>
      </c>
      <c r="X25" s="10">
        <v>100.89931966666667</v>
      </c>
    </row>
    <row r="26" spans="1:24" x14ac:dyDescent="0.35">
      <c r="A26">
        <v>69</v>
      </c>
      <c r="B26" t="s">
        <v>949</v>
      </c>
      <c r="C26" t="s">
        <v>40</v>
      </c>
      <c r="D26" t="s">
        <v>23</v>
      </c>
      <c r="E26" t="s">
        <v>26</v>
      </c>
      <c r="F26" t="s">
        <v>27</v>
      </c>
      <c r="G26" t="s">
        <v>71</v>
      </c>
      <c r="H26" t="s">
        <v>431</v>
      </c>
      <c r="I26" s="10">
        <v>108.24376361111111</v>
      </c>
      <c r="J26" s="10">
        <v>106.74489749999999</v>
      </c>
      <c r="K26" s="10">
        <v>110.11734625</v>
      </c>
      <c r="L26" s="10">
        <v>100</v>
      </c>
      <c r="M26" s="10">
        <v>120</v>
      </c>
      <c r="N26" s="10">
        <v>108.431121875</v>
      </c>
      <c r="O26" s="10">
        <v>126.97959</v>
      </c>
      <c r="P26" s="10">
        <v>106.74489749999999</v>
      </c>
      <c r="Q26" s="10">
        <v>100</v>
      </c>
      <c r="R26" s="10">
        <v>106.74489749999999</v>
      </c>
      <c r="S26" s="10">
        <v>108.54353683333333</v>
      </c>
      <c r="T26" s="10">
        <v>109.1975875</v>
      </c>
      <c r="U26" s="10">
        <v>105.5185525</v>
      </c>
      <c r="V26" s="10">
        <v>110.11734625</v>
      </c>
      <c r="W26" s="10">
        <v>105.39591799999999</v>
      </c>
      <c r="X26" s="10">
        <v>105.39591799999999</v>
      </c>
    </row>
    <row r="27" spans="1:24" x14ac:dyDescent="0.35">
      <c r="A27">
        <v>70</v>
      </c>
      <c r="B27" t="s">
        <v>1121</v>
      </c>
      <c r="C27" t="s">
        <v>40</v>
      </c>
      <c r="D27" t="s">
        <v>24</v>
      </c>
      <c r="E27" t="s">
        <v>26</v>
      </c>
      <c r="F27" t="s">
        <v>27</v>
      </c>
      <c r="G27" t="s">
        <v>71</v>
      </c>
      <c r="H27" t="s">
        <v>431</v>
      </c>
      <c r="I27" s="10">
        <v>108.99319666666666</v>
      </c>
      <c r="J27" s="10">
        <v>106.74489749999999</v>
      </c>
      <c r="K27" s="10">
        <v>110.11734625</v>
      </c>
      <c r="L27" s="10">
        <v>100</v>
      </c>
      <c r="M27" s="10">
        <v>120</v>
      </c>
      <c r="N27" s="10">
        <v>106.74489749999999</v>
      </c>
      <c r="O27" s="10">
        <v>133.72448750000001</v>
      </c>
      <c r="P27" s="10">
        <v>106.74489749999999</v>
      </c>
      <c r="Q27" s="10">
        <v>102.24829916666667</v>
      </c>
      <c r="R27" s="10">
        <v>106.74489749999999</v>
      </c>
      <c r="S27" s="10">
        <v>108.76836675</v>
      </c>
      <c r="T27" s="10">
        <v>109.81076</v>
      </c>
      <c r="U27" s="10">
        <v>105.5185525</v>
      </c>
      <c r="V27" s="10">
        <v>110.11734625</v>
      </c>
      <c r="W27" s="10">
        <v>108.09387699999999</v>
      </c>
      <c r="X27" s="10">
        <v>104.49659833333334</v>
      </c>
    </row>
    <row r="28" spans="1:24" x14ac:dyDescent="0.35">
      <c r="A28">
        <v>71</v>
      </c>
      <c r="B28" t="s">
        <v>205</v>
      </c>
      <c r="C28" t="s">
        <v>41</v>
      </c>
      <c r="D28" t="s">
        <v>23</v>
      </c>
      <c r="E28" t="s">
        <v>26</v>
      </c>
      <c r="F28" t="s">
        <v>27</v>
      </c>
      <c r="G28" t="s">
        <v>71</v>
      </c>
      <c r="H28" t="s">
        <v>435</v>
      </c>
      <c r="I28" s="10">
        <v>97.751700833333331</v>
      </c>
      <c r="J28" s="10">
        <v>99.036443214285711</v>
      </c>
      <c r="K28" s="10">
        <v>100</v>
      </c>
      <c r="L28" s="10">
        <v>97.302041000000003</v>
      </c>
      <c r="M28" s="10">
        <v>100</v>
      </c>
      <c r="N28" s="10">
        <v>98.313775625000005</v>
      </c>
      <c r="O28" s="10">
        <v>100</v>
      </c>
      <c r="P28" s="10">
        <v>96.627551249999996</v>
      </c>
      <c r="Q28" s="10">
        <v>95.503401666666662</v>
      </c>
      <c r="R28" s="10">
        <v>94.604082000000005</v>
      </c>
      <c r="S28" s="10">
        <v>94.154422166666663</v>
      </c>
      <c r="T28" s="10">
        <v>98.160482500000001</v>
      </c>
      <c r="U28" s="10">
        <v>96.934137500000006</v>
      </c>
      <c r="V28" s="10">
        <v>100</v>
      </c>
      <c r="W28" s="10">
        <v>97.302041000000003</v>
      </c>
      <c r="X28" s="10">
        <v>97.302041000000003</v>
      </c>
    </row>
    <row r="29" spans="1:24" x14ac:dyDescent="0.35">
      <c r="A29">
        <v>72</v>
      </c>
      <c r="B29" t="s">
        <v>382</v>
      </c>
      <c r="C29" t="s">
        <v>41</v>
      </c>
      <c r="D29" t="s">
        <v>24</v>
      </c>
      <c r="E29" t="s">
        <v>26</v>
      </c>
      <c r="F29" t="s">
        <v>27</v>
      </c>
      <c r="G29" t="s">
        <v>71</v>
      </c>
      <c r="H29" t="s">
        <v>435</v>
      </c>
      <c r="I29" s="10">
        <v>100</v>
      </c>
      <c r="J29" s="10">
        <v>100</v>
      </c>
      <c r="K29" s="10">
        <v>103.37244875</v>
      </c>
      <c r="L29" s="10">
        <v>98.651020500000001</v>
      </c>
      <c r="M29" s="10">
        <v>100</v>
      </c>
      <c r="N29" s="10">
        <v>100.8431121875</v>
      </c>
      <c r="O29" s="10">
        <v>106.74489749999999</v>
      </c>
      <c r="P29" s="10">
        <v>101.68622437499999</v>
      </c>
      <c r="Q29" s="10">
        <v>97.751700833333331</v>
      </c>
      <c r="R29" s="10">
        <v>94.604082000000005</v>
      </c>
      <c r="S29" s="10">
        <v>97.302041000000003</v>
      </c>
      <c r="T29" s="10">
        <v>100</v>
      </c>
      <c r="U29" s="10">
        <v>98.160482500000001</v>
      </c>
      <c r="V29" s="10">
        <v>103.37244875</v>
      </c>
      <c r="W29" s="10">
        <v>100</v>
      </c>
      <c r="X29" s="10">
        <v>100</v>
      </c>
    </row>
    <row r="30" spans="1:24" x14ac:dyDescent="0.35">
      <c r="A30">
        <v>73</v>
      </c>
      <c r="B30" t="s">
        <v>892</v>
      </c>
      <c r="C30" t="s">
        <v>41</v>
      </c>
      <c r="D30" t="s">
        <v>28</v>
      </c>
      <c r="E30" t="s">
        <v>26</v>
      </c>
      <c r="F30" t="s">
        <v>27</v>
      </c>
      <c r="G30" t="s">
        <v>71</v>
      </c>
      <c r="H30" t="s">
        <v>435</v>
      </c>
      <c r="I30" s="10">
        <v>102.24829916666667</v>
      </c>
      <c r="J30" s="10">
        <v>98.072886428571422</v>
      </c>
      <c r="K30" s="10">
        <v>103.37244875</v>
      </c>
      <c r="L30" s="10">
        <v>95.953061500000004</v>
      </c>
      <c r="M30" s="10">
        <v>100</v>
      </c>
      <c r="N30" s="10">
        <v>102.52933656250001</v>
      </c>
      <c r="O30" s="10">
        <v>100</v>
      </c>
      <c r="P30" s="10">
        <v>105.058673125</v>
      </c>
      <c r="Q30" s="10">
        <v>95.503401666666662</v>
      </c>
      <c r="R30" s="10">
        <v>94.604082000000005</v>
      </c>
      <c r="S30" s="10">
        <v>97.526870916666667</v>
      </c>
      <c r="T30" s="10">
        <v>101.8395175</v>
      </c>
      <c r="U30" s="10">
        <v>95.707792499999996</v>
      </c>
      <c r="V30" s="10">
        <v>103.37244875</v>
      </c>
      <c r="W30" s="10">
        <v>97.302041000000003</v>
      </c>
      <c r="X30" s="10">
        <v>101.79863933333333</v>
      </c>
    </row>
    <row r="31" spans="1:24" x14ac:dyDescent="0.35">
      <c r="A31">
        <v>74</v>
      </c>
      <c r="B31" t="s">
        <v>1121</v>
      </c>
      <c r="C31" t="s">
        <v>41</v>
      </c>
      <c r="D31" t="s">
        <v>23</v>
      </c>
      <c r="E31" t="s">
        <v>26</v>
      </c>
      <c r="F31" t="s">
        <v>27</v>
      </c>
      <c r="G31" t="s">
        <v>71</v>
      </c>
      <c r="H31" t="s">
        <v>435</v>
      </c>
      <c r="I31" s="10">
        <v>100.74943305555556</v>
      </c>
      <c r="J31" s="10">
        <v>97.109329642857148</v>
      </c>
      <c r="K31" s="10">
        <v>96.627551249999996</v>
      </c>
      <c r="L31" s="10">
        <v>95.953061500000004</v>
      </c>
      <c r="M31" s="10">
        <v>100</v>
      </c>
      <c r="N31" s="10">
        <v>103.37244875</v>
      </c>
      <c r="O31" s="10">
        <v>120.23469249999999</v>
      </c>
      <c r="P31" s="10">
        <v>106.74489749999999</v>
      </c>
      <c r="Q31" s="10">
        <v>100</v>
      </c>
      <c r="R31" s="10">
        <v>94.604082000000005</v>
      </c>
      <c r="S31" s="10">
        <v>97.976530749999995</v>
      </c>
      <c r="T31" s="10">
        <v>100.6131725</v>
      </c>
      <c r="U31" s="10">
        <v>95.094620000000006</v>
      </c>
      <c r="V31" s="10">
        <v>96.627551249999996</v>
      </c>
      <c r="W31" s="10">
        <v>104.0469385</v>
      </c>
      <c r="X31" s="10">
        <v>102.697959</v>
      </c>
    </row>
    <row r="32" spans="1:24" x14ac:dyDescent="0.35">
      <c r="A32">
        <v>81</v>
      </c>
      <c r="B32" t="s">
        <v>205</v>
      </c>
      <c r="C32" t="s">
        <v>44</v>
      </c>
      <c r="D32" t="s">
        <v>24</v>
      </c>
      <c r="E32" t="s">
        <v>26</v>
      </c>
      <c r="F32" t="s">
        <v>27</v>
      </c>
      <c r="G32" t="s">
        <v>71</v>
      </c>
      <c r="H32" t="s">
        <v>442</v>
      </c>
      <c r="I32" s="10">
        <v>96.252834722222218</v>
      </c>
      <c r="J32" s="10">
        <v>99.036443214285711</v>
      </c>
      <c r="K32" s="10">
        <v>100</v>
      </c>
      <c r="L32" s="10">
        <v>97.302041000000003</v>
      </c>
      <c r="M32" s="10">
        <v>100</v>
      </c>
      <c r="N32" s="10">
        <v>96.627551249999996</v>
      </c>
      <c r="O32" s="10">
        <v>100</v>
      </c>
      <c r="P32" s="10">
        <v>98.313775625000005</v>
      </c>
      <c r="Q32" s="10">
        <v>95.503401666666662</v>
      </c>
      <c r="R32" s="10">
        <v>106.74489749999999</v>
      </c>
      <c r="S32" s="10">
        <v>95.503401666666662</v>
      </c>
      <c r="T32" s="10">
        <v>96.934137500000006</v>
      </c>
      <c r="U32" s="10">
        <v>96.934137500000006</v>
      </c>
      <c r="V32" s="10">
        <v>100</v>
      </c>
      <c r="W32" s="10">
        <v>97.302041000000003</v>
      </c>
      <c r="X32" s="10">
        <v>96.85238116666666</v>
      </c>
    </row>
    <row r="33" spans="1:24" x14ac:dyDescent="0.35">
      <c r="A33">
        <v>82</v>
      </c>
      <c r="B33" t="s">
        <v>783</v>
      </c>
      <c r="C33" t="s">
        <v>44</v>
      </c>
      <c r="D33" t="s">
        <v>28</v>
      </c>
      <c r="E33" t="s">
        <v>26</v>
      </c>
      <c r="F33" t="s">
        <v>27</v>
      </c>
      <c r="G33" t="s">
        <v>71</v>
      </c>
      <c r="H33" t="s">
        <v>442</v>
      </c>
      <c r="I33" s="10">
        <v>98.501133888888887</v>
      </c>
      <c r="J33" s="10">
        <v>100</v>
      </c>
      <c r="K33" s="10">
        <v>103.37244875</v>
      </c>
      <c r="L33" s="10">
        <v>98.651020500000001</v>
      </c>
      <c r="M33" s="10">
        <v>100</v>
      </c>
      <c r="N33" s="10">
        <v>99.156887812500003</v>
      </c>
      <c r="O33" s="10">
        <v>106.74489749999999</v>
      </c>
      <c r="P33" s="10">
        <v>103.37244875</v>
      </c>
      <c r="Q33" s="10">
        <v>97.751700833333331</v>
      </c>
      <c r="R33" s="10">
        <v>106.74489749999999</v>
      </c>
      <c r="S33" s="10">
        <v>98.651020500000001</v>
      </c>
      <c r="T33" s="10">
        <v>98.773655000000005</v>
      </c>
      <c r="U33" s="10">
        <v>98.160482500000001</v>
      </c>
      <c r="V33" s="10">
        <v>103.37244875</v>
      </c>
      <c r="W33" s="10">
        <v>100</v>
      </c>
      <c r="X33" s="10">
        <v>99.550340166666672</v>
      </c>
    </row>
    <row r="34" spans="1:24" x14ac:dyDescent="0.35">
      <c r="A34">
        <v>90</v>
      </c>
      <c r="B34" t="s">
        <v>205</v>
      </c>
      <c r="C34" t="s">
        <v>48</v>
      </c>
      <c r="D34" t="s">
        <v>23</v>
      </c>
      <c r="E34" t="s">
        <v>26</v>
      </c>
      <c r="F34" t="s">
        <v>49</v>
      </c>
      <c r="G34" t="s">
        <v>71</v>
      </c>
      <c r="H34" t="s">
        <v>451</v>
      </c>
      <c r="I34" s="10">
        <v>103.74716527777778</v>
      </c>
      <c r="J34" s="10">
        <v>98.072886428571422</v>
      </c>
      <c r="K34" s="10">
        <v>96.627551249999996</v>
      </c>
      <c r="L34" s="10">
        <v>102.697959</v>
      </c>
      <c r="M34" s="10">
        <v>100</v>
      </c>
      <c r="N34" s="10">
        <v>104.2155609375</v>
      </c>
      <c r="O34" s="10">
        <v>100</v>
      </c>
      <c r="P34" s="10">
        <v>98.313775625000005</v>
      </c>
      <c r="Q34" s="10">
        <v>95.503401666666662</v>
      </c>
      <c r="R34" s="10">
        <v>100</v>
      </c>
      <c r="S34" s="10">
        <v>99.100680333333329</v>
      </c>
      <c r="T34" s="10">
        <v>103.06586249999999</v>
      </c>
      <c r="U34" s="10">
        <v>98.773655000000005</v>
      </c>
      <c r="V34" s="10">
        <v>96.627551249999996</v>
      </c>
      <c r="W34" s="10">
        <v>97.302041000000003</v>
      </c>
      <c r="X34" s="10">
        <v>100.89931966666667</v>
      </c>
    </row>
    <row r="35" spans="1:24" x14ac:dyDescent="0.35">
      <c r="A35">
        <v>91</v>
      </c>
      <c r="B35" t="s">
        <v>207</v>
      </c>
      <c r="C35" t="s">
        <v>48</v>
      </c>
      <c r="D35" t="s">
        <v>23</v>
      </c>
      <c r="E35" t="s">
        <v>26</v>
      </c>
      <c r="F35" t="s">
        <v>49</v>
      </c>
      <c r="G35" t="s">
        <v>71</v>
      </c>
      <c r="H35" t="s">
        <v>451</v>
      </c>
      <c r="I35" s="10">
        <v>105.99546444444445</v>
      </c>
      <c r="J35" s="10">
        <v>99.036443214285711</v>
      </c>
      <c r="K35" s="10">
        <v>100</v>
      </c>
      <c r="L35" s="10">
        <v>104.0469385</v>
      </c>
      <c r="M35" s="10">
        <v>100</v>
      </c>
      <c r="N35" s="10">
        <v>106.74489749999999</v>
      </c>
      <c r="O35" s="10">
        <v>106.74489749999999</v>
      </c>
      <c r="P35" s="10">
        <v>103.37244875</v>
      </c>
      <c r="Q35" s="10">
        <v>97.751700833333331</v>
      </c>
      <c r="R35" s="10">
        <v>100</v>
      </c>
      <c r="S35" s="10">
        <v>102.24829916666667</v>
      </c>
      <c r="T35" s="10">
        <v>104.90537999999999</v>
      </c>
      <c r="U35" s="10">
        <v>100</v>
      </c>
      <c r="V35" s="10">
        <v>100</v>
      </c>
      <c r="W35" s="10">
        <v>100</v>
      </c>
      <c r="X35" s="10">
        <v>103.59727866666667</v>
      </c>
    </row>
    <row r="36" spans="1:24" x14ac:dyDescent="0.35">
      <c r="A36">
        <v>92</v>
      </c>
      <c r="B36" t="s">
        <v>215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107.49433055555555</v>
      </c>
      <c r="J36" s="10">
        <v>99.036443214285711</v>
      </c>
      <c r="K36" s="10">
        <v>100</v>
      </c>
      <c r="L36" s="10">
        <v>104.0469385</v>
      </c>
      <c r="M36" s="10">
        <v>100</v>
      </c>
      <c r="N36" s="10">
        <v>105.058673125</v>
      </c>
      <c r="O36" s="10">
        <v>106.74489749999999</v>
      </c>
      <c r="P36" s="10">
        <v>103.37244875</v>
      </c>
      <c r="Q36" s="10">
        <v>97.751700833333331</v>
      </c>
      <c r="R36" s="10">
        <v>100</v>
      </c>
      <c r="S36" s="10">
        <v>102.24829916666667</v>
      </c>
      <c r="T36" s="10">
        <v>106.131725</v>
      </c>
      <c r="U36" s="10">
        <v>100</v>
      </c>
      <c r="V36" s="10">
        <v>100</v>
      </c>
      <c r="W36" s="10">
        <v>100</v>
      </c>
      <c r="X36" s="10">
        <v>102.697959</v>
      </c>
    </row>
    <row r="37" spans="1:24" x14ac:dyDescent="0.35">
      <c r="A37">
        <v>93</v>
      </c>
      <c r="B37" t="s">
        <v>949</v>
      </c>
      <c r="C37" t="s">
        <v>48</v>
      </c>
      <c r="D37" t="s">
        <v>28</v>
      </c>
      <c r="E37" t="s">
        <v>26</v>
      </c>
      <c r="F37" t="s">
        <v>49</v>
      </c>
      <c r="G37" t="s">
        <v>71</v>
      </c>
      <c r="H37" t="s">
        <v>451</v>
      </c>
      <c r="I37" s="10">
        <v>107.49433055555555</v>
      </c>
      <c r="J37" s="10">
        <v>99.036443214285711</v>
      </c>
      <c r="K37" s="10">
        <v>103.37244875</v>
      </c>
      <c r="L37" s="10">
        <v>104.0469385</v>
      </c>
      <c r="M37" s="10">
        <v>100</v>
      </c>
      <c r="N37" s="10">
        <v>109.2742340625</v>
      </c>
      <c r="O37" s="10">
        <v>113.489795</v>
      </c>
      <c r="P37" s="10">
        <v>106.74489749999999</v>
      </c>
      <c r="Q37" s="10">
        <v>100</v>
      </c>
      <c r="R37" s="10">
        <v>100</v>
      </c>
      <c r="S37" s="10">
        <v>104.49659833333334</v>
      </c>
      <c r="T37" s="10">
        <v>106.131725</v>
      </c>
      <c r="U37" s="10">
        <v>100</v>
      </c>
      <c r="V37" s="10">
        <v>103.37244875</v>
      </c>
      <c r="W37" s="10">
        <v>102.697959</v>
      </c>
      <c r="X37" s="10">
        <v>105.84557783333334</v>
      </c>
    </row>
    <row r="38" spans="1:24" x14ac:dyDescent="0.35">
      <c r="A38">
        <v>94</v>
      </c>
      <c r="B38" t="s">
        <v>1103</v>
      </c>
      <c r="C38" t="s">
        <v>48</v>
      </c>
      <c r="D38" t="s">
        <v>24</v>
      </c>
      <c r="E38" t="s">
        <v>26</v>
      </c>
      <c r="F38" t="s">
        <v>49</v>
      </c>
      <c r="G38" t="s">
        <v>71</v>
      </c>
      <c r="H38" t="s">
        <v>451</v>
      </c>
      <c r="I38" s="10">
        <v>108.24376361111111</v>
      </c>
      <c r="J38" s="10">
        <v>99.036443214285711</v>
      </c>
      <c r="K38" s="10">
        <v>103.37244875</v>
      </c>
      <c r="L38" s="10">
        <v>104.0469385</v>
      </c>
      <c r="M38" s="10">
        <v>100</v>
      </c>
      <c r="N38" s="10">
        <v>107.5880096875</v>
      </c>
      <c r="O38" s="10">
        <v>126.97959</v>
      </c>
      <c r="P38" s="10">
        <v>105.058673125</v>
      </c>
      <c r="Q38" s="10">
        <v>102.24829916666667</v>
      </c>
      <c r="R38" s="10">
        <v>100</v>
      </c>
      <c r="S38" s="10">
        <v>104.72142825</v>
      </c>
      <c r="T38" s="10">
        <v>106.74489750000001</v>
      </c>
      <c r="U38" s="10">
        <v>100</v>
      </c>
      <c r="V38" s="10">
        <v>103.37244875</v>
      </c>
      <c r="W38" s="10">
        <v>106.74489749999999</v>
      </c>
      <c r="X38" s="10">
        <v>104.49659833333334</v>
      </c>
    </row>
    <row r="39" spans="1:24" x14ac:dyDescent="0.35">
      <c r="A39">
        <v>108</v>
      </c>
      <c r="B39" t="s">
        <v>205</v>
      </c>
      <c r="C39" t="s">
        <v>54</v>
      </c>
      <c r="D39" t="s">
        <v>23</v>
      </c>
      <c r="E39" t="s">
        <v>26</v>
      </c>
      <c r="F39" t="s">
        <v>49</v>
      </c>
      <c r="G39" t="s">
        <v>71</v>
      </c>
      <c r="H39" t="s">
        <v>468</v>
      </c>
      <c r="I39" s="10">
        <v>103.74716527777778</v>
      </c>
      <c r="J39" s="10">
        <v>98.072886428571422</v>
      </c>
      <c r="K39" s="10">
        <v>96.627551249999996</v>
      </c>
      <c r="L39" s="10">
        <v>102.697959</v>
      </c>
      <c r="M39" s="10">
        <v>100</v>
      </c>
      <c r="N39" s="10">
        <v>100</v>
      </c>
      <c r="O39" s="10">
        <v>100</v>
      </c>
      <c r="P39" s="10">
        <v>98.313775625000005</v>
      </c>
      <c r="Q39" s="10">
        <v>95.503401666666662</v>
      </c>
      <c r="R39" s="10">
        <v>100</v>
      </c>
      <c r="S39" s="10">
        <v>97.976530749999995</v>
      </c>
      <c r="T39" s="10">
        <v>103.06586249999999</v>
      </c>
      <c r="U39" s="10">
        <v>98.773655000000005</v>
      </c>
      <c r="V39" s="10">
        <v>96.627551249999996</v>
      </c>
      <c r="W39" s="10">
        <v>97.302041000000003</v>
      </c>
      <c r="X39" s="10">
        <v>98.651020500000001</v>
      </c>
    </row>
    <row r="40" spans="1:24" x14ac:dyDescent="0.35">
      <c r="A40">
        <v>110</v>
      </c>
      <c r="B40" t="s">
        <v>205</v>
      </c>
      <c r="C40" t="s">
        <v>838</v>
      </c>
      <c r="D40" t="s">
        <v>23</v>
      </c>
      <c r="E40" t="s">
        <v>26</v>
      </c>
      <c r="F40" t="s">
        <v>49</v>
      </c>
      <c r="G40" t="s">
        <v>71</v>
      </c>
      <c r="H40" t="s">
        <v>846</v>
      </c>
      <c r="I40" s="10">
        <v>100.74943305555556</v>
      </c>
      <c r="J40" s="10">
        <v>103.85422714285714</v>
      </c>
      <c r="K40" s="10">
        <v>96.627551249999996</v>
      </c>
      <c r="L40" s="10">
        <v>101.3489795</v>
      </c>
      <c r="M40" s="10">
        <v>100</v>
      </c>
      <c r="N40" s="10">
        <v>98.313775625000005</v>
      </c>
      <c r="O40" s="10">
        <v>100</v>
      </c>
      <c r="P40" s="10">
        <v>96.627551249999996</v>
      </c>
      <c r="Q40" s="10">
        <v>95.503401666666662</v>
      </c>
      <c r="R40" s="10">
        <v>100</v>
      </c>
      <c r="S40" s="10">
        <v>97.526870916666667</v>
      </c>
      <c r="T40" s="10">
        <v>100.6131725</v>
      </c>
      <c r="U40" s="10">
        <v>101.8395175</v>
      </c>
      <c r="V40" s="10">
        <v>96.627551249999996</v>
      </c>
      <c r="W40" s="10">
        <v>97.302041000000003</v>
      </c>
      <c r="X40" s="10">
        <v>97.302041000000003</v>
      </c>
    </row>
    <row r="41" spans="1:24" x14ac:dyDescent="0.35">
      <c r="A41">
        <v>111</v>
      </c>
      <c r="B41" t="s">
        <v>1103</v>
      </c>
      <c r="C41" t="s">
        <v>838</v>
      </c>
      <c r="D41" t="s">
        <v>24</v>
      </c>
      <c r="E41" t="s">
        <v>26</v>
      </c>
      <c r="F41" t="s">
        <v>49</v>
      </c>
      <c r="G41" t="s">
        <v>71</v>
      </c>
      <c r="H41" t="s">
        <v>846</v>
      </c>
      <c r="I41" s="10">
        <v>102.99773222222223</v>
      </c>
      <c r="J41" s="10">
        <v>104.81778392857143</v>
      </c>
      <c r="K41" s="10">
        <v>100</v>
      </c>
      <c r="L41" s="10">
        <v>102.697959</v>
      </c>
      <c r="M41" s="10">
        <v>100</v>
      </c>
      <c r="N41" s="10">
        <v>100.8431121875</v>
      </c>
      <c r="O41" s="10">
        <v>106.74489749999999</v>
      </c>
      <c r="P41" s="10">
        <v>101.68622437499999</v>
      </c>
      <c r="Q41" s="10">
        <v>97.751700833333331</v>
      </c>
      <c r="R41" s="10">
        <v>100</v>
      </c>
      <c r="S41" s="10">
        <v>100.67448975000001</v>
      </c>
      <c r="T41" s="10">
        <v>102.45269</v>
      </c>
      <c r="U41" s="10">
        <v>103.06586249999999</v>
      </c>
      <c r="V41" s="10">
        <v>100</v>
      </c>
      <c r="W41" s="10">
        <v>100</v>
      </c>
      <c r="X41" s="10">
        <v>100</v>
      </c>
    </row>
    <row r="42" spans="1:24" x14ac:dyDescent="0.35">
      <c r="A42">
        <v>126</v>
      </c>
      <c r="B42" t="s">
        <v>205</v>
      </c>
      <c r="C42" t="s">
        <v>33</v>
      </c>
      <c r="D42" t="s">
        <v>24</v>
      </c>
      <c r="E42" t="s">
        <v>26</v>
      </c>
      <c r="F42" t="s">
        <v>20</v>
      </c>
      <c r="G42" t="s">
        <v>71</v>
      </c>
      <c r="H42" t="s">
        <v>476</v>
      </c>
      <c r="I42" s="10">
        <v>98.501133888888887</v>
      </c>
      <c r="J42" s="10">
        <v>98.072886428571422</v>
      </c>
      <c r="K42" s="10">
        <v>96.627551249999996</v>
      </c>
      <c r="L42" s="10">
        <v>94.604082000000005</v>
      </c>
      <c r="M42" s="10">
        <v>100</v>
      </c>
      <c r="N42" s="10">
        <v>95.784439062499999</v>
      </c>
      <c r="O42" s="10">
        <v>100</v>
      </c>
      <c r="P42" s="10">
        <v>96.627551249999996</v>
      </c>
      <c r="Q42" s="10">
        <v>95.503401666666662</v>
      </c>
      <c r="R42" s="10">
        <v>100</v>
      </c>
      <c r="S42" s="10">
        <v>93.704762333333335</v>
      </c>
      <c r="T42" s="10">
        <v>98.773655000000005</v>
      </c>
      <c r="U42" s="10">
        <v>95.094620000000006</v>
      </c>
      <c r="V42" s="10">
        <v>96.627551249999996</v>
      </c>
      <c r="W42" s="10">
        <v>97.302041000000003</v>
      </c>
      <c r="X42" s="10">
        <v>95.953061500000004</v>
      </c>
    </row>
    <row r="43" spans="1:24" x14ac:dyDescent="0.35">
      <c r="A43">
        <v>127</v>
      </c>
      <c r="B43" t="s">
        <v>797</v>
      </c>
      <c r="C43" t="s">
        <v>33</v>
      </c>
      <c r="D43" t="s">
        <v>28</v>
      </c>
      <c r="E43" t="s">
        <v>26</v>
      </c>
      <c r="F43" t="s">
        <v>20</v>
      </c>
      <c r="G43" t="s">
        <v>71</v>
      </c>
      <c r="H43" t="s">
        <v>476</v>
      </c>
      <c r="I43" s="10">
        <v>100.74943305555556</v>
      </c>
      <c r="J43" s="10">
        <v>99.036443214285711</v>
      </c>
      <c r="K43" s="10">
        <v>100</v>
      </c>
      <c r="L43" s="10">
        <v>95.953061500000004</v>
      </c>
      <c r="M43" s="10">
        <v>100</v>
      </c>
      <c r="N43" s="10">
        <v>98.313775625000005</v>
      </c>
      <c r="O43" s="10">
        <v>106.74489749999999</v>
      </c>
      <c r="P43" s="10">
        <v>101.68622437499999</v>
      </c>
      <c r="Q43" s="10">
        <v>97.751700833333331</v>
      </c>
      <c r="R43" s="10">
        <v>100</v>
      </c>
      <c r="S43" s="10">
        <v>96.85238116666666</v>
      </c>
      <c r="T43" s="10">
        <v>100.6131725</v>
      </c>
      <c r="U43" s="10">
        <v>96.320965000000001</v>
      </c>
      <c r="V43" s="10">
        <v>100</v>
      </c>
      <c r="W43" s="10">
        <v>100</v>
      </c>
      <c r="X43" s="10">
        <v>98.651020500000001</v>
      </c>
    </row>
    <row r="44" spans="1:24" x14ac:dyDescent="0.35">
      <c r="A44">
        <v>128</v>
      </c>
      <c r="B44" t="s">
        <v>1059</v>
      </c>
      <c r="C44" t="s">
        <v>33</v>
      </c>
      <c r="D44" t="s">
        <v>28</v>
      </c>
      <c r="E44" t="s">
        <v>26</v>
      </c>
      <c r="F44" t="s">
        <v>20</v>
      </c>
      <c r="G44" t="s">
        <v>71</v>
      </c>
      <c r="H44" t="s">
        <v>476</v>
      </c>
      <c r="I44" s="10">
        <v>100</v>
      </c>
      <c r="J44" s="10">
        <v>101.92711357142858</v>
      </c>
      <c r="K44" s="10">
        <v>96.627551249999996</v>
      </c>
      <c r="L44" s="10">
        <v>98.651020500000001</v>
      </c>
      <c r="M44" s="10">
        <v>100</v>
      </c>
      <c r="N44" s="10">
        <v>96.627551249999996</v>
      </c>
      <c r="O44" s="10">
        <v>120.23469249999999</v>
      </c>
      <c r="P44" s="10">
        <v>98.313775625000005</v>
      </c>
      <c r="Q44" s="10">
        <v>100</v>
      </c>
      <c r="R44" s="10">
        <v>100</v>
      </c>
      <c r="S44" s="10">
        <v>97.302041000000003</v>
      </c>
      <c r="T44" s="10">
        <v>100</v>
      </c>
      <c r="U44" s="10">
        <v>99.386827499999995</v>
      </c>
      <c r="V44" s="10">
        <v>96.627551249999996</v>
      </c>
      <c r="W44" s="10">
        <v>104.0469385</v>
      </c>
      <c r="X44" s="10">
        <v>96.85238116666666</v>
      </c>
    </row>
    <row r="45" spans="1:24" x14ac:dyDescent="0.35">
      <c r="A45">
        <v>136</v>
      </c>
      <c r="B45" t="s">
        <v>205</v>
      </c>
      <c r="C45" t="s">
        <v>37</v>
      </c>
      <c r="D45" t="s">
        <v>23</v>
      </c>
      <c r="E45" t="s">
        <v>26</v>
      </c>
      <c r="F45" t="s">
        <v>20</v>
      </c>
      <c r="G45" t="s">
        <v>71</v>
      </c>
      <c r="H45" t="s">
        <v>484</v>
      </c>
      <c r="I45" s="10">
        <v>97.002267777777774</v>
      </c>
      <c r="J45" s="10">
        <v>98.072886428571422</v>
      </c>
      <c r="K45" s="10">
        <v>96.627551249999996</v>
      </c>
      <c r="L45" s="10">
        <v>95.953061500000004</v>
      </c>
      <c r="M45" s="10">
        <v>100</v>
      </c>
      <c r="N45" s="10">
        <v>95.784439062499999</v>
      </c>
      <c r="O45" s="10">
        <v>100</v>
      </c>
      <c r="P45" s="10">
        <v>96.627551249999996</v>
      </c>
      <c r="Q45" s="10">
        <v>95.503401666666662</v>
      </c>
      <c r="R45" s="10">
        <v>100</v>
      </c>
      <c r="S45" s="10">
        <v>93.479932416666671</v>
      </c>
      <c r="T45" s="10">
        <v>97.547309999999996</v>
      </c>
      <c r="U45" s="10">
        <v>95.707792499999996</v>
      </c>
      <c r="V45" s="10">
        <v>96.627551249999996</v>
      </c>
      <c r="W45" s="10">
        <v>97.302041000000003</v>
      </c>
      <c r="X45" s="10">
        <v>95.953061500000004</v>
      </c>
    </row>
    <row r="46" spans="1:24" x14ac:dyDescent="0.35">
      <c r="A46">
        <v>137</v>
      </c>
      <c r="B46" t="s">
        <v>767</v>
      </c>
      <c r="C46" t="s">
        <v>37</v>
      </c>
      <c r="D46" t="s">
        <v>24</v>
      </c>
      <c r="E46" t="s">
        <v>26</v>
      </c>
      <c r="F46" t="s">
        <v>20</v>
      </c>
      <c r="G46" t="s">
        <v>71</v>
      </c>
      <c r="H46" t="s">
        <v>484</v>
      </c>
      <c r="I46" s="10">
        <v>99.250566944444444</v>
      </c>
      <c r="J46" s="10">
        <v>99.036443214285711</v>
      </c>
      <c r="K46" s="10">
        <v>100</v>
      </c>
      <c r="L46" s="10">
        <v>97.302041000000003</v>
      </c>
      <c r="M46" s="10">
        <v>100</v>
      </c>
      <c r="N46" s="10">
        <v>98.313775625000005</v>
      </c>
      <c r="O46" s="10">
        <v>106.74489749999999</v>
      </c>
      <c r="P46" s="10">
        <v>101.68622437499999</v>
      </c>
      <c r="Q46" s="10">
        <v>97.751700833333331</v>
      </c>
      <c r="R46" s="10">
        <v>100</v>
      </c>
      <c r="S46" s="10">
        <v>96.627551249999996</v>
      </c>
      <c r="T46" s="10">
        <v>99.386827499999995</v>
      </c>
      <c r="U46" s="10">
        <v>96.934137500000006</v>
      </c>
      <c r="V46" s="10">
        <v>100</v>
      </c>
      <c r="W46" s="10">
        <v>100</v>
      </c>
      <c r="X46" s="10">
        <v>98.651020500000001</v>
      </c>
    </row>
    <row r="47" spans="1:24" x14ac:dyDescent="0.35">
      <c r="A47">
        <v>138</v>
      </c>
      <c r="B47" t="s">
        <v>998</v>
      </c>
      <c r="C47" t="s">
        <v>37</v>
      </c>
      <c r="D47" t="s">
        <v>28</v>
      </c>
      <c r="E47" t="s">
        <v>26</v>
      </c>
      <c r="F47" t="s">
        <v>20</v>
      </c>
      <c r="G47" t="s">
        <v>71</v>
      </c>
      <c r="H47" t="s">
        <v>484</v>
      </c>
      <c r="I47" s="10">
        <v>98.501133888888887</v>
      </c>
      <c r="J47" s="10">
        <v>101.92711357142858</v>
      </c>
      <c r="K47" s="10">
        <v>93.255102500000007</v>
      </c>
      <c r="L47" s="10">
        <v>98.651020500000001</v>
      </c>
      <c r="M47" s="10">
        <v>100</v>
      </c>
      <c r="N47" s="10">
        <v>100</v>
      </c>
      <c r="O47" s="10">
        <v>100</v>
      </c>
      <c r="P47" s="10">
        <v>103.37244875</v>
      </c>
      <c r="Q47" s="10">
        <v>95.503401666666662</v>
      </c>
      <c r="R47" s="10">
        <v>100</v>
      </c>
      <c r="S47" s="10">
        <v>97.077211083333339</v>
      </c>
      <c r="T47" s="10">
        <v>98.773655000000005</v>
      </c>
      <c r="U47" s="10">
        <v>99.386827499999995</v>
      </c>
      <c r="V47" s="10">
        <v>93.255102500000007</v>
      </c>
      <c r="W47" s="10">
        <v>97.302041000000003</v>
      </c>
      <c r="X47" s="10">
        <v>100</v>
      </c>
    </row>
    <row r="48" spans="1:24" x14ac:dyDescent="0.35">
      <c r="A48">
        <v>145</v>
      </c>
      <c r="B48" t="s">
        <v>205</v>
      </c>
      <c r="C48" t="s">
        <v>57</v>
      </c>
      <c r="D48" t="s">
        <v>24</v>
      </c>
      <c r="E48" t="s">
        <v>26</v>
      </c>
      <c r="F48" t="s">
        <v>56</v>
      </c>
      <c r="G48" t="s">
        <v>71</v>
      </c>
      <c r="H48" t="s">
        <v>490</v>
      </c>
      <c r="I48" s="10">
        <v>97.002267777777774</v>
      </c>
      <c r="J48" s="10">
        <v>100</v>
      </c>
      <c r="K48" s="10">
        <v>100</v>
      </c>
      <c r="L48" s="10">
        <v>97.302041000000003</v>
      </c>
      <c r="M48" s="10">
        <v>100</v>
      </c>
      <c r="N48" s="10">
        <v>95.784439062499999</v>
      </c>
      <c r="O48" s="10">
        <v>106.74489749999999</v>
      </c>
      <c r="P48" s="10">
        <v>96.627551249999996</v>
      </c>
      <c r="Q48" s="10">
        <v>95.503401666666662</v>
      </c>
      <c r="R48" s="10">
        <v>100</v>
      </c>
      <c r="S48" s="10">
        <v>94.604082000000005</v>
      </c>
      <c r="T48" s="10">
        <v>97.547309999999996</v>
      </c>
      <c r="U48" s="10">
        <v>97.547309999999996</v>
      </c>
      <c r="V48" s="10">
        <v>100</v>
      </c>
      <c r="W48" s="10">
        <v>98.651020500000001</v>
      </c>
      <c r="X48" s="10">
        <v>95.953061500000004</v>
      </c>
    </row>
    <row r="49" spans="1:24" x14ac:dyDescent="0.35">
      <c r="A49">
        <v>149</v>
      </c>
      <c r="B49" t="s">
        <v>205</v>
      </c>
      <c r="C49" t="s">
        <v>61</v>
      </c>
      <c r="D49" t="s">
        <v>24</v>
      </c>
      <c r="E49" t="s">
        <v>26</v>
      </c>
      <c r="F49" t="s">
        <v>56</v>
      </c>
      <c r="G49" t="s">
        <v>71</v>
      </c>
      <c r="H49" t="s">
        <v>498</v>
      </c>
      <c r="I49" s="10">
        <v>96.252834722222218</v>
      </c>
      <c r="J49" s="10">
        <v>99.036443214285711</v>
      </c>
      <c r="K49" s="10">
        <v>96.627551249999996</v>
      </c>
      <c r="L49" s="10">
        <v>98.651020500000001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95.503401666666662</v>
      </c>
      <c r="R49" s="10">
        <v>100</v>
      </c>
      <c r="S49" s="10">
        <v>93.929592249999999</v>
      </c>
      <c r="T49" s="10">
        <v>96.934137500000006</v>
      </c>
      <c r="U49" s="10">
        <v>97.547309999999996</v>
      </c>
      <c r="V49" s="10">
        <v>96.627551249999996</v>
      </c>
      <c r="W49" s="10">
        <v>97.302041000000003</v>
      </c>
      <c r="X49" s="10">
        <v>95.953061500000004</v>
      </c>
    </row>
    <row r="50" spans="1:24" x14ac:dyDescent="0.35">
      <c r="A50">
        <v>154</v>
      </c>
      <c r="B50" t="s">
        <v>205</v>
      </c>
      <c r="C50" t="s">
        <v>65</v>
      </c>
      <c r="D50" t="s">
        <v>28</v>
      </c>
      <c r="E50" t="s">
        <v>26</v>
      </c>
      <c r="F50" t="s">
        <v>64</v>
      </c>
      <c r="G50" t="s">
        <v>71</v>
      </c>
      <c r="H50" t="s">
        <v>504</v>
      </c>
      <c r="I50" s="10">
        <v>97.002267777777774</v>
      </c>
      <c r="J50" s="10">
        <v>99.036443214285711</v>
      </c>
      <c r="K50" s="10">
        <v>96.627551249999996</v>
      </c>
      <c r="L50" s="10">
        <v>97.302041000000003</v>
      </c>
      <c r="M50" s="10">
        <v>100</v>
      </c>
      <c r="N50" s="10">
        <v>95.784439062499999</v>
      </c>
      <c r="O50" s="10">
        <v>100</v>
      </c>
      <c r="P50" s="10">
        <v>96.627551249999996</v>
      </c>
      <c r="Q50" s="10">
        <v>95.503401666666662</v>
      </c>
      <c r="R50" s="10">
        <v>100</v>
      </c>
      <c r="S50" s="10">
        <v>93.929592249999999</v>
      </c>
      <c r="T50" s="10">
        <v>97.547309999999996</v>
      </c>
      <c r="U50" s="10">
        <v>96.934137500000006</v>
      </c>
      <c r="V50" s="10">
        <v>96.627551249999996</v>
      </c>
      <c r="W50" s="10">
        <v>97.302041000000003</v>
      </c>
      <c r="X50" s="10">
        <v>95.953061500000004</v>
      </c>
    </row>
    <row r="51" spans="1:24" x14ac:dyDescent="0.35">
      <c r="A51">
        <v>157</v>
      </c>
      <c r="B51" t="s">
        <v>205</v>
      </c>
      <c r="C51" t="s">
        <v>68</v>
      </c>
      <c r="D51" t="s">
        <v>28</v>
      </c>
      <c r="E51" t="s">
        <v>26</v>
      </c>
      <c r="F51" t="s">
        <v>64</v>
      </c>
      <c r="G51" t="s">
        <v>71</v>
      </c>
      <c r="H51" t="s">
        <v>510</v>
      </c>
      <c r="I51" s="10">
        <v>98.501133888888887</v>
      </c>
      <c r="J51" s="10">
        <v>102.89067035714285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96.627551249999996</v>
      </c>
      <c r="Q51" s="10">
        <v>95.503401666666662</v>
      </c>
      <c r="R51" s="10">
        <v>100</v>
      </c>
      <c r="S51" s="10">
        <v>95.728231583333326</v>
      </c>
      <c r="T51" s="10">
        <v>98.773655000000005</v>
      </c>
      <c r="U51" s="10">
        <v>100.6131725</v>
      </c>
      <c r="V51" s="10">
        <v>96.627551249999996</v>
      </c>
      <c r="W51" s="10">
        <v>97.302041000000003</v>
      </c>
      <c r="X51" s="10">
        <v>95.953061500000004</v>
      </c>
    </row>
    <row r="52" spans="1:24" x14ac:dyDescent="0.35">
      <c r="A52">
        <v>165</v>
      </c>
      <c r="B52" t="s">
        <v>205</v>
      </c>
      <c r="C52" t="s">
        <v>524</v>
      </c>
      <c r="D52" t="s">
        <v>23</v>
      </c>
      <c r="E52" t="s">
        <v>26</v>
      </c>
      <c r="F52" t="s">
        <v>152</v>
      </c>
      <c r="G52" t="s">
        <v>71</v>
      </c>
      <c r="H52" t="s">
        <v>526</v>
      </c>
      <c r="I52" s="10">
        <v>97.002267777777774</v>
      </c>
      <c r="J52" s="10">
        <v>100.96355678571429</v>
      </c>
      <c r="K52" s="10">
        <v>96.627551249999996</v>
      </c>
      <c r="L52" s="10">
        <v>100</v>
      </c>
      <c r="M52" s="10">
        <v>100</v>
      </c>
      <c r="N52" s="10">
        <v>95.784439062499999</v>
      </c>
      <c r="O52" s="10">
        <v>100</v>
      </c>
      <c r="P52" s="10">
        <v>98.313775625000005</v>
      </c>
      <c r="Q52" s="10">
        <v>97.751700833333331</v>
      </c>
      <c r="R52" s="10">
        <v>100</v>
      </c>
      <c r="S52" s="10">
        <v>95.278571749999998</v>
      </c>
      <c r="T52" s="10">
        <v>97.547309999999996</v>
      </c>
      <c r="U52" s="10">
        <v>99.386827499999995</v>
      </c>
      <c r="V52" s="10">
        <v>96.627551249999996</v>
      </c>
      <c r="W52" s="10">
        <v>98.651020500000001</v>
      </c>
      <c r="X52" s="10">
        <v>96.402721333333332</v>
      </c>
    </row>
    <row r="53" spans="1:24" x14ac:dyDescent="0.35">
      <c r="A53">
        <v>167</v>
      </c>
      <c r="B53" t="s">
        <v>205</v>
      </c>
      <c r="C53" t="s">
        <v>530</v>
      </c>
      <c r="D53" t="s">
        <v>23</v>
      </c>
      <c r="E53" t="s">
        <v>26</v>
      </c>
      <c r="F53" t="s">
        <v>152</v>
      </c>
      <c r="G53" t="s">
        <v>71</v>
      </c>
      <c r="H53" t="s">
        <v>532</v>
      </c>
      <c r="I53" s="10">
        <v>96.252834722222218</v>
      </c>
      <c r="J53" s="10">
        <v>100</v>
      </c>
      <c r="K53" s="10">
        <v>96.627551249999996</v>
      </c>
      <c r="L53" s="10">
        <v>100</v>
      </c>
      <c r="M53" s="10">
        <v>100</v>
      </c>
      <c r="N53" s="10">
        <v>95.784439062499999</v>
      </c>
      <c r="O53" s="10">
        <v>100</v>
      </c>
      <c r="P53" s="10">
        <v>100</v>
      </c>
      <c r="Q53" s="10">
        <v>97.751700833333331</v>
      </c>
      <c r="R53" s="10">
        <v>100</v>
      </c>
      <c r="S53" s="10">
        <v>95.053741833333333</v>
      </c>
      <c r="T53" s="10">
        <v>96.934137500000006</v>
      </c>
      <c r="U53" s="10">
        <v>98.773655000000005</v>
      </c>
      <c r="V53" s="10">
        <v>96.627551249999996</v>
      </c>
      <c r="W53" s="10">
        <v>98.651020500000001</v>
      </c>
      <c r="X53" s="10">
        <v>96.85238116666666</v>
      </c>
    </row>
    <row r="54" spans="1:24" x14ac:dyDescent="0.35">
      <c r="A54">
        <v>174</v>
      </c>
      <c r="B54" t="s">
        <v>205</v>
      </c>
      <c r="C54" t="s">
        <v>540</v>
      </c>
      <c r="D54" t="s">
        <v>24</v>
      </c>
      <c r="E54" t="s">
        <v>26</v>
      </c>
      <c r="F54" t="s">
        <v>159</v>
      </c>
      <c r="G54" t="s">
        <v>71</v>
      </c>
      <c r="H54" t="s">
        <v>542</v>
      </c>
      <c r="I54" s="10">
        <v>97.751700833333331</v>
      </c>
      <c r="J54" s="10">
        <v>100</v>
      </c>
      <c r="K54" s="10">
        <v>96.627551249999996</v>
      </c>
      <c r="L54" s="10">
        <v>100</v>
      </c>
      <c r="M54" s="10">
        <v>100</v>
      </c>
      <c r="N54" s="10">
        <v>96.627551249999996</v>
      </c>
      <c r="O54" s="10">
        <v>100</v>
      </c>
      <c r="P54" s="10">
        <v>100</v>
      </c>
      <c r="Q54" s="10">
        <v>100</v>
      </c>
      <c r="R54" s="10">
        <v>113.489795</v>
      </c>
      <c r="S54" s="10">
        <v>98.201360666666673</v>
      </c>
      <c r="T54" s="10">
        <v>98.160482500000001</v>
      </c>
      <c r="U54" s="10">
        <v>98.773655000000005</v>
      </c>
      <c r="V54" s="10">
        <v>96.627551249999996</v>
      </c>
      <c r="W54" s="10">
        <v>100</v>
      </c>
      <c r="X54" s="10">
        <v>97.302041000000003</v>
      </c>
    </row>
    <row r="55" spans="1:24" x14ac:dyDescent="0.35">
      <c r="A55">
        <v>178</v>
      </c>
      <c r="B55" t="s">
        <v>205</v>
      </c>
      <c r="C55" t="s">
        <v>550</v>
      </c>
      <c r="D55" t="s">
        <v>24</v>
      </c>
      <c r="E55" t="s">
        <v>26</v>
      </c>
      <c r="F55" t="s">
        <v>159</v>
      </c>
      <c r="G55" t="s">
        <v>71</v>
      </c>
      <c r="H55" t="s">
        <v>552</v>
      </c>
      <c r="I55" s="10">
        <v>97.002267777777774</v>
      </c>
      <c r="J55" s="10">
        <v>100</v>
      </c>
      <c r="K55" s="10">
        <v>100</v>
      </c>
      <c r="L55" s="10">
        <v>95.953061500000004</v>
      </c>
      <c r="M55" s="10">
        <v>100</v>
      </c>
      <c r="N55" s="10">
        <v>96.627551249999996</v>
      </c>
      <c r="O55" s="10">
        <v>100</v>
      </c>
      <c r="P55" s="10">
        <v>98.313775625000005</v>
      </c>
      <c r="Q55" s="10">
        <v>100</v>
      </c>
      <c r="R55" s="10">
        <v>113.489795</v>
      </c>
      <c r="S55" s="10">
        <v>97.302041000000003</v>
      </c>
      <c r="T55" s="10">
        <v>97.547309999999996</v>
      </c>
      <c r="U55" s="10">
        <v>96.934137500000006</v>
      </c>
      <c r="V55" s="10">
        <v>100</v>
      </c>
      <c r="W55" s="10">
        <v>100</v>
      </c>
      <c r="X55" s="10">
        <v>96.85238116666666</v>
      </c>
    </row>
    <row r="56" spans="1:24" x14ac:dyDescent="0.35">
      <c r="A56">
        <v>185</v>
      </c>
      <c r="B56" t="s">
        <v>205</v>
      </c>
      <c r="C56" t="s">
        <v>568</v>
      </c>
      <c r="D56" t="s">
        <v>28</v>
      </c>
      <c r="E56" t="s">
        <v>26</v>
      </c>
      <c r="F56" t="s">
        <v>156</v>
      </c>
      <c r="G56" t="s">
        <v>71</v>
      </c>
      <c r="H56" t="s">
        <v>570</v>
      </c>
      <c r="I56" s="10">
        <v>95.503401666666662</v>
      </c>
      <c r="J56" s="10">
        <v>99.036443214285711</v>
      </c>
      <c r="K56" s="10">
        <v>100</v>
      </c>
      <c r="L56" s="10">
        <v>95.953061500000004</v>
      </c>
      <c r="M56" s="10">
        <v>100</v>
      </c>
      <c r="N56" s="10">
        <v>96.627551249999996</v>
      </c>
      <c r="O56" s="10">
        <v>100</v>
      </c>
      <c r="P56" s="10">
        <v>98.313775625000005</v>
      </c>
      <c r="Q56" s="10">
        <v>100</v>
      </c>
      <c r="R56" s="10">
        <v>100</v>
      </c>
      <c r="S56" s="10">
        <v>94.379252083333327</v>
      </c>
      <c r="T56" s="10">
        <v>96.320965000000001</v>
      </c>
      <c r="U56" s="10">
        <v>96.320965000000001</v>
      </c>
      <c r="V56" s="10">
        <v>100</v>
      </c>
      <c r="W56" s="10">
        <v>100</v>
      </c>
      <c r="X56" s="10">
        <v>96.85238116666666</v>
      </c>
    </row>
    <row r="57" spans="1:24" x14ac:dyDescent="0.35">
      <c r="A57">
        <v>187</v>
      </c>
      <c r="B57" t="s">
        <v>205</v>
      </c>
      <c r="C57" t="s">
        <v>574</v>
      </c>
      <c r="D57" t="s">
        <v>28</v>
      </c>
      <c r="E57" t="s">
        <v>26</v>
      </c>
      <c r="F57" t="s">
        <v>156</v>
      </c>
      <c r="G57" t="s">
        <v>71</v>
      </c>
      <c r="H57" t="s">
        <v>576</v>
      </c>
      <c r="I57" s="10">
        <v>95.503401666666662</v>
      </c>
      <c r="J57" s="10">
        <v>100</v>
      </c>
      <c r="K57" s="10">
        <v>100</v>
      </c>
      <c r="L57" s="10">
        <v>97.302041000000003</v>
      </c>
      <c r="M57" s="10">
        <v>100</v>
      </c>
      <c r="N57" s="10">
        <v>96.627551249999996</v>
      </c>
      <c r="O57" s="10">
        <v>113.489795</v>
      </c>
      <c r="P57" s="10">
        <v>98.313775625000005</v>
      </c>
      <c r="Q57" s="10">
        <v>100</v>
      </c>
      <c r="R57" s="10">
        <v>100</v>
      </c>
      <c r="S57" s="10">
        <v>95.278571749999998</v>
      </c>
      <c r="T57" s="10">
        <v>96.320965000000001</v>
      </c>
      <c r="U57" s="10">
        <v>97.547309999999996</v>
      </c>
      <c r="V57" s="10">
        <v>100</v>
      </c>
      <c r="W57" s="10">
        <v>102.697959</v>
      </c>
      <c r="X57" s="10">
        <v>96.85238116666666</v>
      </c>
    </row>
    <row r="58" spans="1:24" x14ac:dyDescent="0.35">
      <c r="A58">
        <v>194</v>
      </c>
      <c r="B58" t="s">
        <v>205</v>
      </c>
      <c r="C58" t="s">
        <v>584</v>
      </c>
      <c r="D58" t="s">
        <v>23</v>
      </c>
      <c r="E58" t="s">
        <v>26</v>
      </c>
      <c r="F58" t="s">
        <v>157</v>
      </c>
      <c r="G58" t="s">
        <v>71</v>
      </c>
      <c r="H58" t="s">
        <v>586</v>
      </c>
      <c r="I58" s="10">
        <v>102.24829916666667</v>
      </c>
      <c r="J58" s="10">
        <v>104.81778392857143</v>
      </c>
      <c r="K58" s="10">
        <v>100</v>
      </c>
      <c r="L58" s="10">
        <v>101.3489795</v>
      </c>
      <c r="M58" s="10">
        <v>100</v>
      </c>
      <c r="N58" s="10">
        <v>100</v>
      </c>
      <c r="O58" s="10">
        <v>100</v>
      </c>
      <c r="P58" s="10">
        <v>100</v>
      </c>
      <c r="Q58" s="10">
        <v>100</v>
      </c>
      <c r="R58" s="10">
        <v>95.953061500000004</v>
      </c>
      <c r="S58" s="10">
        <v>99.100680333333329</v>
      </c>
      <c r="T58" s="10">
        <v>101.8395175</v>
      </c>
      <c r="U58" s="10">
        <v>102.45269</v>
      </c>
      <c r="V58" s="10">
        <v>100</v>
      </c>
      <c r="W58" s="10">
        <v>100</v>
      </c>
      <c r="X58" s="10">
        <v>99.100680333333329</v>
      </c>
    </row>
    <row r="59" spans="1:24" x14ac:dyDescent="0.35">
      <c r="A59">
        <v>195</v>
      </c>
      <c r="B59" t="s">
        <v>210</v>
      </c>
      <c r="C59" t="s">
        <v>584</v>
      </c>
      <c r="D59" t="s">
        <v>24</v>
      </c>
      <c r="E59" t="s">
        <v>26</v>
      </c>
      <c r="F59" t="s">
        <v>157</v>
      </c>
      <c r="G59" t="s">
        <v>71</v>
      </c>
      <c r="H59" t="s">
        <v>586</v>
      </c>
      <c r="I59" s="10">
        <v>104.49659833333334</v>
      </c>
      <c r="J59" s="10">
        <v>105.78134071428572</v>
      </c>
      <c r="K59" s="10">
        <v>103.37244875</v>
      </c>
      <c r="L59" s="10">
        <v>102.697959</v>
      </c>
      <c r="M59" s="10">
        <v>100</v>
      </c>
      <c r="N59" s="10">
        <v>102.52933656250001</v>
      </c>
      <c r="O59" s="10">
        <v>106.74489749999999</v>
      </c>
      <c r="P59" s="10">
        <v>105.058673125</v>
      </c>
      <c r="Q59" s="10">
        <v>102.24829916666667</v>
      </c>
      <c r="R59" s="10">
        <v>95.953061500000004</v>
      </c>
      <c r="S59" s="10">
        <v>102.24829916666667</v>
      </c>
      <c r="T59" s="10">
        <v>103.679035</v>
      </c>
      <c r="U59" s="10">
        <v>103.679035</v>
      </c>
      <c r="V59" s="10">
        <v>103.37244875</v>
      </c>
      <c r="W59" s="10">
        <v>102.697959</v>
      </c>
      <c r="X59" s="10">
        <v>101.79863933333333</v>
      </c>
    </row>
    <row r="60" spans="1:24" x14ac:dyDescent="0.35">
      <c r="A60">
        <v>196</v>
      </c>
      <c r="B60" t="s">
        <v>759</v>
      </c>
      <c r="C60" t="s">
        <v>584</v>
      </c>
      <c r="D60" t="s">
        <v>28</v>
      </c>
      <c r="E60" t="s">
        <v>26</v>
      </c>
      <c r="F60" t="s">
        <v>157</v>
      </c>
      <c r="G60" t="s">
        <v>71</v>
      </c>
      <c r="H60" t="s">
        <v>586</v>
      </c>
      <c r="I60" s="10">
        <v>105.24603138888889</v>
      </c>
      <c r="J60" s="10">
        <v>103.85422714285714</v>
      </c>
      <c r="K60" s="10">
        <v>103.37244875</v>
      </c>
      <c r="L60" s="10">
        <v>100</v>
      </c>
      <c r="M60" s="10">
        <v>100</v>
      </c>
      <c r="N60" s="10">
        <v>104.2155609375</v>
      </c>
      <c r="O60" s="10">
        <v>100</v>
      </c>
      <c r="P60" s="10">
        <v>108.431121875</v>
      </c>
      <c r="Q60" s="10">
        <v>102.24829916666667</v>
      </c>
      <c r="R60" s="10">
        <v>95.953061500000004</v>
      </c>
      <c r="S60" s="10">
        <v>102.24829916666667</v>
      </c>
      <c r="T60" s="10">
        <v>104.2922075</v>
      </c>
      <c r="U60" s="10">
        <v>101.22634499999999</v>
      </c>
      <c r="V60" s="10">
        <v>103.37244875</v>
      </c>
      <c r="W60" s="10">
        <v>101.3489795</v>
      </c>
      <c r="X60" s="10">
        <v>103.59727866666667</v>
      </c>
    </row>
    <row r="61" spans="1:24" x14ac:dyDescent="0.35">
      <c r="A61">
        <v>197</v>
      </c>
      <c r="B61" t="s">
        <v>207</v>
      </c>
      <c r="C61" t="s">
        <v>584</v>
      </c>
      <c r="D61" t="s">
        <v>23</v>
      </c>
      <c r="E61" t="s">
        <v>26</v>
      </c>
      <c r="F61" t="s">
        <v>157</v>
      </c>
      <c r="G61" t="s">
        <v>71</v>
      </c>
      <c r="H61" t="s">
        <v>586</v>
      </c>
      <c r="I61" s="10">
        <v>106.74489749999999</v>
      </c>
      <c r="J61" s="10">
        <v>103.85422714285714</v>
      </c>
      <c r="K61" s="10">
        <v>110.11734625</v>
      </c>
      <c r="L61" s="10">
        <v>102.697959</v>
      </c>
      <c r="M61" s="10">
        <v>100</v>
      </c>
      <c r="N61" s="10">
        <v>102.52933656250001</v>
      </c>
      <c r="O61" s="10">
        <v>93.255102500000007</v>
      </c>
      <c r="P61" s="10">
        <v>108.431121875</v>
      </c>
      <c r="Q61" s="10">
        <v>97.751700833333331</v>
      </c>
      <c r="R61" s="10">
        <v>95.953061500000004</v>
      </c>
      <c r="S61" s="10">
        <v>102.47312908333333</v>
      </c>
      <c r="T61" s="10">
        <v>105.5185525</v>
      </c>
      <c r="U61" s="10">
        <v>102.45269</v>
      </c>
      <c r="V61" s="10">
        <v>110.11734625</v>
      </c>
      <c r="W61" s="10">
        <v>97.302041000000003</v>
      </c>
      <c r="X61" s="10">
        <v>102.697959</v>
      </c>
    </row>
    <row r="62" spans="1:24" x14ac:dyDescent="0.35">
      <c r="A62">
        <v>198</v>
      </c>
      <c r="B62" t="s">
        <v>1072</v>
      </c>
      <c r="C62" t="s">
        <v>584</v>
      </c>
      <c r="D62" t="s">
        <v>24</v>
      </c>
      <c r="E62" t="s">
        <v>26</v>
      </c>
      <c r="F62" t="s">
        <v>157</v>
      </c>
      <c r="G62" t="s">
        <v>71</v>
      </c>
      <c r="H62" t="s">
        <v>586</v>
      </c>
      <c r="I62" s="10">
        <v>105.99546444444445</v>
      </c>
      <c r="J62" s="10">
        <v>105.78134071428572</v>
      </c>
      <c r="K62" s="10">
        <v>106.74489749999999</v>
      </c>
      <c r="L62" s="10">
        <v>102.697959</v>
      </c>
      <c r="M62" s="10">
        <v>100</v>
      </c>
      <c r="N62" s="10">
        <v>105.058673125</v>
      </c>
      <c r="O62" s="10">
        <v>113.489795</v>
      </c>
      <c r="P62" s="10">
        <v>108.431121875</v>
      </c>
      <c r="Q62" s="10">
        <v>104.49659833333334</v>
      </c>
      <c r="R62" s="10">
        <v>95.953061500000004</v>
      </c>
      <c r="S62" s="10">
        <v>104.49659833333334</v>
      </c>
      <c r="T62" s="10">
        <v>104.90537999999999</v>
      </c>
      <c r="U62" s="10">
        <v>103.679035</v>
      </c>
      <c r="V62" s="10">
        <v>106.74489749999999</v>
      </c>
      <c r="W62" s="10">
        <v>105.39591799999999</v>
      </c>
      <c r="X62" s="10">
        <v>104.0469385</v>
      </c>
    </row>
    <row r="63" spans="1:24" x14ac:dyDescent="0.35">
      <c r="A63">
        <v>199</v>
      </c>
      <c r="B63" t="s">
        <v>1340</v>
      </c>
      <c r="C63" t="s">
        <v>584</v>
      </c>
      <c r="D63" t="s">
        <v>28</v>
      </c>
      <c r="E63" t="s">
        <v>26</v>
      </c>
      <c r="F63" t="s">
        <v>157</v>
      </c>
      <c r="G63" t="s">
        <v>71</v>
      </c>
      <c r="H63" t="s">
        <v>586</v>
      </c>
      <c r="I63" s="10">
        <v>105.99546444444445</v>
      </c>
      <c r="J63" s="10">
        <v>105.78134071428572</v>
      </c>
      <c r="K63" s="10">
        <v>103.37244875</v>
      </c>
      <c r="L63" s="10">
        <v>104.0469385</v>
      </c>
      <c r="M63" s="10">
        <v>100</v>
      </c>
      <c r="N63" s="10">
        <v>105.058673125</v>
      </c>
      <c r="O63" s="10">
        <v>113.489795</v>
      </c>
      <c r="P63" s="10">
        <v>110.11734625</v>
      </c>
      <c r="Q63" s="10">
        <v>104.49659833333334</v>
      </c>
      <c r="R63" s="10">
        <v>95.953061500000004</v>
      </c>
      <c r="S63" s="10">
        <v>104.72142825</v>
      </c>
      <c r="T63" s="10">
        <v>104.90537999999999</v>
      </c>
      <c r="U63" s="10">
        <v>104.2922075</v>
      </c>
      <c r="V63" s="10">
        <v>103.37244875</v>
      </c>
      <c r="W63" s="10">
        <v>105.39591799999999</v>
      </c>
      <c r="X63" s="10">
        <v>104.49659833333334</v>
      </c>
    </row>
    <row r="64" spans="1:24" x14ac:dyDescent="0.35">
      <c r="A64">
        <v>211</v>
      </c>
      <c r="B64" t="s">
        <v>205</v>
      </c>
      <c r="C64" t="s">
        <v>597</v>
      </c>
      <c r="D64" t="s">
        <v>23</v>
      </c>
      <c r="E64" t="s">
        <v>26</v>
      </c>
      <c r="F64" t="s">
        <v>157</v>
      </c>
      <c r="G64" t="s">
        <v>71</v>
      </c>
      <c r="H64" t="s">
        <v>599</v>
      </c>
      <c r="I64" s="10">
        <v>102.24829916666667</v>
      </c>
      <c r="J64" s="10">
        <v>104.81778392857143</v>
      </c>
      <c r="K64" s="10">
        <v>100</v>
      </c>
      <c r="L64" s="10">
        <v>101.3489795</v>
      </c>
      <c r="M64" s="10">
        <v>120</v>
      </c>
      <c r="N64" s="10">
        <v>96.627551249999996</v>
      </c>
      <c r="O64" s="10">
        <v>100</v>
      </c>
      <c r="P64" s="10">
        <v>100</v>
      </c>
      <c r="Q64" s="10">
        <v>100</v>
      </c>
      <c r="R64" s="10">
        <v>100</v>
      </c>
      <c r="S64" s="10">
        <v>99.775170083333336</v>
      </c>
      <c r="T64" s="10">
        <v>104.2922075</v>
      </c>
      <c r="U64" s="10">
        <v>104.90537999999999</v>
      </c>
      <c r="V64" s="10">
        <v>100</v>
      </c>
      <c r="W64" s="10">
        <v>100</v>
      </c>
      <c r="X64" s="10">
        <v>97.302041000000003</v>
      </c>
    </row>
    <row r="65" spans="1:24" x14ac:dyDescent="0.35">
      <c r="A65">
        <v>212</v>
      </c>
      <c r="B65" t="s">
        <v>892</v>
      </c>
      <c r="C65" t="s">
        <v>597</v>
      </c>
      <c r="D65" t="s">
        <v>24</v>
      </c>
      <c r="E65" t="s">
        <v>26</v>
      </c>
      <c r="F65" t="s">
        <v>157</v>
      </c>
      <c r="G65" t="s">
        <v>71</v>
      </c>
      <c r="H65" t="s">
        <v>599</v>
      </c>
      <c r="I65" s="10">
        <v>104.49659833333334</v>
      </c>
      <c r="J65" s="10">
        <v>105.78134071428572</v>
      </c>
      <c r="K65" s="10">
        <v>103.37244875</v>
      </c>
      <c r="L65" s="10">
        <v>102.697959</v>
      </c>
      <c r="M65" s="10">
        <v>120</v>
      </c>
      <c r="N65" s="10">
        <v>99.156887812500003</v>
      </c>
      <c r="O65" s="10">
        <v>106.74489749999999</v>
      </c>
      <c r="P65" s="10">
        <v>105.058673125</v>
      </c>
      <c r="Q65" s="10">
        <v>102.24829916666667</v>
      </c>
      <c r="R65" s="10">
        <v>100</v>
      </c>
      <c r="S65" s="10">
        <v>102.92278891666666</v>
      </c>
      <c r="T65" s="10">
        <v>106.131725</v>
      </c>
      <c r="U65" s="10">
        <v>106.131725</v>
      </c>
      <c r="V65" s="10">
        <v>103.37244875</v>
      </c>
      <c r="W65" s="10">
        <v>102.697959</v>
      </c>
      <c r="X65" s="10">
        <v>100</v>
      </c>
    </row>
    <row r="66" spans="1:24" x14ac:dyDescent="0.35">
      <c r="A66">
        <v>219</v>
      </c>
      <c r="B66" t="s">
        <v>205</v>
      </c>
      <c r="C66" t="s">
        <v>1038</v>
      </c>
      <c r="D66" t="s">
        <v>23</v>
      </c>
      <c r="E66" t="s">
        <v>26</v>
      </c>
      <c r="F66" t="s">
        <v>1028</v>
      </c>
      <c r="G66" t="s">
        <v>71</v>
      </c>
      <c r="H66" t="s">
        <v>1040</v>
      </c>
      <c r="I66" s="10">
        <v>98.501133888888887</v>
      </c>
      <c r="J66" s="10">
        <v>102.89067035714285</v>
      </c>
      <c r="K66" s="10">
        <v>96.627551249999996</v>
      </c>
      <c r="L66" s="10">
        <v>100</v>
      </c>
      <c r="M66" s="10">
        <v>100</v>
      </c>
      <c r="N66" s="10">
        <v>95.784439062499999</v>
      </c>
      <c r="O66" s="10">
        <v>100</v>
      </c>
      <c r="P66" s="10">
        <v>96.627551249999996</v>
      </c>
      <c r="Q66" s="10">
        <v>95.503401666666662</v>
      </c>
      <c r="R66" s="10">
        <v>100</v>
      </c>
      <c r="S66" s="10">
        <v>95.728231583333326</v>
      </c>
      <c r="T66" s="10">
        <v>98.773655000000005</v>
      </c>
      <c r="U66" s="10">
        <v>100.6131725</v>
      </c>
      <c r="V66" s="10">
        <v>96.627551249999996</v>
      </c>
      <c r="W66" s="10">
        <v>97.302041000000003</v>
      </c>
      <c r="X66" s="10">
        <v>95.953061500000004</v>
      </c>
    </row>
    <row r="67" spans="1:24" x14ac:dyDescent="0.35">
      <c r="A67">
        <v>222</v>
      </c>
      <c r="B67" t="s">
        <v>205</v>
      </c>
      <c r="C67" t="s">
        <v>1094</v>
      </c>
      <c r="D67" t="s">
        <v>23</v>
      </c>
      <c r="E67" t="s">
        <v>26</v>
      </c>
      <c r="F67" t="s">
        <v>1028</v>
      </c>
      <c r="G67" t="s">
        <v>71</v>
      </c>
      <c r="H67" t="s">
        <v>1095</v>
      </c>
      <c r="I67" s="10">
        <v>97.751700833333331</v>
      </c>
      <c r="J67" s="10">
        <v>99.036443214285711</v>
      </c>
      <c r="K67" s="10">
        <v>96.627551249999996</v>
      </c>
      <c r="L67" s="10">
        <v>95.953061500000004</v>
      </c>
      <c r="M67" s="10">
        <v>100</v>
      </c>
      <c r="N67" s="10">
        <v>95.784439062499999</v>
      </c>
      <c r="O67" s="10">
        <v>100</v>
      </c>
      <c r="P67" s="10">
        <v>96.627551249999996</v>
      </c>
      <c r="Q67" s="10">
        <v>95.503401666666662</v>
      </c>
      <c r="R67" s="10">
        <v>100</v>
      </c>
      <c r="S67" s="10">
        <v>93.929592249999999</v>
      </c>
      <c r="T67" s="10">
        <v>98.160482500000001</v>
      </c>
      <c r="U67" s="10">
        <v>96.320965000000001</v>
      </c>
      <c r="V67" s="10">
        <v>96.627551249999996</v>
      </c>
      <c r="W67" s="10">
        <v>97.302041000000003</v>
      </c>
      <c r="X67" s="10">
        <v>95.953061500000004</v>
      </c>
    </row>
    <row r="68" spans="1:24" x14ac:dyDescent="0.35">
      <c r="A68">
        <v>224</v>
      </c>
      <c r="B68" t="s">
        <v>205</v>
      </c>
      <c r="C68" t="s">
        <v>1144</v>
      </c>
      <c r="D68" t="s">
        <v>28</v>
      </c>
      <c r="E68" t="s">
        <v>26</v>
      </c>
      <c r="F68" t="s">
        <v>1147</v>
      </c>
      <c r="G68" t="s">
        <v>71</v>
      </c>
      <c r="H68" t="s">
        <v>1149</v>
      </c>
      <c r="I68" s="10">
        <v>103.74716527777778</v>
      </c>
      <c r="J68" s="10">
        <v>104.81778392857143</v>
      </c>
      <c r="K68" s="10">
        <v>106.74489749999999</v>
      </c>
      <c r="L68" s="10">
        <v>100</v>
      </c>
      <c r="M68" s="10">
        <v>120</v>
      </c>
      <c r="N68" s="10">
        <v>98.313775625000005</v>
      </c>
      <c r="O68" s="10">
        <v>113.489795</v>
      </c>
      <c r="P68" s="10">
        <v>105.058673125</v>
      </c>
      <c r="Q68" s="10">
        <v>95.503401666666662</v>
      </c>
      <c r="R68" s="10">
        <v>113.489795</v>
      </c>
      <c r="S68" s="10">
        <v>103.82210858333333</v>
      </c>
      <c r="T68" s="10">
        <v>105.5185525</v>
      </c>
      <c r="U68" s="10">
        <v>104.2922075</v>
      </c>
      <c r="V68" s="10">
        <v>106.74489749999999</v>
      </c>
      <c r="W68" s="10">
        <v>100</v>
      </c>
      <c r="X68" s="10">
        <v>99.550340166666672</v>
      </c>
    </row>
    <row r="69" spans="1:24" x14ac:dyDescent="0.35">
      <c r="A69">
        <v>230</v>
      </c>
      <c r="B69" t="s">
        <v>205</v>
      </c>
      <c r="C69" t="s">
        <v>1213</v>
      </c>
      <c r="D69" t="s">
        <v>28</v>
      </c>
      <c r="E69" t="s">
        <v>26</v>
      </c>
      <c r="F69" t="s">
        <v>1147</v>
      </c>
      <c r="G69" t="s">
        <v>71</v>
      </c>
      <c r="H69" t="s">
        <v>1215</v>
      </c>
      <c r="I69" s="10">
        <v>96.252834722222218</v>
      </c>
      <c r="J69" s="10">
        <v>99.036443214285711</v>
      </c>
      <c r="K69" s="10">
        <v>100</v>
      </c>
      <c r="L69" s="10">
        <v>95.953061500000004</v>
      </c>
      <c r="M69" s="10">
        <v>100</v>
      </c>
      <c r="N69" s="10">
        <v>94.941326875000001</v>
      </c>
      <c r="O69" s="10">
        <v>100</v>
      </c>
      <c r="P69" s="10">
        <v>94.941326875000001</v>
      </c>
      <c r="Q69" s="10">
        <v>93.255102500000007</v>
      </c>
      <c r="R69" s="10">
        <v>100</v>
      </c>
      <c r="S69" s="10">
        <v>93.030272583333328</v>
      </c>
      <c r="T69" s="10">
        <v>96.934137500000006</v>
      </c>
      <c r="U69" s="10">
        <v>96.320965000000001</v>
      </c>
      <c r="V69" s="10">
        <v>100</v>
      </c>
      <c r="W69" s="10">
        <v>95.953061500000004</v>
      </c>
      <c r="X69" s="10">
        <v>95.053741833333333</v>
      </c>
    </row>
    <row r="70" spans="1:24" x14ac:dyDescent="0.35">
      <c r="A70">
        <v>240</v>
      </c>
      <c r="B70" t="s">
        <v>205</v>
      </c>
      <c r="C70" t="s">
        <v>610</v>
      </c>
      <c r="D70" t="s">
        <v>28</v>
      </c>
      <c r="E70" t="s">
        <v>26</v>
      </c>
      <c r="F70" t="s">
        <v>190</v>
      </c>
      <c r="G70" t="s">
        <v>71</v>
      </c>
      <c r="H70" t="s">
        <v>612</v>
      </c>
      <c r="I70" s="10">
        <v>104.49659833333334</v>
      </c>
      <c r="J70" s="10">
        <v>102.89067035714285</v>
      </c>
      <c r="K70" s="10">
        <v>96.627551249999996</v>
      </c>
      <c r="L70" s="10">
        <v>101.3489795</v>
      </c>
      <c r="M70" s="10">
        <v>120</v>
      </c>
      <c r="N70" s="10">
        <v>102.52933656250001</v>
      </c>
      <c r="O70" s="10">
        <v>93.255102500000007</v>
      </c>
      <c r="P70" s="10">
        <v>100</v>
      </c>
      <c r="Q70" s="10">
        <v>100</v>
      </c>
      <c r="R70" s="10">
        <v>106.74489749999999</v>
      </c>
      <c r="S70" s="10">
        <v>102.24829916666667</v>
      </c>
      <c r="T70" s="10">
        <v>106.131725</v>
      </c>
      <c r="U70" s="10">
        <v>103.679035</v>
      </c>
      <c r="V70" s="10">
        <v>96.627551249999996</v>
      </c>
      <c r="W70" s="10">
        <v>98.651020500000001</v>
      </c>
      <c r="X70" s="10">
        <v>100.44965983333333</v>
      </c>
    </row>
    <row r="71" spans="1:24" x14ac:dyDescent="0.35">
      <c r="A71">
        <v>241</v>
      </c>
      <c r="B71" t="s">
        <v>859</v>
      </c>
      <c r="C71" t="s">
        <v>610</v>
      </c>
      <c r="D71" t="s">
        <v>23</v>
      </c>
      <c r="E71" t="s">
        <v>26</v>
      </c>
      <c r="F71" t="s">
        <v>190</v>
      </c>
      <c r="G71" t="s">
        <v>71</v>
      </c>
      <c r="H71" t="s">
        <v>612</v>
      </c>
      <c r="I71" s="10">
        <v>106.74489749999999</v>
      </c>
      <c r="J71" s="10">
        <v>103.85422714285714</v>
      </c>
      <c r="K71" s="10">
        <v>100</v>
      </c>
      <c r="L71" s="10">
        <v>102.697959</v>
      </c>
      <c r="M71" s="10">
        <v>120</v>
      </c>
      <c r="N71" s="10">
        <v>105.058673125</v>
      </c>
      <c r="O71" s="10">
        <v>100</v>
      </c>
      <c r="P71" s="10">
        <v>105.058673125</v>
      </c>
      <c r="Q71" s="10">
        <v>102.24829916666667</v>
      </c>
      <c r="R71" s="10">
        <v>106.74489749999999</v>
      </c>
      <c r="S71" s="10">
        <v>105.39591799999999</v>
      </c>
      <c r="T71" s="10">
        <v>107.9712425</v>
      </c>
      <c r="U71" s="10">
        <v>104.90537999999999</v>
      </c>
      <c r="V71" s="10">
        <v>100</v>
      </c>
      <c r="W71" s="10">
        <v>101.3489795</v>
      </c>
      <c r="X71" s="10">
        <v>103.14761883333334</v>
      </c>
    </row>
    <row r="72" spans="1:24" x14ac:dyDescent="0.35">
      <c r="A72">
        <v>242</v>
      </c>
      <c r="B72" t="s">
        <v>986</v>
      </c>
      <c r="C72" t="s">
        <v>610</v>
      </c>
      <c r="D72" t="s">
        <v>24</v>
      </c>
      <c r="E72" t="s">
        <v>26</v>
      </c>
      <c r="F72" t="s">
        <v>190</v>
      </c>
      <c r="G72" t="s">
        <v>71</v>
      </c>
      <c r="H72" t="s">
        <v>612</v>
      </c>
      <c r="I72" s="10">
        <v>108.24376361111111</v>
      </c>
      <c r="J72" s="10">
        <v>101.92711357142858</v>
      </c>
      <c r="K72" s="10">
        <v>93.255102500000007</v>
      </c>
      <c r="L72" s="10">
        <v>100</v>
      </c>
      <c r="M72" s="10">
        <v>120</v>
      </c>
      <c r="N72" s="10">
        <v>107.5880096875</v>
      </c>
      <c r="O72" s="10">
        <v>100</v>
      </c>
      <c r="P72" s="10">
        <v>108.431121875</v>
      </c>
      <c r="Q72" s="10">
        <v>102.24829916666667</v>
      </c>
      <c r="R72" s="10">
        <v>106.74489749999999</v>
      </c>
      <c r="S72" s="10">
        <v>105.62074791666667</v>
      </c>
      <c r="T72" s="10">
        <v>109.1975875</v>
      </c>
      <c r="U72" s="10">
        <v>102.45269</v>
      </c>
      <c r="V72" s="10">
        <v>93.255102500000007</v>
      </c>
      <c r="W72" s="10">
        <v>101.3489795</v>
      </c>
      <c r="X72" s="10">
        <v>105.39591799999999</v>
      </c>
    </row>
    <row r="73" spans="1:24" x14ac:dyDescent="0.35">
      <c r="A73">
        <v>243</v>
      </c>
      <c r="B73" t="s">
        <v>1227</v>
      </c>
      <c r="C73" t="s">
        <v>610</v>
      </c>
      <c r="D73" t="s">
        <v>28</v>
      </c>
      <c r="E73" t="s">
        <v>26</v>
      </c>
      <c r="F73" t="s">
        <v>190</v>
      </c>
      <c r="G73" t="s">
        <v>71</v>
      </c>
      <c r="H73" t="s">
        <v>612</v>
      </c>
      <c r="I73" s="10">
        <v>108.99319666666666</v>
      </c>
      <c r="J73" s="10">
        <v>106.74489749999999</v>
      </c>
      <c r="K73" s="10">
        <v>100</v>
      </c>
      <c r="L73" s="10">
        <v>105.39591799999999</v>
      </c>
      <c r="M73" s="10">
        <v>120</v>
      </c>
      <c r="N73" s="10">
        <v>103.37244875</v>
      </c>
      <c r="O73" s="10">
        <v>86.510204999999999</v>
      </c>
      <c r="P73" s="10">
        <v>105.058673125</v>
      </c>
      <c r="Q73" s="10">
        <v>97.751700833333331</v>
      </c>
      <c r="R73" s="10">
        <v>106.74489749999999</v>
      </c>
      <c r="S73" s="10">
        <v>105.84557783333334</v>
      </c>
      <c r="T73" s="10">
        <v>109.81076</v>
      </c>
      <c r="U73" s="10">
        <v>107.9712425</v>
      </c>
      <c r="V73" s="10">
        <v>100</v>
      </c>
      <c r="W73" s="10">
        <v>95.953061500000004</v>
      </c>
      <c r="X73" s="10">
        <v>102.24829916666667</v>
      </c>
    </row>
    <row r="74" spans="1:24" x14ac:dyDescent="0.35">
      <c r="A74">
        <v>252</v>
      </c>
      <c r="B74" t="s">
        <v>205</v>
      </c>
      <c r="C74" t="s">
        <v>669</v>
      </c>
      <c r="D74" t="s">
        <v>28</v>
      </c>
      <c r="E74" t="s">
        <v>26</v>
      </c>
      <c r="F74" t="s">
        <v>190</v>
      </c>
      <c r="G74" t="s">
        <v>71</v>
      </c>
      <c r="H74" t="s">
        <v>671</v>
      </c>
      <c r="I74" s="10">
        <v>98.501133888888887</v>
      </c>
      <c r="J74" s="10">
        <v>99.036443214285711</v>
      </c>
      <c r="K74" s="10">
        <v>103.37244875</v>
      </c>
      <c r="L74" s="10">
        <v>100</v>
      </c>
      <c r="M74" s="10">
        <v>100</v>
      </c>
      <c r="N74" s="10">
        <v>103.37244875</v>
      </c>
      <c r="O74" s="10">
        <v>100</v>
      </c>
      <c r="P74" s="10">
        <v>96.627551249999996</v>
      </c>
      <c r="Q74" s="10">
        <v>100</v>
      </c>
      <c r="R74" s="10">
        <v>100</v>
      </c>
      <c r="S74" s="10">
        <v>97.751700833333331</v>
      </c>
      <c r="T74" s="10">
        <v>98.773655000000005</v>
      </c>
      <c r="U74" s="10">
        <v>98.160482500000001</v>
      </c>
      <c r="V74" s="10">
        <v>103.37244875</v>
      </c>
      <c r="W74" s="10">
        <v>100</v>
      </c>
      <c r="X74" s="10">
        <v>100</v>
      </c>
    </row>
    <row r="75" spans="1:24" x14ac:dyDescent="0.35">
      <c r="A75">
        <v>269</v>
      </c>
      <c r="B75" t="s">
        <v>205</v>
      </c>
      <c r="C75" t="s">
        <v>629</v>
      </c>
      <c r="D75" t="s">
        <v>24</v>
      </c>
      <c r="E75" t="s">
        <v>26</v>
      </c>
      <c r="F75" t="s">
        <v>154</v>
      </c>
      <c r="G75" t="s">
        <v>71</v>
      </c>
      <c r="H75" t="s">
        <v>631</v>
      </c>
      <c r="I75" s="10">
        <v>97.751700833333331</v>
      </c>
      <c r="J75" s="10">
        <v>101.92711357142858</v>
      </c>
      <c r="K75" s="10">
        <v>96.627551249999996</v>
      </c>
      <c r="L75" s="10">
        <v>94.604082000000005</v>
      </c>
      <c r="M75" s="10">
        <v>100</v>
      </c>
      <c r="N75" s="10">
        <v>96.627551249999996</v>
      </c>
      <c r="O75" s="10">
        <v>86.510204999999999</v>
      </c>
      <c r="P75" s="10">
        <v>94.941326875000001</v>
      </c>
      <c r="Q75" s="10">
        <v>95.503401666666662</v>
      </c>
      <c r="R75" s="10">
        <v>106.74489749999999</v>
      </c>
      <c r="S75" s="10">
        <v>95.053741833333333</v>
      </c>
      <c r="T75" s="10">
        <v>98.160482500000001</v>
      </c>
      <c r="U75" s="10">
        <v>97.547309999999996</v>
      </c>
      <c r="V75" s="10">
        <v>96.627551249999996</v>
      </c>
      <c r="W75" s="10">
        <v>94.604082000000005</v>
      </c>
      <c r="X75" s="10">
        <v>95.953061500000004</v>
      </c>
    </row>
    <row r="76" spans="1:24" x14ac:dyDescent="0.35">
      <c r="A76">
        <v>270</v>
      </c>
      <c r="B76" t="s">
        <v>205</v>
      </c>
      <c r="C76" t="s">
        <v>632</v>
      </c>
      <c r="D76" t="s">
        <v>24</v>
      </c>
      <c r="E76" t="s">
        <v>26</v>
      </c>
      <c r="F76" t="s">
        <v>154</v>
      </c>
      <c r="G76" t="s">
        <v>71</v>
      </c>
      <c r="H76" t="s">
        <v>634</v>
      </c>
      <c r="I76" s="10">
        <v>100.74943305555556</v>
      </c>
      <c r="J76" s="10">
        <v>105.78134071428572</v>
      </c>
      <c r="K76" s="10">
        <v>96.627551249999996</v>
      </c>
      <c r="L76" s="10">
        <v>102.697959</v>
      </c>
      <c r="M76" s="10">
        <v>100</v>
      </c>
      <c r="N76" s="10">
        <v>100</v>
      </c>
      <c r="O76" s="10">
        <v>100</v>
      </c>
      <c r="P76" s="10">
        <v>98.313775625000005</v>
      </c>
      <c r="Q76" s="10">
        <v>95.503401666666662</v>
      </c>
      <c r="R76" s="10">
        <v>106.74489749999999</v>
      </c>
      <c r="S76" s="10">
        <v>100</v>
      </c>
      <c r="T76" s="10">
        <v>100.6131725</v>
      </c>
      <c r="U76" s="10">
        <v>103.679035</v>
      </c>
      <c r="V76" s="10">
        <v>96.627551249999996</v>
      </c>
      <c r="W76" s="10">
        <v>97.302041000000003</v>
      </c>
      <c r="X76" s="10">
        <v>98.651020500000001</v>
      </c>
    </row>
    <row r="77" spans="1:24" x14ac:dyDescent="0.35">
      <c r="A77">
        <v>278</v>
      </c>
      <c r="B77" t="s">
        <v>205</v>
      </c>
      <c r="C77" t="s">
        <v>897</v>
      </c>
      <c r="D77" t="s">
        <v>24</v>
      </c>
      <c r="E77" t="s">
        <v>26</v>
      </c>
      <c r="F77" t="s">
        <v>876</v>
      </c>
      <c r="G77" t="s">
        <v>71</v>
      </c>
      <c r="H77" t="s">
        <v>899</v>
      </c>
      <c r="I77" s="10">
        <v>95.503401666666662</v>
      </c>
      <c r="J77" s="10">
        <v>98.072886428571422</v>
      </c>
      <c r="K77" s="10">
        <v>96.627551249999996</v>
      </c>
      <c r="L77" s="10">
        <v>97.302041000000003</v>
      </c>
      <c r="M77" s="10">
        <v>100</v>
      </c>
      <c r="N77" s="10">
        <v>98.313775625000005</v>
      </c>
      <c r="O77" s="10">
        <v>86.510204999999999</v>
      </c>
      <c r="P77" s="10">
        <v>98.313775625000005</v>
      </c>
      <c r="Q77" s="10">
        <v>100</v>
      </c>
      <c r="R77" s="10">
        <v>100</v>
      </c>
      <c r="S77" s="10">
        <v>94.154422166666663</v>
      </c>
      <c r="T77" s="10">
        <v>96.320965000000001</v>
      </c>
      <c r="U77" s="10">
        <v>96.320965000000001</v>
      </c>
      <c r="V77" s="10">
        <v>96.627551249999996</v>
      </c>
      <c r="W77" s="10">
        <v>97.302041000000003</v>
      </c>
      <c r="X77" s="10">
        <v>97.751700833333331</v>
      </c>
    </row>
    <row r="78" spans="1:24" x14ac:dyDescent="0.35">
      <c r="A78">
        <v>289</v>
      </c>
      <c r="B78" t="s">
        <v>205</v>
      </c>
      <c r="C78" t="s">
        <v>648</v>
      </c>
      <c r="D78" t="s">
        <v>28</v>
      </c>
      <c r="E78" t="s">
        <v>26</v>
      </c>
      <c r="F78" t="s">
        <v>155</v>
      </c>
      <c r="G78" t="s">
        <v>71</v>
      </c>
      <c r="H78" t="s">
        <v>650</v>
      </c>
      <c r="I78" s="10">
        <v>103.74716527777778</v>
      </c>
      <c r="J78" s="10">
        <v>106.74489749999999</v>
      </c>
      <c r="K78" s="10">
        <v>96.627551249999996</v>
      </c>
      <c r="L78" s="10">
        <v>101.3489795</v>
      </c>
      <c r="M78" s="10">
        <v>120</v>
      </c>
      <c r="N78" s="10">
        <v>105.058673125</v>
      </c>
      <c r="O78" s="10">
        <v>100</v>
      </c>
      <c r="P78" s="10">
        <v>96.627551249999996</v>
      </c>
      <c r="Q78" s="10">
        <v>100</v>
      </c>
      <c r="R78" s="10">
        <v>113.489795</v>
      </c>
      <c r="S78" s="10">
        <v>104.49659833333334</v>
      </c>
      <c r="T78" s="10">
        <v>105.5185525</v>
      </c>
      <c r="U78" s="10">
        <v>106.131725</v>
      </c>
      <c r="V78" s="10">
        <v>96.627551249999996</v>
      </c>
      <c r="W78" s="10">
        <v>100</v>
      </c>
      <c r="X78" s="10">
        <v>100.89931966666667</v>
      </c>
    </row>
    <row r="79" spans="1:24" x14ac:dyDescent="0.35">
      <c r="A79">
        <v>290</v>
      </c>
      <c r="B79" t="s">
        <v>772</v>
      </c>
      <c r="C79" t="s">
        <v>648</v>
      </c>
      <c r="D79" t="s">
        <v>23</v>
      </c>
      <c r="E79" t="s">
        <v>26</v>
      </c>
      <c r="F79" t="s">
        <v>155</v>
      </c>
      <c r="G79" t="s">
        <v>71</v>
      </c>
      <c r="H79" t="s">
        <v>650</v>
      </c>
      <c r="I79" s="10">
        <v>105.99546444444445</v>
      </c>
      <c r="J79" s="10">
        <v>107.70845428571428</v>
      </c>
      <c r="K79" s="10">
        <v>100</v>
      </c>
      <c r="L79" s="10">
        <v>102.697959</v>
      </c>
      <c r="M79" s="10">
        <v>120</v>
      </c>
      <c r="N79" s="10">
        <v>107.5880096875</v>
      </c>
      <c r="O79" s="10">
        <v>106.74489749999999</v>
      </c>
      <c r="P79" s="10">
        <v>101.68622437499999</v>
      </c>
      <c r="Q79" s="10">
        <v>102.24829916666667</v>
      </c>
      <c r="R79" s="10">
        <v>113.489795</v>
      </c>
      <c r="S79" s="10">
        <v>107.64421716666666</v>
      </c>
      <c r="T79" s="10">
        <v>107.35807</v>
      </c>
      <c r="U79" s="10">
        <v>107.35807</v>
      </c>
      <c r="V79" s="10">
        <v>100</v>
      </c>
      <c r="W79" s="10">
        <v>102.697959</v>
      </c>
      <c r="X79" s="10">
        <v>103.59727866666667</v>
      </c>
    </row>
    <row r="80" spans="1:24" x14ac:dyDescent="0.35">
      <c r="A80">
        <v>304</v>
      </c>
      <c r="B80" t="s">
        <v>205</v>
      </c>
      <c r="C80" t="s">
        <v>732</v>
      </c>
      <c r="D80" t="s">
        <v>24</v>
      </c>
      <c r="E80" t="s">
        <v>26</v>
      </c>
      <c r="F80" t="s">
        <v>678</v>
      </c>
      <c r="G80" t="s">
        <v>71</v>
      </c>
      <c r="H80" t="s">
        <v>744</v>
      </c>
      <c r="I80" s="10">
        <v>97.002267777777774</v>
      </c>
      <c r="J80" s="10">
        <v>97.109329642857148</v>
      </c>
      <c r="K80" s="10">
        <v>96.627551249999996</v>
      </c>
      <c r="L80" s="10">
        <v>108.09387699999999</v>
      </c>
      <c r="M80" s="10">
        <v>100</v>
      </c>
      <c r="N80" s="10">
        <v>96.627551249999996</v>
      </c>
      <c r="O80" s="10">
        <v>100</v>
      </c>
      <c r="P80" s="10">
        <v>98.313775625000005</v>
      </c>
      <c r="Q80" s="10">
        <v>97.751700833333331</v>
      </c>
      <c r="R80" s="10">
        <v>100</v>
      </c>
      <c r="S80" s="10">
        <v>95.953061500000004</v>
      </c>
      <c r="T80" s="10">
        <v>97.547309999999996</v>
      </c>
      <c r="U80" s="10">
        <v>100.6131725</v>
      </c>
      <c r="V80" s="10">
        <v>96.627551249999996</v>
      </c>
      <c r="W80" s="10">
        <v>98.651020500000001</v>
      </c>
      <c r="X80" s="10">
        <v>96.85238116666666</v>
      </c>
    </row>
    <row r="81" spans="1:24" x14ac:dyDescent="0.35">
      <c r="A81">
        <v>305</v>
      </c>
      <c r="B81" t="s">
        <v>1059</v>
      </c>
      <c r="C81" t="s">
        <v>732</v>
      </c>
      <c r="D81" t="s">
        <v>28</v>
      </c>
      <c r="E81" t="s">
        <v>26</v>
      </c>
      <c r="F81" t="s">
        <v>678</v>
      </c>
      <c r="G81" t="s">
        <v>71</v>
      </c>
      <c r="H81" t="s">
        <v>744</v>
      </c>
      <c r="I81" s="10">
        <v>99.250566944444444</v>
      </c>
      <c r="J81" s="10">
        <v>98.072886428571422</v>
      </c>
      <c r="K81" s="10">
        <v>100</v>
      </c>
      <c r="L81" s="10">
        <v>109.4428565</v>
      </c>
      <c r="M81" s="10">
        <v>100</v>
      </c>
      <c r="N81" s="10">
        <v>99.156887812500003</v>
      </c>
      <c r="O81" s="10">
        <v>106.74489749999999</v>
      </c>
      <c r="P81" s="10">
        <v>103.37244875</v>
      </c>
      <c r="Q81" s="10">
        <v>100</v>
      </c>
      <c r="R81" s="10">
        <v>100</v>
      </c>
      <c r="S81" s="10">
        <v>99.100680333333329</v>
      </c>
      <c r="T81" s="10">
        <v>99.386827499999995</v>
      </c>
      <c r="U81" s="10">
        <v>101.8395175</v>
      </c>
      <c r="V81" s="10">
        <v>100</v>
      </c>
      <c r="W81" s="10">
        <v>101.3489795</v>
      </c>
      <c r="X81" s="10">
        <v>99.550340166666672</v>
      </c>
    </row>
    <row r="82" spans="1:24" x14ac:dyDescent="0.35">
      <c r="A82">
        <v>307</v>
      </c>
      <c r="B82" t="s">
        <v>205</v>
      </c>
      <c r="C82" t="s">
        <v>736</v>
      </c>
      <c r="D82" t="s">
        <v>24</v>
      </c>
      <c r="E82" t="s">
        <v>26</v>
      </c>
      <c r="F82" t="s">
        <v>678</v>
      </c>
      <c r="G82" t="s">
        <v>71</v>
      </c>
      <c r="H82" t="s">
        <v>748</v>
      </c>
      <c r="I82" s="10">
        <v>97.751700833333331</v>
      </c>
      <c r="J82" s="10">
        <v>98.072886428571422</v>
      </c>
      <c r="K82" s="10">
        <v>96.627551249999996</v>
      </c>
      <c r="L82" s="10">
        <v>94.604082000000005</v>
      </c>
      <c r="M82" s="10">
        <v>100</v>
      </c>
      <c r="N82" s="10">
        <v>96.627551249999996</v>
      </c>
      <c r="O82" s="10">
        <v>100</v>
      </c>
      <c r="P82" s="10">
        <v>98.313775625000005</v>
      </c>
      <c r="Q82" s="10">
        <v>95.503401666666662</v>
      </c>
      <c r="R82" s="10">
        <v>100</v>
      </c>
      <c r="S82" s="10">
        <v>93.929592249999999</v>
      </c>
      <c r="T82" s="10">
        <v>98.160482500000001</v>
      </c>
      <c r="U82" s="10">
        <v>95.094620000000006</v>
      </c>
      <c r="V82" s="10">
        <v>96.627551249999996</v>
      </c>
      <c r="W82" s="10">
        <v>97.302041000000003</v>
      </c>
      <c r="X82" s="10">
        <v>96.85238116666666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33" activeCellId="1" sqref="A9:XFD9 A33:XFD3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12</v>
      </c>
      <c r="B6" t="s">
        <v>823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13</v>
      </c>
      <c r="B7" t="s">
        <v>990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14</v>
      </c>
      <c r="B8" t="s">
        <v>1141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15</v>
      </c>
      <c r="B9" t="s">
        <v>1299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44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45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46</v>
      </c>
      <c r="B12" t="s">
        <v>759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47</v>
      </c>
      <c r="B13" t="s">
        <v>937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48</v>
      </c>
      <c r="B14" t="s">
        <v>1166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59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60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61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62</v>
      </c>
      <c r="B18" t="s">
        <v>823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63</v>
      </c>
      <c r="B19" t="s">
        <v>1043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64</v>
      </c>
      <c r="B20" t="s">
        <v>1166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89</v>
      </c>
      <c r="B21" t="s">
        <v>205</v>
      </c>
      <c r="C21" t="s">
        <v>965</v>
      </c>
      <c r="D21" t="s">
        <v>24</v>
      </c>
      <c r="E21" t="s">
        <v>31</v>
      </c>
      <c r="F21" t="s">
        <v>27</v>
      </c>
      <c r="G21" t="s">
        <v>71</v>
      </c>
      <c r="H21" t="s">
        <v>967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101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102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103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104</v>
      </c>
      <c r="B25" t="s">
        <v>1043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109</v>
      </c>
      <c r="B26" t="s">
        <v>205</v>
      </c>
      <c r="C26" t="s">
        <v>836</v>
      </c>
      <c r="D26" t="s">
        <v>23</v>
      </c>
      <c r="E26" t="s">
        <v>31</v>
      </c>
      <c r="F26" t="s">
        <v>49</v>
      </c>
      <c r="G26" t="s">
        <v>71</v>
      </c>
      <c r="H26" t="s">
        <v>842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113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114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115</v>
      </c>
      <c r="B29" t="s">
        <v>772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116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117</v>
      </c>
      <c r="B31" t="s">
        <v>892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118</v>
      </c>
      <c r="B32" t="s">
        <v>998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119</v>
      </c>
      <c r="B33" t="s">
        <v>1299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142</v>
      </c>
      <c r="B34" t="s">
        <v>205</v>
      </c>
      <c r="C34" t="s">
        <v>853</v>
      </c>
      <c r="D34" t="s">
        <v>23</v>
      </c>
      <c r="E34" t="s">
        <v>31</v>
      </c>
      <c r="F34" t="s">
        <v>20</v>
      </c>
      <c r="G34" t="s">
        <v>71</v>
      </c>
      <c r="H34" t="s">
        <v>855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143</v>
      </c>
      <c r="B35" t="s">
        <v>949</v>
      </c>
      <c r="C35" t="s">
        <v>853</v>
      </c>
      <c r="D35" t="s">
        <v>24</v>
      </c>
      <c r="E35" t="s">
        <v>31</v>
      </c>
      <c r="F35" t="s">
        <v>20</v>
      </c>
      <c r="G35" t="s">
        <v>71</v>
      </c>
      <c r="H35" t="s">
        <v>855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148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159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160</v>
      </c>
      <c r="B38" t="s">
        <v>205</v>
      </c>
      <c r="C38" t="s">
        <v>920</v>
      </c>
      <c r="D38" t="s">
        <v>28</v>
      </c>
      <c r="E38" t="s">
        <v>31</v>
      </c>
      <c r="F38" t="s">
        <v>64</v>
      </c>
      <c r="G38" t="s">
        <v>71</v>
      </c>
      <c r="H38" t="s">
        <v>922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161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162</v>
      </c>
      <c r="B40" t="s">
        <v>797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175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176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184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205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206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207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208</v>
      </c>
      <c r="B47" t="s">
        <v>998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209</v>
      </c>
      <c r="B48" t="s">
        <v>1227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213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214</v>
      </c>
      <c r="B50" t="s">
        <v>797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215</v>
      </c>
      <c r="B51" t="s">
        <v>998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221</v>
      </c>
      <c r="B52" t="s">
        <v>205</v>
      </c>
      <c r="C52" t="s">
        <v>1080</v>
      </c>
      <c r="D52" t="s">
        <v>23</v>
      </c>
      <c r="E52" t="s">
        <v>31</v>
      </c>
      <c r="F52" t="s">
        <v>1028</v>
      </c>
      <c r="G52" t="s">
        <v>71</v>
      </c>
      <c r="H52" t="s">
        <v>1082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228</v>
      </c>
      <c r="B53" t="s">
        <v>205</v>
      </c>
      <c r="C53" t="s">
        <v>1193</v>
      </c>
      <c r="D53" t="s">
        <v>28</v>
      </c>
      <c r="E53" t="s">
        <v>31</v>
      </c>
      <c r="F53" t="s">
        <v>1147</v>
      </c>
      <c r="G53" t="s">
        <v>71</v>
      </c>
      <c r="H53" t="s">
        <v>1195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231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232</v>
      </c>
      <c r="B55" t="s">
        <v>759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233</v>
      </c>
      <c r="B56" t="s">
        <v>869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234</v>
      </c>
      <c r="B57" t="s">
        <v>1059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235</v>
      </c>
      <c r="B58" t="s">
        <v>1207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271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272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273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274</v>
      </c>
      <c r="B62" t="s">
        <v>925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275</v>
      </c>
      <c r="B63" t="s">
        <v>1072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279</v>
      </c>
      <c r="B64" t="s">
        <v>205</v>
      </c>
      <c r="C64" t="s">
        <v>874</v>
      </c>
      <c r="D64" t="s">
        <v>24</v>
      </c>
      <c r="E64" t="s">
        <v>31</v>
      </c>
      <c r="F64" t="s">
        <v>876</v>
      </c>
      <c r="G64" t="s">
        <v>71</v>
      </c>
      <c r="H64" t="s">
        <v>878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306</v>
      </c>
      <c r="B65" t="s">
        <v>205</v>
      </c>
      <c r="C65" t="s">
        <v>734</v>
      </c>
      <c r="D65" t="s">
        <v>24</v>
      </c>
      <c r="E65" t="s">
        <v>31</v>
      </c>
      <c r="F65" t="s">
        <v>678</v>
      </c>
      <c r="G65" t="s">
        <v>71</v>
      </c>
      <c r="H65" t="s">
        <v>746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0"/>
  <sheetViews>
    <sheetView topLeftCell="I1" workbookViewId="0">
      <selection activeCell="A11" activeCellId="1" sqref="A7:XFD7 A11:XFD1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970</v>
      </c>
      <c r="J1" t="s">
        <v>971</v>
      </c>
      <c r="K1" t="s">
        <v>972</v>
      </c>
      <c r="L1" t="s">
        <v>973</v>
      </c>
      <c r="M1" t="s">
        <v>974</v>
      </c>
      <c r="N1" t="s">
        <v>975</v>
      </c>
      <c r="O1" t="s">
        <v>976</v>
      </c>
      <c r="P1" t="s">
        <v>977</v>
      </c>
      <c r="Q1" t="s">
        <v>978</v>
      </c>
      <c r="R1" t="s">
        <v>979</v>
      </c>
      <c r="S1" t="s">
        <v>980</v>
      </c>
      <c r="T1" t="s">
        <v>981</v>
      </c>
      <c r="U1" t="s">
        <v>982</v>
      </c>
      <c r="V1" t="s">
        <v>983</v>
      </c>
      <c r="W1" t="s">
        <v>984</v>
      </c>
      <c r="X1" t="s">
        <v>985</v>
      </c>
    </row>
    <row r="2" spans="1:24" x14ac:dyDescent="0.35">
      <c r="A2">
        <v>28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103.37244875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83.812246000000002</v>
      </c>
      <c r="S2" s="10">
        <v>99.767417327586202</v>
      </c>
      <c r="T2" s="10">
        <v>104.0469385</v>
      </c>
      <c r="U2" s="10">
        <v>101.68622437499999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29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105.058673125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83.812246000000002</v>
      </c>
      <c r="S3" s="10">
        <v>103.02357474137931</v>
      </c>
      <c r="T3" s="10">
        <v>105.39591799999999</v>
      </c>
      <c r="U3" s="10">
        <v>105.058673125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30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106.74489749999999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83.812246000000002</v>
      </c>
      <c r="S4" s="10">
        <v>105.34940146551725</v>
      </c>
      <c r="T4" s="10">
        <v>106.74489749999999</v>
      </c>
      <c r="U4" s="10">
        <v>106.74489749999999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31</v>
      </c>
      <c r="B5" t="s">
        <v>925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103.37244875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83.812246000000002</v>
      </c>
      <c r="S5" s="10">
        <v>105.11681879310345</v>
      </c>
      <c r="T5" s="10">
        <v>104.0469385</v>
      </c>
      <c r="U5" s="10">
        <v>103.37244875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32</v>
      </c>
      <c r="B6" t="s">
        <v>1121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108.431121875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83.812246000000002</v>
      </c>
      <c r="S6" s="10">
        <v>107.67522818965517</v>
      </c>
      <c r="T6" s="10">
        <v>108.09387699999999</v>
      </c>
      <c r="U6" s="10">
        <v>110.11734625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33</v>
      </c>
      <c r="B7" t="s">
        <v>1299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106.74489749999999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83.812246000000002</v>
      </c>
      <c r="S7" s="10">
        <v>107.90781086206897</v>
      </c>
      <c r="T7" s="10">
        <v>106.74489749999999</v>
      </c>
      <c r="U7" s="10">
        <v>110.11734625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75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105.058673125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93.255102500000007</v>
      </c>
      <c r="S8" s="10">
        <v>100.93033068965518</v>
      </c>
      <c r="T8" s="10">
        <v>105.39591799999999</v>
      </c>
      <c r="U8" s="10">
        <v>105.058673125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76</v>
      </c>
      <c r="B9" t="s">
        <v>823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106.74489749999999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93.255102500000007</v>
      </c>
      <c r="S9" s="10">
        <v>104.18648810344828</v>
      </c>
      <c r="T9" s="10">
        <v>106.74489749999999</v>
      </c>
      <c r="U9" s="10">
        <v>108.431121875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77</v>
      </c>
      <c r="B10" t="s">
        <v>986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103.37244875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93.255102500000007</v>
      </c>
      <c r="S10" s="10">
        <v>104.41907077586207</v>
      </c>
      <c r="T10" s="10">
        <v>104.0469385</v>
      </c>
      <c r="U10" s="10">
        <v>103.37244875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78</v>
      </c>
      <c r="B11" t="s">
        <v>1299</v>
      </c>
      <c r="C11" t="s">
        <v>42</v>
      </c>
      <c r="D11" t="s">
        <v>24</v>
      </c>
      <c r="E11" t="s">
        <v>21</v>
      </c>
      <c r="F11" t="s">
        <v>27</v>
      </c>
      <c r="G11" t="s">
        <v>71</v>
      </c>
      <c r="H11" t="s">
        <v>438</v>
      </c>
      <c r="I11" s="10">
        <v>108.431121875</v>
      </c>
      <c r="J11" s="10">
        <v>120.23469249999999</v>
      </c>
      <c r="K11" s="10">
        <v>104.49659833333334</v>
      </c>
      <c r="L11" s="10">
        <v>106.74489749999999</v>
      </c>
      <c r="M11" s="10">
        <v>100</v>
      </c>
      <c r="N11" s="10">
        <v>113.489795</v>
      </c>
      <c r="O11" s="10">
        <v>106.74489750000001</v>
      </c>
      <c r="P11" s="10">
        <v>100</v>
      </c>
      <c r="Q11" s="10">
        <v>106.74489749999999</v>
      </c>
      <c r="R11" s="10">
        <v>93.255102500000007</v>
      </c>
      <c r="S11" s="10">
        <v>106.51231482758621</v>
      </c>
      <c r="T11" s="10">
        <v>108.09387699999999</v>
      </c>
      <c r="U11" s="10">
        <v>111.80357062499999</v>
      </c>
      <c r="V11" s="10">
        <v>104.49659833333334</v>
      </c>
      <c r="W11" s="10">
        <v>106.74489749999999</v>
      </c>
      <c r="X11" s="10">
        <v>106.74489749999999</v>
      </c>
    </row>
    <row r="12" spans="1:24" x14ac:dyDescent="0.35">
      <c r="A12">
        <v>85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71</v>
      </c>
      <c r="H12" t="s">
        <v>446</v>
      </c>
      <c r="I12" s="10">
        <v>100</v>
      </c>
      <c r="J12" s="10">
        <v>100</v>
      </c>
      <c r="K12" s="10">
        <v>96.627551249999996</v>
      </c>
      <c r="L12" s="10">
        <v>96.627551249999996</v>
      </c>
      <c r="M12" s="10">
        <v>80</v>
      </c>
      <c r="N12" s="10">
        <v>100</v>
      </c>
      <c r="O12" s="10">
        <v>99.386827499999995</v>
      </c>
      <c r="P12" s="10">
        <v>103.37244875</v>
      </c>
      <c r="Q12" s="10">
        <v>97.302041000000003</v>
      </c>
      <c r="R12" s="10">
        <v>89.208163999999996</v>
      </c>
      <c r="S12" s="10">
        <v>95.348346551724134</v>
      </c>
      <c r="T12" s="10">
        <v>95.953061500000004</v>
      </c>
      <c r="U12" s="10">
        <v>89.882653750000003</v>
      </c>
      <c r="V12" s="10">
        <v>96.627551249999996</v>
      </c>
      <c r="W12" s="10">
        <v>98.735331718750004</v>
      </c>
      <c r="X12" s="10">
        <v>100</v>
      </c>
    </row>
    <row r="13" spans="1:24" x14ac:dyDescent="0.35">
      <c r="A13">
        <v>107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71</v>
      </c>
      <c r="H13" t="s">
        <v>466</v>
      </c>
      <c r="I13" s="10">
        <v>96.627551249999996</v>
      </c>
      <c r="J13" s="10">
        <v>100</v>
      </c>
      <c r="K13" s="10">
        <v>95.503401666666662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97.302041000000003</v>
      </c>
      <c r="R13" s="10">
        <v>93.255102500000007</v>
      </c>
      <c r="S13" s="10">
        <v>96.743842586206895</v>
      </c>
      <c r="T13" s="10">
        <v>98.651020500000001</v>
      </c>
      <c r="U13" s="10">
        <v>98.313775625000005</v>
      </c>
      <c r="V13" s="10">
        <v>95.503401666666662</v>
      </c>
      <c r="W13" s="10">
        <v>99.156887812500003</v>
      </c>
      <c r="X13" s="10">
        <v>100</v>
      </c>
    </row>
    <row r="14" spans="1:24" x14ac:dyDescent="0.35">
      <c r="A14">
        <v>135</v>
      </c>
      <c r="B14" t="s">
        <v>205</v>
      </c>
      <c r="C14" t="s">
        <v>36</v>
      </c>
      <c r="D14" t="s">
        <v>23</v>
      </c>
      <c r="E14" t="s">
        <v>21</v>
      </c>
      <c r="F14" t="s">
        <v>20</v>
      </c>
      <c r="G14" t="s">
        <v>71</v>
      </c>
      <c r="H14" t="s">
        <v>482</v>
      </c>
      <c r="I14" s="10">
        <v>96.627551249999996</v>
      </c>
      <c r="J14" s="10">
        <v>100</v>
      </c>
      <c r="K14" s="10">
        <v>103.37244875</v>
      </c>
      <c r="L14" s="10">
        <v>98.313775625000005</v>
      </c>
      <c r="M14" s="10">
        <v>100</v>
      </c>
      <c r="N14" s="10">
        <v>100</v>
      </c>
      <c r="O14" s="10">
        <v>100</v>
      </c>
      <c r="P14" s="10">
        <v>103.37244875</v>
      </c>
      <c r="Q14" s="10">
        <v>100</v>
      </c>
      <c r="R14" s="10">
        <v>100</v>
      </c>
      <c r="S14" s="10">
        <v>100</v>
      </c>
      <c r="T14" s="10">
        <v>98.651020500000001</v>
      </c>
      <c r="U14" s="10">
        <v>98.313775625000005</v>
      </c>
      <c r="V14" s="10">
        <v>103.37244875</v>
      </c>
      <c r="W14" s="10">
        <v>100</v>
      </c>
      <c r="X14" s="10">
        <v>100</v>
      </c>
    </row>
    <row r="15" spans="1:24" x14ac:dyDescent="0.35">
      <c r="A15">
        <v>147</v>
      </c>
      <c r="B15" t="s">
        <v>205</v>
      </c>
      <c r="C15" t="s">
        <v>59</v>
      </c>
      <c r="D15" t="s">
        <v>24</v>
      </c>
      <c r="E15" t="s">
        <v>21</v>
      </c>
      <c r="F15" t="s">
        <v>56</v>
      </c>
      <c r="G15" t="s">
        <v>71</v>
      </c>
      <c r="H15" t="s">
        <v>494</v>
      </c>
      <c r="I15" s="10">
        <v>96.627551249999996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100</v>
      </c>
      <c r="P15" s="10">
        <v>100</v>
      </c>
      <c r="Q15" s="10">
        <v>98.651020500000001</v>
      </c>
      <c r="R15" s="10">
        <v>100</v>
      </c>
      <c r="S15" s="10">
        <v>98.371921293103455</v>
      </c>
      <c r="T15" s="10">
        <v>98.651020500000001</v>
      </c>
      <c r="U15" s="10">
        <v>100</v>
      </c>
      <c r="V15" s="10">
        <v>96.627551249999996</v>
      </c>
      <c r="W15" s="10">
        <v>99.578443906250001</v>
      </c>
      <c r="X15" s="10">
        <v>93.255102500000007</v>
      </c>
    </row>
    <row r="16" spans="1:24" x14ac:dyDescent="0.35">
      <c r="A16">
        <v>158</v>
      </c>
      <c r="B16" t="s">
        <v>205</v>
      </c>
      <c r="C16" t="s">
        <v>69</v>
      </c>
      <c r="D16" t="s">
        <v>28</v>
      </c>
      <c r="E16" t="s">
        <v>21</v>
      </c>
      <c r="F16" t="s">
        <v>64</v>
      </c>
      <c r="G16" t="s">
        <v>71</v>
      </c>
      <c r="H16" t="s">
        <v>512</v>
      </c>
      <c r="I16" s="10">
        <v>96.627551249999996</v>
      </c>
      <c r="J16" s="10">
        <v>100</v>
      </c>
      <c r="K16" s="10">
        <v>96.627551249999996</v>
      </c>
      <c r="L16" s="10">
        <v>100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97.674173275862074</v>
      </c>
      <c r="T16" s="10">
        <v>98.651020500000001</v>
      </c>
      <c r="U16" s="10">
        <v>100</v>
      </c>
      <c r="V16" s="10">
        <v>96.627551249999996</v>
      </c>
      <c r="W16" s="10">
        <v>98.313775625000005</v>
      </c>
      <c r="X16" s="10">
        <v>93.255102500000007</v>
      </c>
    </row>
    <row r="17" spans="1:24" x14ac:dyDescent="0.35">
      <c r="A17">
        <v>164</v>
      </c>
      <c r="B17" t="s">
        <v>205</v>
      </c>
      <c r="C17" t="s">
        <v>521</v>
      </c>
      <c r="D17" t="s">
        <v>23</v>
      </c>
      <c r="E17" t="s">
        <v>21</v>
      </c>
      <c r="F17" t="s">
        <v>152</v>
      </c>
      <c r="G17" t="s">
        <v>71</v>
      </c>
      <c r="H17" t="s">
        <v>523</v>
      </c>
      <c r="I17" s="10">
        <v>94.941326875000001</v>
      </c>
      <c r="J17" s="10">
        <v>100</v>
      </c>
      <c r="K17" s="10">
        <v>97.751700833333331</v>
      </c>
      <c r="L17" s="10">
        <v>98.313775625000005</v>
      </c>
      <c r="M17" s="10">
        <v>100</v>
      </c>
      <c r="N17" s="10">
        <v>100</v>
      </c>
      <c r="O17" s="10">
        <v>98.773655000000005</v>
      </c>
      <c r="P17" s="10">
        <v>100</v>
      </c>
      <c r="Q17" s="10">
        <v>97.302041000000003</v>
      </c>
      <c r="R17" s="10">
        <v>100</v>
      </c>
      <c r="S17" s="10">
        <v>97.441590603448276</v>
      </c>
      <c r="T17" s="10">
        <v>97.302041000000003</v>
      </c>
      <c r="U17" s="10">
        <v>98.313775625000005</v>
      </c>
      <c r="V17" s="10">
        <v>97.751700833333331</v>
      </c>
      <c r="W17" s="10">
        <v>98.313775625000005</v>
      </c>
      <c r="X17" s="10">
        <v>93.255102500000007</v>
      </c>
    </row>
    <row r="18" spans="1:24" x14ac:dyDescent="0.35">
      <c r="A18">
        <v>180</v>
      </c>
      <c r="B18" t="s">
        <v>205</v>
      </c>
      <c r="C18" t="s">
        <v>556</v>
      </c>
      <c r="D18" t="s">
        <v>24</v>
      </c>
      <c r="E18" t="s">
        <v>21</v>
      </c>
      <c r="F18" t="s">
        <v>159</v>
      </c>
      <c r="G18" t="s">
        <v>71</v>
      </c>
      <c r="H18" t="s">
        <v>558</v>
      </c>
      <c r="I18" s="10">
        <v>94.941326875000001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97.547309999999996</v>
      </c>
      <c r="P18" s="10">
        <v>103.37244875</v>
      </c>
      <c r="Q18" s="10">
        <v>97.302041000000003</v>
      </c>
      <c r="R18" s="10">
        <v>100</v>
      </c>
      <c r="S18" s="10">
        <v>96.976425258620694</v>
      </c>
      <c r="T18" s="10">
        <v>97.302041000000003</v>
      </c>
      <c r="U18" s="10">
        <v>96.627551249999996</v>
      </c>
      <c r="V18" s="10">
        <v>97.751700833333331</v>
      </c>
      <c r="W18" s="10">
        <v>97.470663437499994</v>
      </c>
      <c r="X18" s="10">
        <v>100</v>
      </c>
    </row>
    <row r="19" spans="1:24" x14ac:dyDescent="0.35">
      <c r="A19">
        <v>186</v>
      </c>
      <c r="B19" t="s">
        <v>205</v>
      </c>
      <c r="C19" t="s">
        <v>571</v>
      </c>
      <c r="D19" t="s">
        <v>28</v>
      </c>
      <c r="E19" t="s">
        <v>21</v>
      </c>
      <c r="F19" t="s">
        <v>156</v>
      </c>
      <c r="G19" t="s">
        <v>71</v>
      </c>
      <c r="H19" t="s">
        <v>573</v>
      </c>
      <c r="I19" s="10">
        <v>94.941326875000001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97.209007931034478</v>
      </c>
      <c r="T19" s="10">
        <v>97.302041000000003</v>
      </c>
      <c r="U19" s="10">
        <v>96.627551249999996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216</v>
      </c>
      <c r="B20" t="s">
        <v>205</v>
      </c>
      <c r="C20" t="s">
        <v>601</v>
      </c>
      <c r="D20" t="s">
        <v>23</v>
      </c>
      <c r="E20" t="s">
        <v>21</v>
      </c>
      <c r="F20" t="s">
        <v>157</v>
      </c>
      <c r="G20" t="s">
        <v>71</v>
      </c>
      <c r="H20" t="s">
        <v>603</v>
      </c>
      <c r="I20" s="10">
        <v>94.941326875000001</v>
      </c>
      <c r="J20" s="10">
        <v>100</v>
      </c>
      <c r="K20" s="10">
        <v>97.751700833333331</v>
      </c>
      <c r="L20" s="10">
        <v>96.627551249999996</v>
      </c>
      <c r="M20" s="10">
        <v>100</v>
      </c>
      <c r="N20" s="10">
        <v>100</v>
      </c>
      <c r="O20" s="10">
        <v>98.160482500000001</v>
      </c>
      <c r="P20" s="10">
        <v>103.37244875</v>
      </c>
      <c r="Q20" s="10">
        <v>97.302041000000003</v>
      </c>
      <c r="R20" s="10">
        <v>100</v>
      </c>
      <c r="S20" s="10">
        <v>97.209007931034478</v>
      </c>
      <c r="T20" s="10">
        <v>97.302041000000003</v>
      </c>
      <c r="U20" s="10">
        <v>96.627551249999996</v>
      </c>
      <c r="V20" s="10">
        <v>97.751700833333331</v>
      </c>
      <c r="W20" s="10">
        <v>97.892219531250007</v>
      </c>
      <c r="X20" s="10">
        <v>100</v>
      </c>
    </row>
    <row r="21" spans="1:24" x14ac:dyDescent="0.35">
      <c r="A21">
        <v>220</v>
      </c>
      <c r="B21" t="s">
        <v>205</v>
      </c>
      <c r="C21" t="s">
        <v>1076</v>
      </c>
      <c r="D21" t="s">
        <v>23</v>
      </c>
      <c r="E21" t="s">
        <v>21</v>
      </c>
      <c r="F21" t="s">
        <v>1028</v>
      </c>
      <c r="G21" t="s">
        <v>71</v>
      </c>
      <c r="H21" t="s">
        <v>1078</v>
      </c>
      <c r="I21" s="10">
        <v>93.255102500000007</v>
      </c>
      <c r="J21" s="10">
        <v>113.489795</v>
      </c>
      <c r="K21" s="10">
        <v>98.875850416666665</v>
      </c>
      <c r="L21" s="10">
        <v>94.941326875000001</v>
      </c>
      <c r="M21" s="10">
        <v>100</v>
      </c>
      <c r="N21" s="10">
        <v>106.74489749999999</v>
      </c>
      <c r="O21" s="10">
        <v>98.160482500000001</v>
      </c>
      <c r="P21" s="10">
        <v>100</v>
      </c>
      <c r="Q21" s="10">
        <v>97.302041000000003</v>
      </c>
      <c r="R21" s="10">
        <v>100</v>
      </c>
      <c r="S21" s="10">
        <v>97.441590603448276</v>
      </c>
      <c r="T21" s="10">
        <v>95.953061500000004</v>
      </c>
      <c r="U21" s="10">
        <v>98.313775625000005</v>
      </c>
      <c r="V21" s="10">
        <v>98.875850416666665</v>
      </c>
      <c r="W21" s="10">
        <v>97.892219531250007</v>
      </c>
      <c r="X21" s="10">
        <v>100</v>
      </c>
    </row>
    <row r="22" spans="1:24" x14ac:dyDescent="0.35">
      <c r="A22">
        <v>226</v>
      </c>
      <c r="B22" t="s">
        <v>205</v>
      </c>
      <c r="C22" t="s">
        <v>1177</v>
      </c>
      <c r="D22" t="s">
        <v>28</v>
      </c>
      <c r="E22" t="s">
        <v>21</v>
      </c>
      <c r="F22" t="s">
        <v>1147</v>
      </c>
      <c r="G22" t="s">
        <v>71</v>
      </c>
      <c r="H22" t="s">
        <v>1179</v>
      </c>
      <c r="I22" s="10">
        <v>93.255102500000007</v>
      </c>
      <c r="J22" s="10">
        <v>100</v>
      </c>
      <c r="K22" s="10">
        <v>101.12414958333333</v>
      </c>
      <c r="L22" s="10">
        <v>94.941326875000001</v>
      </c>
      <c r="M22" s="10">
        <v>100</v>
      </c>
      <c r="N22" s="10">
        <v>100</v>
      </c>
      <c r="O22" s="10">
        <v>98.160482500000001</v>
      </c>
      <c r="P22" s="10">
        <v>100</v>
      </c>
      <c r="Q22" s="10">
        <v>98.651020500000001</v>
      </c>
      <c r="R22" s="10">
        <v>100</v>
      </c>
      <c r="S22" s="10">
        <v>97.441590603448276</v>
      </c>
      <c r="T22" s="10">
        <v>95.953061500000004</v>
      </c>
      <c r="U22" s="10">
        <v>94.941326875000001</v>
      </c>
      <c r="V22" s="10">
        <v>101.12414958333333</v>
      </c>
      <c r="W22" s="10">
        <v>98.313775625000005</v>
      </c>
      <c r="X22" s="10">
        <v>93.255102500000007</v>
      </c>
    </row>
    <row r="23" spans="1:24" x14ac:dyDescent="0.35">
      <c r="A23">
        <v>250</v>
      </c>
      <c r="B23" t="s">
        <v>205</v>
      </c>
      <c r="C23" t="s">
        <v>666</v>
      </c>
      <c r="D23" t="s">
        <v>28</v>
      </c>
      <c r="E23" t="s">
        <v>21</v>
      </c>
      <c r="F23" t="s">
        <v>190</v>
      </c>
      <c r="G23" t="s">
        <v>71</v>
      </c>
      <c r="H23" t="s">
        <v>668</v>
      </c>
      <c r="I23" s="10">
        <v>101.68622437499999</v>
      </c>
      <c r="J23" s="10">
        <v>100</v>
      </c>
      <c r="K23" s="10">
        <v>100</v>
      </c>
      <c r="L23" s="10">
        <v>100</v>
      </c>
      <c r="M23" s="10">
        <v>100</v>
      </c>
      <c r="N23" s="10">
        <v>100</v>
      </c>
      <c r="O23" s="10">
        <v>100</v>
      </c>
      <c r="P23" s="10">
        <v>100</v>
      </c>
      <c r="Q23" s="10">
        <v>100</v>
      </c>
      <c r="R23" s="10">
        <v>100</v>
      </c>
      <c r="S23" s="10">
        <v>100</v>
      </c>
      <c r="T23" s="10">
        <v>102.697959</v>
      </c>
      <c r="U23" s="10">
        <v>100</v>
      </c>
      <c r="V23" s="10">
        <v>100</v>
      </c>
      <c r="W23" s="10">
        <v>100</v>
      </c>
      <c r="X23" s="10">
        <v>93.255102500000007</v>
      </c>
    </row>
    <row r="24" spans="1:24" x14ac:dyDescent="0.35">
      <c r="A24">
        <v>251</v>
      </c>
      <c r="B24" t="s">
        <v>1166</v>
      </c>
      <c r="C24" t="s">
        <v>666</v>
      </c>
      <c r="D24" t="s">
        <v>23</v>
      </c>
      <c r="E24" t="s">
        <v>21</v>
      </c>
      <c r="F24" t="s">
        <v>190</v>
      </c>
      <c r="G24" t="s">
        <v>71</v>
      </c>
      <c r="H24" t="s">
        <v>668</v>
      </c>
      <c r="I24" s="10">
        <v>103.37244875</v>
      </c>
      <c r="J24" s="10">
        <v>106.74489749999999</v>
      </c>
      <c r="K24" s="10">
        <v>103.37244875</v>
      </c>
      <c r="L24" s="10">
        <v>101.68622437499999</v>
      </c>
      <c r="M24" s="10">
        <v>100</v>
      </c>
      <c r="N24" s="10">
        <v>106.74489749999999</v>
      </c>
      <c r="O24" s="10">
        <v>101.8395175</v>
      </c>
      <c r="P24" s="10">
        <v>103.37244875</v>
      </c>
      <c r="Q24" s="10">
        <v>104.0469385</v>
      </c>
      <c r="R24" s="10">
        <v>100</v>
      </c>
      <c r="S24" s="10">
        <v>103.2561574137931</v>
      </c>
      <c r="T24" s="10">
        <v>104.0469385</v>
      </c>
      <c r="U24" s="10">
        <v>103.37244875</v>
      </c>
      <c r="V24" s="10">
        <v>103.37244875</v>
      </c>
      <c r="W24" s="10">
        <v>102.52933656250001</v>
      </c>
      <c r="X24" s="10">
        <v>106.74489749999999</v>
      </c>
    </row>
    <row r="25" spans="1:24" x14ac:dyDescent="0.35">
      <c r="A25">
        <v>267</v>
      </c>
      <c r="B25" t="s">
        <v>205</v>
      </c>
      <c r="C25" t="s">
        <v>626</v>
      </c>
      <c r="D25" t="s">
        <v>24</v>
      </c>
      <c r="E25" t="s">
        <v>21</v>
      </c>
      <c r="F25" t="s">
        <v>154</v>
      </c>
      <c r="G25" t="s">
        <v>71</v>
      </c>
      <c r="H25" t="s">
        <v>628</v>
      </c>
      <c r="I25" s="10">
        <v>96.627551249999996</v>
      </c>
      <c r="J25" s="10">
        <v>100</v>
      </c>
      <c r="K25" s="10">
        <v>96.627551249999996</v>
      </c>
      <c r="L25" s="10">
        <v>96.627551249999996</v>
      </c>
      <c r="M25" s="10">
        <v>100</v>
      </c>
      <c r="N25" s="10">
        <v>100</v>
      </c>
      <c r="O25" s="10">
        <v>99.386827499999995</v>
      </c>
      <c r="P25" s="10">
        <v>103.37244875</v>
      </c>
      <c r="Q25" s="10">
        <v>100</v>
      </c>
      <c r="R25" s="10">
        <v>100</v>
      </c>
      <c r="S25" s="10">
        <v>98.139338620689657</v>
      </c>
      <c r="T25" s="10">
        <v>98.651020500000001</v>
      </c>
      <c r="U25" s="10">
        <v>96.627551249999996</v>
      </c>
      <c r="V25" s="10">
        <v>96.627551249999996</v>
      </c>
      <c r="W25" s="10">
        <v>99.578443906250001</v>
      </c>
      <c r="X25" s="10">
        <v>100</v>
      </c>
    </row>
    <row r="26" spans="1:24" x14ac:dyDescent="0.35">
      <c r="A26">
        <v>268</v>
      </c>
      <c r="B26" t="s">
        <v>1227</v>
      </c>
      <c r="C26" t="s">
        <v>626</v>
      </c>
      <c r="D26" t="s">
        <v>28</v>
      </c>
      <c r="E26" t="s">
        <v>21</v>
      </c>
      <c r="F26" t="s">
        <v>154</v>
      </c>
      <c r="G26" t="s">
        <v>71</v>
      </c>
      <c r="H26" t="s">
        <v>628</v>
      </c>
      <c r="I26" s="10">
        <v>98.313775625000005</v>
      </c>
      <c r="J26" s="10">
        <v>106.74489749999999</v>
      </c>
      <c r="K26" s="10">
        <v>100</v>
      </c>
      <c r="L26" s="10">
        <v>98.313775625000005</v>
      </c>
      <c r="M26" s="10">
        <v>100</v>
      </c>
      <c r="N26" s="10">
        <v>106.74489749999999</v>
      </c>
      <c r="O26" s="10">
        <v>101.22634499999999</v>
      </c>
      <c r="P26" s="10">
        <v>106.74489749999999</v>
      </c>
      <c r="Q26" s="10">
        <v>104.0469385</v>
      </c>
      <c r="R26" s="10">
        <v>100</v>
      </c>
      <c r="S26" s="10">
        <v>101.39549603448276</v>
      </c>
      <c r="T26" s="10">
        <v>100</v>
      </c>
      <c r="U26" s="10">
        <v>100</v>
      </c>
      <c r="V26" s="10">
        <v>100</v>
      </c>
      <c r="W26" s="10">
        <v>102.10778046874999</v>
      </c>
      <c r="X26" s="10">
        <v>113.489795</v>
      </c>
    </row>
    <row r="27" spans="1:24" x14ac:dyDescent="0.35">
      <c r="A27">
        <v>280</v>
      </c>
      <c r="B27" t="s">
        <v>205</v>
      </c>
      <c r="C27" t="s">
        <v>902</v>
      </c>
      <c r="D27" t="s">
        <v>24</v>
      </c>
      <c r="E27" t="s">
        <v>21</v>
      </c>
      <c r="F27" t="s">
        <v>876</v>
      </c>
      <c r="G27" t="s">
        <v>71</v>
      </c>
      <c r="H27" t="s">
        <v>904</v>
      </c>
      <c r="I27" s="10">
        <v>96.627551249999996</v>
      </c>
      <c r="J27" s="10">
        <v>100</v>
      </c>
      <c r="K27" s="10">
        <v>95.503401666666662</v>
      </c>
      <c r="L27" s="10">
        <v>98.313775625000005</v>
      </c>
      <c r="M27" s="10">
        <v>100</v>
      </c>
      <c r="N27" s="10">
        <v>100</v>
      </c>
      <c r="O27" s="10">
        <v>99.386827499999995</v>
      </c>
      <c r="P27" s="10">
        <v>103.37244875</v>
      </c>
      <c r="Q27" s="10">
        <v>98.651020500000001</v>
      </c>
      <c r="R27" s="10">
        <v>100</v>
      </c>
      <c r="S27" s="10">
        <v>97.906755948275858</v>
      </c>
      <c r="T27" s="10">
        <v>98.651020500000001</v>
      </c>
      <c r="U27" s="10">
        <v>98.313775625000005</v>
      </c>
      <c r="V27" s="10">
        <v>95.503401666666662</v>
      </c>
      <c r="W27" s="10">
        <v>99.156887812500003</v>
      </c>
      <c r="X27" s="10">
        <v>100</v>
      </c>
    </row>
    <row r="28" spans="1:24" x14ac:dyDescent="0.35">
      <c r="A28">
        <v>294</v>
      </c>
      <c r="B28" t="s">
        <v>205</v>
      </c>
      <c r="C28" t="s">
        <v>645</v>
      </c>
      <c r="D28" t="s">
        <v>28</v>
      </c>
      <c r="E28" t="s">
        <v>21</v>
      </c>
      <c r="F28" t="s">
        <v>158</v>
      </c>
      <c r="G28" t="s">
        <v>71</v>
      </c>
      <c r="H28" t="s">
        <v>647</v>
      </c>
      <c r="I28" s="10">
        <v>100</v>
      </c>
      <c r="J28" s="10">
        <v>106.74489749999999</v>
      </c>
      <c r="K28" s="10">
        <v>103.37244875</v>
      </c>
      <c r="L28" s="10">
        <v>103.37244875</v>
      </c>
      <c r="M28" s="10">
        <v>100</v>
      </c>
      <c r="N28" s="10">
        <v>100</v>
      </c>
      <c r="O28" s="10">
        <v>104.2922075</v>
      </c>
      <c r="P28" s="10">
        <v>93.255102500000007</v>
      </c>
      <c r="Q28" s="10">
        <v>98.651020500000001</v>
      </c>
      <c r="R28" s="10">
        <v>93.255102500000007</v>
      </c>
      <c r="S28" s="10">
        <v>100.93033068965518</v>
      </c>
      <c r="T28" s="10">
        <v>101.3489795</v>
      </c>
      <c r="U28" s="10">
        <v>105.058673125</v>
      </c>
      <c r="V28" s="10">
        <v>103.37244875</v>
      </c>
      <c r="W28" s="10">
        <v>102.52933656250001</v>
      </c>
      <c r="X28" s="10">
        <v>79.765307500000006</v>
      </c>
    </row>
    <row r="29" spans="1:24" x14ac:dyDescent="0.35">
      <c r="A29">
        <v>295</v>
      </c>
      <c r="B29" t="s">
        <v>949</v>
      </c>
      <c r="C29" t="s">
        <v>645</v>
      </c>
      <c r="D29" t="s">
        <v>23</v>
      </c>
      <c r="E29" t="s">
        <v>21</v>
      </c>
      <c r="F29" t="s">
        <v>158</v>
      </c>
      <c r="G29" t="s">
        <v>71</v>
      </c>
      <c r="H29" t="s">
        <v>647</v>
      </c>
      <c r="I29" s="10">
        <v>101.68622437499999</v>
      </c>
      <c r="J29" s="10">
        <v>113.489795</v>
      </c>
      <c r="K29" s="10">
        <v>106.74489749999999</v>
      </c>
      <c r="L29" s="10">
        <v>105.058673125</v>
      </c>
      <c r="M29" s="10">
        <v>100</v>
      </c>
      <c r="N29" s="10">
        <v>106.74489749999999</v>
      </c>
      <c r="O29" s="10">
        <v>106.131725</v>
      </c>
      <c r="P29" s="10">
        <v>96.627551249999996</v>
      </c>
      <c r="Q29" s="10">
        <v>102.697959</v>
      </c>
      <c r="R29" s="10">
        <v>93.255102500000007</v>
      </c>
      <c r="S29" s="10">
        <v>104.18648810344828</v>
      </c>
      <c r="T29" s="10">
        <v>102.697959</v>
      </c>
      <c r="U29" s="10">
        <v>108.431121875</v>
      </c>
      <c r="V29" s="10">
        <v>106.74489749999999</v>
      </c>
      <c r="W29" s="10">
        <v>105.058673125</v>
      </c>
      <c r="X29" s="10">
        <v>93.255102500000007</v>
      </c>
    </row>
    <row r="30" spans="1:24" x14ac:dyDescent="0.35">
      <c r="A30">
        <v>308</v>
      </c>
      <c r="B30" t="s">
        <v>205</v>
      </c>
      <c r="C30" t="s">
        <v>738</v>
      </c>
      <c r="D30" t="s">
        <v>24</v>
      </c>
      <c r="E30" t="s">
        <v>21</v>
      </c>
      <c r="F30" t="s">
        <v>678</v>
      </c>
      <c r="G30" t="s">
        <v>71</v>
      </c>
      <c r="H30" t="s">
        <v>750</v>
      </c>
      <c r="I30" s="10">
        <v>94.941326875000001</v>
      </c>
      <c r="J30" s="10">
        <v>100</v>
      </c>
      <c r="K30" s="10">
        <v>97.751700833333331</v>
      </c>
      <c r="L30" s="10">
        <v>96.627551249999996</v>
      </c>
      <c r="M30" s="10">
        <v>100</v>
      </c>
      <c r="N30" s="10">
        <v>100</v>
      </c>
      <c r="O30" s="10">
        <v>98.160482500000001</v>
      </c>
      <c r="P30" s="10">
        <v>103.37244875</v>
      </c>
      <c r="Q30" s="10">
        <v>97.302041000000003</v>
      </c>
      <c r="R30" s="10">
        <v>100</v>
      </c>
      <c r="S30" s="10">
        <v>97.209007931034478</v>
      </c>
      <c r="T30" s="10">
        <v>97.302041000000003</v>
      </c>
      <c r="U30" s="10">
        <v>96.627551249999996</v>
      </c>
      <c r="V30" s="10">
        <v>97.751700833333331</v>
      </c>
      <c r="W30" s="10">
        <v>97.892219531250007</v>
      </c>
      <c r="X30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11"/>
  <sheetViews>
    <sheetView workbookViewId="0">
      <selection activeCell="O39" sqref="O39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827</v>
      </c>
      <c r="B5" s="16">
        <v>4</v>
      </c>
      <c r="C5" t="s">
        <v>823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993</v>
      </c>
      <c r="B6" s="16">
        <v>5</v>
      </c>
      <c r="C6" t="s">
        <v>990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1143</v>
      </c>
      <c r="B7" s="16">
        <v>6</v>
      </c>
      <c r="C7" t="s">
        <v>1141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1352</v>
      </c>
      <c r="B8" s="16">
        <v>7</v>
      </c>
      <c r="C8" t="s">
        <v>1340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 s="16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 s="16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 s="16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 s="16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831</v>
      </c>
      <c r="B13" s="16">
        <v>12</v>
      </c>
      <c r="C13" t="s">
        <v>823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997</v>
      </c>
      <c r="B14" s="16">
        <v>13</v>
      </c>
      <c r="C14" t="s">
        <v>990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1160</v>
      </c>
      <c r="B15" s="16">
        <v>14</v>
      </c>
      <c r="C15" t="s">
        <v>1141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1314</v>
      </c>
      <c r="B16" s="16">
        <v>15</v>
      </c>
      <c r="C16" t="s">
        <v>1299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255</v>
      </c>
      <c r="B17" s="16">
        <v>16</v>
      </c>
      <c r="C17" t="s">
        <v>205</v>
      </c>
      <c r="D17" t="s">
        <v>209</v>
      </c>
      <c r="E17" t="s">
        <v>28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704</v>
      </c>
      <c r="M17">
        <v>116</v>
      </c>
      <c r="N17">
        <v>112</v>
      </c>
      <c r="O17">
        <v>112</v>
      </c>
      <c r="P17">
        <v>126</v>
      </c>
      <c r="Q17">
        <v>97</v>
      </c>
      <c r="R17">
        <v>127</v>
      </c>
      <c r="S17">
        <v>114</v>
      </c>
      <c r="T17">
        <v>116</v>
      </c>
      <c r="U17">
        <v>115</v>
      </c>
      <c r="V17">
        <v>36</v>
      </c>
      <c r="W17">
        <v>466</v>
      </c>
      <c r="X17">
        <v>472</v>
      </c>
      <c r="Y17">
        <v>1071</v>
      </c>
      <c r="Z17">
        <v>213</v>
      </c>
      <c r="AA17">
        <v>335</v>
      </c>
      <c r="AB17">
        <v>112</v>
      </c>
      <c r="AC17">
        <v>229</v>
      </c>
      <c r="AD17">
        <v>243</v>
      </c>
      <c r="AE17" t="s">
        <v>403</v>
      </c>
    </row>
    <row r="18" spans="1:31" x14ac:dyDescent="0.35">
      <c r="A18" t="s">
        <v>256</v>
      </c>
      <c r="B18" s="16">
        <v>17</v>
      </c>
      <c r="C18" t="s">
        <v>210</v>
      </c>
      <c r="D18" t="s">
        <v>209</v>
      </c>
      <c r="E18" t="s">
        <v>23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119</v>
      </c>
      <c r="N18">
        <v>113</v>
      </c>
      <c r="O18">
        <v>113</v>
      </c>
      <c r="P18">
        <v>127</v>
      </c>
      <c r="Q18">
        <v>97</v>
      </c>
      <c r="R18">
        <v>130</v>
      </c>
      <c r="S18">
        <v>115</v>
      </c>
      <c r="T18">
        <v>119</v>
      </c>
      <c r="U18">
        <v>116</v>
      </c>
      <c r="V18">
        <v>36</v>
      </c>
      <c r="W18">
        <v>472</v>
      </c>
      <c r="X18">
        <v>480</v>
      </c>
      <c r="Y18">
        <v>1085</v>
      </c>
      <c r="Z18">
        <v>216</v>
      </c>
      <c r="AA18">
        <v>337</v>
      </c>
      <c r="AB18">
        <v>113</v>
      </c>
      <c r="AC18">
        <v>231</v>
      </c>
      <c r="AD18">
        <v>249</v>
      </c>
      <c r="AE18" t="s">
        <v>403</v>
      </c>
    </row>
    <row r="19" spans="1:31" x14ac:dyDescent="0.35">
      <c r="A19" t="s">
        <v>726</v>
      </c>
      <c r="B19" s="16">
        <v>18</v>
      </c>
      <c r="C19" t="s">
        <v>691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122</v>
      </c>
      <c r="N19">
        <v>115</v>
      </c>
      <c r="O19">
        <v>113</v>
      </c>
      <c r="P19">
        <v>128</v>
      </c>
      <c r="Q19">
        <v>97</v>
      </c>
      <c r="R19">
        <v>128</v>
      </c>
      <c r="S19">
        <v>113</v>
      </c>
      <c r="T19">
        <v>118</v>
      </c>
      <c r="U19">
        <v>115</v>
      </c>
      <c r="V19">
        <v>36</v>
      </c>
      <c r="W19">
        <v>478</v>
      </c>
      <c r="X19">
        <v>474</v>
      </c>
      <c r="Y19">
        <v>1085</v>
      </c>
      <c r="Z19">
        <v>219</v>
      </c>
      <c r="AA19">
        <v>340</v>
      </c>
      <c r="AB19">
        <v>113</v>
      </c>
      <c r="AC19">
        <v>228</v>
      </c>
      <c r="AD19">
        <v>246</v>
      </c>
      <c r="AE19" t="s">
        <v>403</v>
      </c>
    </row>
    <row r="20" spans="1:31" x14ac:dyDescent="0.35">
      <c r="A20" t="s">
        <v>832</v>
      </c>
      <c r="B20" s="16">
        <v>19</v>
      </c>
      <c r="C20" t="s">
        <v>823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121</v>
      </c>
      <c r="N20">
        <v>111</v>
      </c>
      <c r="O20">
        <v>113</v>
      </c>
      <c r="P20">
        <v>125</v>
      </c>
      <c r="Q20">
        <v>97</v>
      </c>
      <c r="R20">
        <v>133</v>
      </c>
      <c r="S20">
        <v>112</v>
      </c>
      <c r="T20">
        <v>122</v>
      </c>
      <c r="U20">
        <v>116</v>
      </c>
      <c r="V20">
        <v>36</v>
      </c>
      <c r="W20">
        <v>470</v>
      </c>
      <c r="X20">
        <v>483</v>
      </c>
      <c r="Y20">
        <v>1086</v>
      </c>
      <c r="Z20">
        <v>218</v>
      </c>
      <c r="AA20">
        <v>333</v>
      </c>
      <c r="AB20">
        <v>113</v>
      </c>
      <c r="AC20">
        <v>228</v>
      </c>
      <c r="AD20">
        <v>255</v>
      </c>
      <c r="AE20" t="s">
        <v>403</v>
      </c>
    </row>
    <row r="21" spans="1:31" x14ac:dyDescent="0.35">
      <c r="A21" t="s">
        <v>1016</v>
      </c>
      <c r="B21" s="16">
        <v>20</v>
      </c>
      <c r="C21" t="s">
        <v>986</v>
      </c>
      <c r="D21" t="s">
        <v>209</v>
      </c>
      <c r="E21" t="s">
        <v>23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121</v>
      </c>
      <c r="N21">
        <v>113</v>
      </c>
      <c r="O21">
        <v>114</v>
      </c>
      <c r="P21">
        <v>127</v>
      </c>
      <c r="Q21">
        <v>97</v>
      </c>
      <c r="R21">
        <v>133</v>
      </c>
      <c r="S21">
        <v>116</v>
      </c>
      <c r="T21">
        <v>121</v>
      </c>
      <c r="U21">
        <v>117</v>
      </c>
      <c r="V21">
        <v>36</v>
      </c>
      <c r="W21">
        <v>475</v>
      </c>
      <c r="X21">
        <v>487</v>
      </c>
      <c r="Y21">
        <v>1095</v>
      </c>
      <c r="Z21">
        <v>218</v>
      </c>
      <c r="AA21">
        <v>337</v>
      </c>
      <c r="AB21">
        <v>114</v>
      </c>
      <c r="AC21">
        <v>233</v>
      </c>
      <c r="AD21">
        <v>254</v>
      </c>
      <c r="AE21" t="s">
        <v>403</v>
      </c>
    </row>
    <row r="22" spans="1:31" x14ac:dyDescent="0.35">
      <c r="A22" t="s">
        <v>1201</v>
      </c>
      <c r="B22" s="16">
        <v>21</v>
      </c>
      <c r="C22" t="s">
        <v>1141</v>
      </c>
      <c r="D22" t="s">
        <v>209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122</v>
      </c>
      <c r="N22">
        <v>113</v>
      </c>
      <c r="O22">
        <v>116</v>
      </c>
      <c r="P22">
        <v>127</v>
      </c>
      <c r="Q22">
        <v>97</v>
      </c>
      <c r="R22">
        <v>131</v>
      </c>
      <c r="S22">
        <v>116</v>
      </c>
      <c r="T22">
        <v>121</v>
      </c>
      <c r="U22">
        <v>117</v>
      </c>
      <c r="V22">
        <v>36</v>
      </c>
      <c r="W22">
        <v>478</v>
      </c>
      <c r="X22">
        <v>485</v>
      </c>
      <c r="Y22">
        <v>1096</v>
      </c>
      <c r="Z22">
        <v>219</v>
      </c>
      <c r="AA22">
        <v>337</v>
      </c>
      <c r="AB22">
        <v>116</v>
      </c>
      <c r="AC22">
        <v>233</v>
      </c>
      <c r="AD22">
        <v>252</v>
      </c>
      <c r="AE22" t="s">
        <v>403</v>
      </c>
    </row>
    <row r="23" spans="1:31" x14ac:dyDescent="0.35">
      <c r="A23" t="s">
        <v>1336</v>
      </c>
      <c r="B23" s="16">
        <v>22</v>
      </c>
      <c r="C23" t="s">
        <v>1299</v>
      </c>
      <c r="D23" t="s">
        <v>209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706</v>
      </c>
      <c r="M23">
        <v>122</v>
      </c>
      <c r="N23">
        <v>114</v>
      </c>
      <c r="O23">
        <v>115</v>
      </c>
      <c r="P23">
        <v>128</v>
      </c>
      <c r="Q23">
        <v>97</v>
      </c>
      <c r="R23">
        <v>135</v>
      </c>
      <c r="S23">
        <v>117</v>
      </c>
      <c r="T23">
        <v>123</v>
      </c>
      <c r="U23">
        <v>118</v>
      </c>
      <c r="V23">
        <v>36</v>
      </c>
      <c r="W23">
        <v>479</v>
      </c>
      <c r="X23">
        <v>493</v>
      </c>
      <c r="Y23">
        <v>1105</v>
      </c>
      <c r="Z23">
        <v>219</v>
      </c>
      <c r="AA23">
        <v>339</v>
      </c>
      <c r="AB23">
        <v>115</v>
      </c>
      <c r="AC23">
        <v>235</v>
      </c>
      <c r="AD23">
        <v>258</v>
      </c>
      <c r="AE23" t="s">
        <v>403</v>
      </c>
    </row>
    <row r="24" spans="1:31" x14ac:dyDescent="0.35">
      <c r="A24" t="s">
        <v>257</v>
      </c>
      <c r="B24" s="16">
        <v>23</v>
      </c>
      <c r="C24" t="s">
        <v>205</v>
      </c>
      <c r="D24" t="s">
        <v>211</v>
      </c>
      <c r="E24" t="s">
        <v>24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707</v>
      </c>
      <c r="M24">
        <v>114</v>
      </c>
      <c r="N24">
        <v>123</v>
      </c>
      <c r="O24">
        <v>118</v>
      </c>
      <c r="P24">
        <v>120</v>
      </c>
      <c r="Q24">
        <v>97</v>
      </c>
      <c r="R24">
        <v>118</v>
      </c>
      <c r="S24">
        <v>118</v>
      </c>
      <c r="T24">
        <v>114</v>
      </c>
      <c r="U24">
        <v>119</v>
      </c>
      <c r="V24">
        <v>31</v>
      </c>
      <c r="W24">
        <v>475</v>
      </c>
      <c r="X24">
        <v>469</v>
      </c>
      <c r="Y24">
        <v>1072</v>
      </c>
      <c r="Z24">
        <v>211</v>
      </c>
      <c r="AA24">
        <v>340</v>
      </c>
      <c r="AB24">
        <v>118</v>
      </c>
      <c r="AC24">
        <v>237</v>
      </c>
      <c r="AD24">
        <v>232</v>
      </c>
      <c r="AE24" t="s">
        <v>404</v>
      </c>
    </row>
    <row r="25" spans="1:31" x14ac:dyDescent="0.35">
      <c r="A25" t="s">
        <v>258</v>
      </c>
      <c r="B25" s="16">
        <v>24</v>
      </c>
      <c r="C25" t="s">
        <v>210</v>
      </c>
      <c r="D25" t="s">
        <v>211</v>
      </c>
      <c r="E25" t="s">
        <v>28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705</v>
      </c>
      <c r="M25">
        <v>115</v>
      </c>
      <c r="N25">
        <v>126</v>
      </c>
      <c r="O25">
        <v>119</v>
      </c>
      <c r="P25">
        <v>123</v>
      </c>
      <c r="Q25">
        <v>97</v>
      </c>
      <c r="R25">
        <v>121</v>
      </c>
      <c r="S25">
        <v>119</v>
      </c>
      <c r="T25">
        <v>115</v>
      </c>
      <c r="U25">
        <v>120</v>
      </c>
      <c r="V25">
        <v>31</v>
      </c>
      <c r="W25">
        <v>483</v>
      </c>
      <c r="X25">
        <v>475</v>
      </c>
      <c r="Y25">
        <v>1086</v>
      </c>
      <c r="Z25">
        <v>212</v>
      </c>
      <c r="AA25">
        <v>346</v>
      </c>
      <c r="AB25">
        <v>119</v>
      </c>
      <c r="AC25">
        <v>239</v>
      </c>
      <c r="AD25">
        <v>236</v>
      </c>
      <c r="AE25" t="s">
        <v>404</v>
      </c>
    </row>
    <row r="26" spans="1:31" x14ac:dyDescent="0.35">
      <c r="A26" t="s">
        <v>814</v>
      </c>
      <c r="B26" s="16">
        <v>25</v>
      </c>
      <c r="C26" t="s">
        <v>797</v>
      </c>
      <c r="D26" t="s">
        <v>211</v>
      </c>
      <c r="E26" t="s">
        <v>23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113</v>
      </c>
      <c r="N26">
        <v>128</v>
      </c>
      <c r="O26">
        <v>116</v>
      </c>
      <c r="P26">
        <v>125</v>
      </c>
      <c r="Q26">
        <v>97</v>
      </c>
      <c r="R26">
        <v>119</v>
      </c>
      <c r="S26">
        <v>122</v>
      </c>
      <c r="T26">
        <v>115</v>
      </c>
      <c r="U26">
        <v>120</v>
      </c>
      <c r="V26">
        <v>31</v>
      </c>
      <c r="W26">
        <v>482</v>
      </c>
      <c r="X26">
        <v>476</v>
      </c>
      <c r="Y26">
        <v>1086</v>
      </c>
      <c r="Z26">
        <v>210</v>
      </c>
      <c r="AA26">
        <v>350</v>
      </c>
      <c r="AB26">
        <v>116</v>
      </c>
      <c r="AC26">
        <v>242</v>
      </c>
      <c r="AD26">
        <v>234</v>
      </c>
      <c r="AE26" t="s">
        <v>404</v>
      </c>
    </row>
    <row r="27" spans="1:31" x14ac:dyDescent="0.35">
      <c r="A27" t="s">
        <v>1051</v>
      </c>
      <c r="B27" s="16">
        <v>26</v>
      </c>
      <c r="C27" t="s">
        <v>1043</v>
      </c>
      <c r="D27" t="s">
        <v>211</v>
      </c>
      <c r="E27" t="s">
        <v>24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704</v>
      </c>
      <c r="M27">
        <v>116</v>
      </c>
      <c r="N27">
        <v>129</v>
      </c>
      <c r="O27">
        <v>119</v>
      </c>
      <c r="P27">
        <v>125</v>
      </c>
      <c r="Q27">
        <v>97</v>
      </c>
      <c r="R27">
        <v>121</v>
      </c>
      <c r="S27">
        <v>121</v>
      </c>
      <c r="T27">
        <v>116</v>
      </c>
      <c r="U27">
        <v>121</v>
      </c>
      <c r="V27">
        <v>31</v>
      </c>
      <c r="W27">
        <v>489</v>
      </c>
      <c r="X27">
        <v>479</v>
      </c>
      <c r="Y27">
        <v>1096</v>
      </c>
      <c r="Z27">
        <v>213</v>
      </c>
      <c r="AA27">
        <v>351</v>
      </c>
      <c r="AB27">
        <v>119</v>
      </c>
      <c r="AC27">
        <v>242</v>
      </c>
      <c r="AD27">
        <v>237</v>
      </c>
      <c r="AE27" t="s">
        <v>404</v>
      </c>
    </row>
    <row r="28" spans="1:31" x14ac:dyDescent="0.35">
      <c r="A28" t="s">
        <v>1187</v>
      </c>
      <c r="B28" s="16">
        <v>27</v>
      </c>
      <c r="C28" t="s">
        <v>1141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118</v>
      </c>
      <c r="N28">
        <v>126</v>
      </c>
      <c r="O28">
        <v>120</v>
      </c>
      <c r="P28">
        <v>123</v>
      </c>
      <c r="Q28">
        <v>97</v>
      </c>
      <c r="R28">
        <v>122</v>
      </c>
      <c r="S28">
        <v>121</v>
      </c>
      <c r="T28">
        <v>117</v>
      </c>
      <c r="U28">
        <v>122</v>
      </c>
      <c r="V28">
        <v>31</v>
      </c>
      <c r="W28">
        <v>487</v>
      </c>
      <c r="X28">
        <v>482</v>
      </c>
      <c r="Y28">
        <v>1097</v>
      </c>
      <c r="Z28">
        <v>215</v>
      </c>
      <c r="AA28">
        <v>346</v>
      </c>
      <c r="AB28">
        <v>120</v>
      </c>
      <c r="AC28">
        <v>243</v>
      </c>
      <c r="AD28">
        <v>239</v>
      </c>
      <c r="AE28" t="s">
        <v>404</v>
      </c>
    </row>
    <row r="29" spans="1:31" x14ac:dyDescent="0.35">
      <c r="A29" t="s">
        <v>259</v>
      </c>
      <c r="B29" s="16">
        <v>28</v>
      </c>
      <c r="C29" t="s">
        <v>205</v>
      </c>
      <c r="D29" t="s">
        <v>212</v>
      </c>
      <c r="E29" t="s">
        <v>28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708</v>
      </c>
      <c r="M29">
        <v>117</v>
      </c>
      <c r="N29">
        <v>110</v>
      </c>
      <c r="O29">
        <v>120</v>
      </c>
      <c r="P29">
        <v>123</v>
      </c>
      <c r="Q29">
        <v>101</v>
      </c>
      <c r="R29">
        <v>110</v>
      </c>
      <c r="S29">
        <v>130</v>
      </c>
      <c r="T29">
        <v>116</v>
      </c>
      <c r="U29">
        <v>123</v>
      </c>
      <c r="V29">
        <v>29</v>
      </c>
      <c r="W29">
        <v>470</v>
      </c>
      <c r="X29">
        <v>479</v>
      </c>
      <c r="Y29">
        <v>1079</v>
      </c>
      <c r="Z29">
        <v>218</v>
      </c>
      <c r="AA29">
        <v>334</v>
      </c>
      <c r="AB29">
        <v>120</v>
      </c>
      <c r="AC29">
        <v>253</v>
      </c>
      <c r="AD29">
        <v>226</v>
      </c>
      <c r="AE29" t="s">
        <v>405</v>
      </c>
    </row>
    <row r="30" spans="1:31" x14ac:dyDescent="0.35">
      <c r="A30" t="s">
        <v>260</v>
      </c>
      <c r="B30" s="16">
        <v>29</v>
      </c>
      <c r="C30" t="s">
        <v>207</v>
      </c>
      <c r="D30" t="s">
        <v>212</v>
      </c>
      <c r="E30" t="s">
        <v>23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721</v>
      </c>
      <c r="M30">
        <v>118</v>
      </c>
      <c r="N30">
        <v>111</v>
      </c>
      <c r="O30">
        <v>123</v>
      </c>
      <c r="P30">
        <v>124</v>
      </c>
      <c r="Q30">
        <v>101</v>
      </c>
      <c r="R30">
        <v>111</v>
      </c>
      <c r="S30">
        <v>133</v>
      </c>
      <c r="T30">
        <v>117</v>
      </c>
      <c r="U30">
        <v>126</v>
      </c>
      <c r="V30">
        <v>29</v>
      </c>
      <c r="W30">
        <v>476</v>
      </c>
      <c r="X30">
        <v>487</v>
      </c>
      <c r="Y30">
        <v>1093</v>
      </c>
      <c r="Z30">
        <v>219</v>
      </c>
      <c r="AA30">
        <v>336</v>
      </c>
      <c r="AB30">
        <v>123</v>
      </c>
      <c r="AC30">
        <v>259</v>
      </c>
      <c r="AD30">
        <v>228</v>
      </c>
      <c r="AE30" t="s">
        <v>405</v>
      </c>
    </row>
    <row r="31" spans="1:31" x14ac:dyDescent="0.35">
      <c r="A31" t="s">
        <v>780</v>
      </c>
      <c r="B31" s="16">
        <v>30</v>
      </c>
      <c r="C31" t="s">
        <v>772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720</v>
      </c>
      <c r="M31">
        <v>119</v>
      </c>
      <c r="N31">
        <v>111</v>
      </c>
      <c r="O31">
        <v>125</v>
      </c>
      <c r="P31">
        <v>125</v>
      </c>
      <c r="Q31">
        <v>101</v>
      </c>
      <c r="R31">
        <v>111</v>
      </c>
      <c r="S31">
        <v>136</v>
      </c>
      <c r="T31">
        <v>118</v>
      </c>
      <c r="U31">
        <v>128</v>
      </c>
      <c r="V31">
        <v>29</v>
      </c>
      <c r="W31">
        <v>480</v>
      </c>
      <c r="X31">
        <v>493</v>
      </c>
      <c r="Y31">
        <v>1103</v>
      </c>
      <c r="Z31">
        <v>220</v>
      </c>
      <c r="AA31">
        <v>337</v>
      </c>
      <c r="AB31">
        <v>125</v>
      </c>
      <c r="AC31">
        <v>264</v>
      </c>
      <c r="AD31">
        <v>229</v>
      </c>
      <c r="AE31" t="s">
        <v>405</v>
      </c>
    </row>
    <row r="32" spans="1:31" x14ac:dyDescent="0.35">
      <c r="A32" t="s">
        <v>931</v>
      </c>
      <c r="B32" s="16">
        <v>31</v>
      </c>
      <c r="C32" t="s">
        <v>925</v>
      </c>
      <c r="D32" t="s">
        <v>212</v>
      </c>
      <c r="E32" t="s">
        <v>24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117</v>
      </c>
      <c r="N32">
        <v>111</v>
      </c>
      <c r="O32">
        <v>127</v>
      </c>
      <c r="P32">
        <v>123</v>
      </c>
      <c r="Q32">
        <v>101</v>
      </c>
      <c r="R32">
        <v>111</v>
      </c>
      <c r="S32">
        <v>137</v>
      </c>
      <c r="T32">
        <v>116</v>
      </c>
      <c r="U32">
        <v>130</v>
      </c>
      <c r="V32">
        <v>29</v>
      </c>
      <c r="W32">
        <v>478</v>
      </c>
      <c r="X32">
        <v>494</v>
      </c>
      <c r="Y32">
        <v>1102</v>
      </c>
      <c r="Z32">
        <v>218</v>
      </c>
      <c r="AA32">
        <v>335</v>
      </c>
      <c r="AB32">
        <v>127</v>
      </c>
      <c r="AC32">
        <v>267</v>
      </c>
      <c r="AD32">
        <v>227</v>
      </c>
      <c r="AE32" t="s">
        <v>405</v>
      </c>
    </row>
    <row r="33" spans="1:31" x14ac:dyDescent="0.35">
      <c r="A33" t="s">
        <v>1136</v>
      </c>
      <c r="B33" s="16">
        <v>32</v>
      </c>
      <c r="C33" t="s">
        <v>1121</v>
      </c>
      <c r="D33" t="s">
        <v>212</v>
      </c>
      <c r="E33" t="s">
        <v>28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1137</v>
      </c>
      <c r="M33">
        <v>120</v>
      </c>
      <c r="N33">
        <v>112</v>
      </c>
      <c r="O33">
        <v>126</v>
      </c>
      <c r="P33">
        <v>126</v>
      </c>
      <c r="Q33">
        <v>101</v>
      </c>
      <c r="R33">
        <v>112</v>
      </c>
      <c r="S33">
        <v>138</v>
      </c>
      <c r="T33">
        <v>119</v>
      </c>
      <c r="U33">
        <v>130</v>
      </c>
      <c r="V33">
        <v>29</v>
      </c>
      <c r="W33">
        <v>484</v>
      </c>
      <c r="X33">
        <v>499</v>
      </c>
      <c r="Y33">
        <v>1113</v>
      </c>
      <c r="Z33">
        <v>221</v>
      </c>
      <c r="AA33">
        <v>339</v>
      </c>
      <c r="AB33">
        <v>126</v>
      </c>
      <c r="AC33">
        <v>268</v>
      </c>
      <c r="AD33">
        <v>231</v>
      </c>
      <c r="AE33" t="s">
        <v>405</v>
      </c>
    </row>
    <row r="34" spans="1:31" x14ac:dyDescent="0.35">
      <c r="A34" t="s">
        <v>1317</v>
      </c>
      <c r="B34" s="16">
        <v>33</v>
      </c>
      <c r="C34" t="s">
        <v>1299</v>
      </c>
      <c r="D34" t="s">
        <v>212</v>
      </c>
      <c r="E34" t="s">
        <v>23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1137</v>
      </c>
      <c r="M34">
        <v>119</v>
      </c>
      <c r="N34">
        <v>112</v>
      </c>
      <c r="O34">
        <v>127</v>
      </c>
      <c r="P34">
        <v>126</v>
      </c>
      <c r="Q34">
        <v>101</v>
      </c>
      <c r="R34">
        <v>112</v>
      </c>
      <c r="S34">
        <v>139</v>
      </c>
      <c r="T34">
        <v>119</v>
      </c>
      <c r="U34">
        <v>130</v>
      </c>
      <c r="V34">
        <v>29</v>
      </c>
      <c r="W34">
        <v>484</v>
      </c>
      <c r="X34">
        <v>500</v>
      </c>
      <c r="Y34">
        <v>1114</v>
      </c>
      <c r="Z34">
        <v>220</v>
      </c>
      <c r="AA34">
        <v>339</v>
      </c>
      <c r="AB34">
        <v>127</v>
      </c>
      <c r="AC34">
        <v>269</v>
      </c>
      <c r="AD34">
        <v>231</v>
      </c>
      <c r="AE34" t="s">
        <v>405</v>
      </c>
    </row>
    <row r="35" spans="1:31" x14ac:dyDescent="0.35">
      <c r="A35" t="s">
        <v>406</v>
      </c>
      <c r="B35" s="16">
        <v>34</v>
      </c>
      <c r="C35" t="s">
        <v>205</v>
      </c>
      <c r="D35" t="s">
        <v>213</v>
      </c>
      <c r="E35" t="s">
        <v>24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706</v>
      </c>
      <c r="M35">
        <v>125</v>
      </c>
      <c r="N35">
        <v>117</v>
      </c>
      <c r="O35">
        <v>113</v>
      </c>
      <c r="P35">
        <v>114</v>
      </c>
      <c r="Q35">
        <v>97</v>
      </c>
      <c r="R35">
        <v>116</v>
      </c>
      <c r="S35">
        <v>117</v>
      </c>
      <c r="T35">
        <v>115</v>
      </c>
      <c r="U35">
        <v>115</v>
      </c>
      <c r="V35">
        <v>27</v>
      </c>
      <c r="W35">
        <v>469</v>
      </c>
      <c r="X35">
        <v>463</v>
      </c>
      <c r="Y35">
        <v>1056</v>
      </c>
      <c r="Z35">
        <v>222</v>
      </c>
      <c r="AA35">
        <v>328</v>
      </c>
      <c r="AB35">
        <v>113</v>
      </c>
      <c r="AC35">
        <v>232</v>
      </c>
      <c r="AD35">
        <v>231</v>
      </c>
      <c r="AE35" t="s">
        <v>407</v>
      </c>
    </row>
    <row r="36" spans="1:31" x14ac:dyDescent="0.35">
      <c r="A36" t="s">
        <v>408</v>
      </c>
      <c r="B36" s="16">
        <v>35</v>
      </c>
      <c r="C36" t="s">
        <v>207</v>
      </c>
      <c r="D36" t="s">
        <v>213</v>
      </c>
      <c r="E36" t="s">
        <v>28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128</v>
      </c>
      <c r="N36">
        <v>120</v>
      </c>
      <c r="O36">
        <v>114</v>
      </c>
      <c r="P36">
        <v>115</v>
      </c>
      <c r="Q36">
        <v>97</v>
      </c>
      <c r="R36">
        <v>117</v>
      </c>
      <c r="S36">
        <v>118</v>
      </c>
      <c r="T36">
        <v>118</v>
      </c>
      <c r="U36">
        <v>116</v>
      </c>
      <c r="V36">
        <v>27</v>
      </c>
      <c r="W36">
        <v>477</v>
      </c>
      <c r="X36">
        <v>469</v>
      </c>
      <c r="Y36">
        <v>1070</v>
      </c>
      <c r="Z36">
        <v>225</v>
      </c>
      <c r="AA36">
        <v>332</v>
      </c>
      <c r="AB36">
        <v>114</v>
      </c>
      <c r="AC36">
        <v>234</v>
      </c>
      <c r="AD36">
        <v>235</v>
      </c>
      <c r="AE36" t="s">
        <v>407</v>
      </c>
    </row>
    <row r="37" spans="1:31" x14ac:dyDescent="0.35">
      <c r="A37" t="s">
        <v>786</v>
      </c>
      <c r="B37" s="16">
        <v>36</v>
      </c>
      <c r="C37" t="s">
        <v>783</v>
      </c>
      <c r="D37" t="s">
        <v>213</v>
      </c>
      <c r="E37" t="s">
        <v>23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131</v>
      </c>
      <c r="N37">
        <v>117</v>
      </c>
      <c r="O37">
        <v>114</v>
      </c>
      <c r="P37">
        <v>112</v>
      </c>
      <c r="Q37">
        <v>97</v>
      </c>
      <c r="R37">
        <v>118</v>
      </c>
      <c r="S37">
        <v>118</v>
      </c>
      <c r="T37">
        <v>120</v>
      </c>
      <c r="U37">
        <v>116</v>
      </c>
      <c r="V37">
        <v>27</v>
      </c>
      <c r="W37">
        <v>474</v>
      </c>
      <c r="X37">
        <v>472</v>
      </c>
      <c r="Y37">
        <v>1070</v>
      </c>
      <c r="Z37">
        <v>228</v>
      </c>
      <c r="AA37">
        <v>326</v>
      </c>
      <c r="AB37">
        <v>114</v>
      </c>
      <c r="AC37">
        <v>234</v>
      </c>
      <c r="AD37">
        <v>238</v>
      </c>
      <c r="AE37" t="s">
        <v>407</v>
      </c>
    </row>
    <row r="38" spans="1:31" x14ac:dyDescent="0.35">
      <c r="A38" t="s">
        <v>871</v>
      </c>
      <c r="B38" s="16">
        <v>37</v>
      </c>
      <c r="C38" t="s">
        <v>869</v>
      </c>
      <c r="D38" t="s">
        <v>213</v>
      </c>
      <c r="E38" t="s">
        <v>24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127</v>
      </c>
      <c r="N38">
        <v>118</v>
      </c>
      <c r="O38">
        <v>113</v>
      </c>
      <c r="P38">
        <v>113</v>
      </c>
      <c r="Q38">
        <v>97</v>
      </c>
      <c r="R38">
        <v>120</v>
      </c>
      <c r="S38">
        <v>120</v>
      </c>
      <c r="T38">
        <v>119</v>
      </c>
      <c r="U38">
        <v>117</v>
      </c>
      <c r="V38">
        <v>27</v>
      </c>
      <c r="W38">
        <v>471</v>
      </c>
      <c r="X38">
        <v>476</v>
      </c>
      <c r="Y38">
        <v>1071</v>
      </c>
      <c r="Z38">
        <v>224</v>
      </c>
      <c r="AA38">
        <v>328</v>
      </c>
      <c r="AB38">
        <v>113</v>
      </c>
      <c r="AC38">
        <v>237</v>
      </c>
      <c r="AD38">
        <v>239</v>
      </c>
      <c r="AE38" t="s">
        <v>407</v>
      </c>
    </row>
    <row r="39" spans="1:31" x14ac:dyDescent="0.35">
      <c r="A39" t="s">
        <v>1097</v>
      </c>
      <c r="B39" s="16">
        <v>38</v>
      </c>
      <c r="C39" t="s">
        <v>1072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709</v>
      </c>
      <c r="M39">
        <v>131</v>
      </c>
      <c r="N39">
        <v>120</v>
      </c>
      <c r="O39">
        <v>115</v>
      </c>
      <c r="P39">
        <v>115</v>
      </c>
      <c r="Q39">
        <v>97</v>
      </c>
      <c r="R39">
        <v>119</v>
      </c>
      <c r="S39">
        <v>119</v>
      </c>
      <c r="T39">
        <v>120</v>
      </c>
      <c r="U39">
        <v>117</v>
      </c>
      <c r="V39">
        <v>27</v>
      </c>
      <c r="W39">
        <v>481</v>
      </c>
      <c r="X39">
        <v>475</v>
      </c>
      <c r="Y39">
        <v>1080</v>
      </c>
      <c r="Z39">
        <v>228</v>
      </c>
      <c r="AA39">
        <v>332</v>
      </c>
      <c r="AB39">
        <v>115</v>
      </c>
      <c r="AC39">
        <v>236</v>
      </c>
      <c r="AD39">
        <v>239</v>
      </c>
      <c r="AE39" t="s">
        <v>407</v>
      </c>
    </row>
    <row r="40" spans="1:31" x14ac:dyDescent="0.35">
      <c r="A40" t="s">
        <v>409</v>
      </c>
      <c r="B40" s="16">
        <v>39</v>
      </c>
      <c r="C40" t="s">
        <v>205</v>
      </c>
      <c r="D40" t="s">
        <v>214</v>
      </c>
      <c r="E40" t="s">
        <v>28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706</v>
      </c>
      <c r="M40">
        <v>118</v>
      </c>
      <c r="N40">
        <v>116</v>
      </c>
      <c r="O40">
        <v>116</v>
      </c>
      <c r="P40">
        <v>123</v>
      </c>
      <c r="Q40">
        <v>101</v>
      </c>
      <c r="R40">
        <v>116</v>
      </c>
      <c r="S40">
        <v>126</v>
      </c>
      <c r="T40">
        <v>115</v>
      </c>
      <c r="U40">
        <v>120</v>
      </c>
      <c r="V40">
        <v>51</v>
      </c>
      <c r="W40">
        <v>473</v>
      </c>
      <c r="X40">
        <v>477</v>
      </c>
      <c r="Y40">
        <v>1102</v>
      </c>
      <c r="Z40">
        <v>219</v>
      </c>
      <c r="AA40">
        <v>340</v>
      </c>
      <c r="AB40">
        <v>116</v>
      </c>
      <c r="AC40">
        <v>246</v>
      </c>
      <c r="AD40">
        <v>231</v>
      </c>
      <c r="AE40" t="s">
        <v>410</v>
      </c>
    </row>
    <row r="41" spans="1:31" x14ac:dyDescent="0.35">
      <c r="A41" t="s">
        <v>411</v>
      </c>
      <c r="B41" s="16">
        <v>40</v>
      </c>
      <c r="C41" t="s">
        <v>215</v>
      </c>
      <c r="D41" t="s">
        <v>214</v>
      </c>
      <c r="E41" t="s">
        <v>23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121</v>
      </c>
      <c r="N41">
        <v>119</v>
      </c>
      <c r="O41">
        <v>117</v>
      </c>
      <c r="P41">
        <v>124</v>
      </c>
      <c r="Q41">
        <v>101</v>
      </c>
      <c r="R41">
        <v>117</v>
      </c>
      <c r="S41">
        <v>127</v>
      </c>
      <c r="T41">
        <v>118</v>
      </c>
      <c r="U41">
        <v>121</v>
      </c>
      <c r="V41">
        <v>51</v>
      </c>
      <c r="W41">
        <v>481</v>
      </c>
      <c r="X41">
        <v>483</v>
      </c>
      <c r="Y41">
        <v>1116</v>
      </c>
      <c r="Z41">
        <v>222</v>
      </c>
      <c r="AA41">
        <v>344</v>
      </c>
      <c r="AB41">
        <v>117</v>
      </c>
      <c r="AC41">
        <v>248</v>
      </c>
      <c r="AD41">
        <v>235</v>
      </c>
      <c r="AE41" t="s">
        <v>410</v>
      </c>
    </row>
    <row r="42" spans="1:31" x14ac:dyDescent="0.35">
      <c r="A42" t="s">
        <v>762</v>
      </c>
      <c r="B42" s="16">
        <v>41</v>
      </c>
      <c r="C42" t="s">
        <v>759</v>
      </c>
      <c r="D42" t="s">
        <v>214</v>
      </c>
      <c r="E42" t="s">
        <v>24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123</v>
      </c>
      <c r="N42">
        <v>117</v>
      </c>
      <c r="O42">
        <v>117</v>
      </c>
      <c r="P42">
        <v>122</v>
      </c>
      <c r="Q42">
        <v>101</v>
      </c>
      <c r="R42">
        <v>118</v>
      </c>
      <c r="S42">
        <v>127</v>
      </c>
      <c r="T42">
        <v>119</v>
      </c>
      <c r="U42">
        <v>121</v>
      </c>
      <c r="V42">
        <v>51</v>
      </c>
      <c r="W42">
        <v>479</v>
      </c>
      <c r="X42">
        <v>485</v>
      </c>
      <c r="Y42">
        <v>1116</v>
      </c>
      <c r="Z42">
        <v>224</v>
      </c>
      <c r="AA42">
        <v>340</v>
      </c>
      <c r="AB42">
        <v>117</v>
      </c>
      <c r="AC42">
        <v>248</v>
      </c>
      <c r="AD42">
        <v>237</v>
      </c>
      <c r="AE42" t="s">
        <v>410</v>
      </c>
    </row>
    <row r="43" spans="1:31" x14ac:dyDescent="0.35">
      <c r="A43" t="s">
        <v>868</v>
      </c>
      <c r="B43" s="16">
        <v>42</v>
      </c>
      <c r="C43" t="s">
        <v>869</v>
      </c>
      <c r="D43" t="s">
        <v>214</v>
      </c>
      <c r="E43" t="s">
        <v>28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119</v>
      </c>
      <c r="N43">
        <v>122</v>
      </c>
      <c r="O43">
        <v>116</v>
      </c>
      <c r="P43">
        <v>126</v>
      </c>
      <c r="Q43">
        <v>101</v>
      </c>
      <c r="R43">
        <v>115</v>
      </c>
      <c r="S43">
        <v>128</v>
      </c>
      <c r="T43">
        <v>117</v>
      </c>
      <c r="U43">
        <v>122</v>
      </c>
      <c r="V43">
        <v>51</v>
      </c>
      <c r="W43">
        <v>483</v>
      </c>
      <c r="X43">
        <v>482</v>
      </c>
      <c r="Y43">
        <v>1117</v>
      </c>
      <c r="Z43">
        <v>220</v>
      </c>
      <c r="AA43">
        <v>349</v>
      </c>
      <c r="AB43">
        <v>116</v>
      </c>
      <c r="AC43">
        <v>250</v>
      </c>
      <c r="AD43">
        <v>232</v>
      </c>
      <c r="AE43" t="s">
        <v>410</v>
      </c>
    </row>
    <row r="44" spans="1:31" x14ac:dyDescent="0.35">
      <c r="A44" t="s">
        <v>1219</v>
      </c>
      <c r="B44" s="16">
        <v>43</v>
      </c>
      <c r="C44" t="s">
        <v>1207</v>
      </c>
      <c r="D44" t="s">
        <v>214</v>
      </c>
      <c r="E44" t="s">
        <v>23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709</v>
      </c>
      <c r="M44">
        <v>124</v>
      </c>
      <c r="N44">
        <v>119</v>
      </c>
      <c r="O44">
        <v>118</v>
      </c>
      <c r="P44">
        <v>124</v>
      </c>
      <c r="Q44">
        <v>101</v>
      </c>
      <c r="R44">
        <v>118</v>
      </c>
      <c r="S44">
        <v>129</v>
      </c>
      <c r="T44">
        <v>120</v>
      </c>
      <c r="U44">
        <v>123</v>
      </c>
      <c r="V44">
        <v>51</v>
      </c>
      <c r="W44">
        <v>485</v>
      </c>
      <c r="X44">
        <v>490</v>
      </c>
      <c r="Y44">
        <v>1127</v>
      </c>
      <c r="Z44">
        <v>225</v>
      </c>
      <c r="AA44">
        <v>344</v>
      </c>
      <c r="AB44">
        <v>118</v>
      </c>
      <c r="AC44">
        <v>252</v>
      </c>
      <c r="AD44">
        <v>238</v>
      </c>
      <c r="AE44" t="s">
        <v>410</v>
      </c>
    </row>
    <row r="45" spans="1:31" x14ac:dyDescent="0.35">
      <c r="A45" t="s">
        <v>412</v>
      </c>
      <c r="B45" s="16">
        <v>44</v>
      </c>
      <c r="C45" t="s">
        <v>205</v>
      </c>
      <c r="D45" t="s">
        <v>216</v>
      </c>
      <c r="E45" t="s">
        <v>24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115</v>
      </c>
      <c r="N45">
        <v>115</v>
      </c>
      <c r="O45">
        <v>124</v>
      </c>
      <c r="P45">
        <v>123</v>
      </c>
      <c r="Q45">
        <v>101</v>
      </c>
      <c r="R45">
        <v>116</v>
      </c>
      <c r="S45">
        <v>116</v>
      </c>
      <c r="T45">
        <v>115</v>
      </c>
      <c r="U45">
        <v>115</v>
      </c>
      <c r="V45">
        <v>46</v>
      </c>
      <c r="W45">
        <v>477</v>
      </c>
      <c r="X45">
        <v>462</v>
      </c>
      <c r="Y45">
        <v>1086</v>
      </c>
      <c r="Z45">
        <v>216</v>
      </c>
      <c r="AA45">
        <v>339</v>
      </c>
      <c r="AB45">
        <v>124</v>
      </c>
      <c r="AC45">
        <v>231</v>
      </c>
      <c r="AD45">
        <v>231</v>
      </c>
      <c r="AE45" t="s">
        <v>413</v>
      </c>
    </row>
    <row r="46" spans="1:31" x14ac:dyDescent="0.35">
      <c r="A46" t="s">
        <v>414</v>
      </c>
      <c r="B46" s="16">
        <v>45</v>
      </c>
      <c r="C46" t="s">
        <v>215</v>
      </c>
      <c r="D46" t="s">
        <v>216</v>
      </c>
      <c r="E46" t="s">
        <v>28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717</v>
      </c>
      <c r="M46">
        <v>116</v>
      </c>
      <c r="N46">
        <v>118</v>
      </c>
      <c r="O46">
        <v>127</v>
      </c>
      <c r="P46">
        <v>126</v>
      </c>
      <c r="Q46">
        <v>101</v>
      </c>
      <c r="R46">
        <v>117</v>
      </c>
      <c r="S46">
        <v>117</v>
      </c>
      <c r="T46">
        <v>116</v>
      </c>
      <c r="U46">
        <v>116</v>
      </c>
      <c r="V46">
        <v>46</v>
      </c>
      <c r="W46">
        <v>487</v>
      </c>
      <c r="X46">
        <v>466</v>
      </c>
      <c r="Y46">
        <v>1100</v>
      </c>
      <c r="Z46">
        <v>217</v>
      </c>
      <c r="AA46">
        <v>345</v>
      </c>
      <c r="AB46">
        <v>127</v>
      </c>
      <c r="AC46">
        <v>233</v>
      </c>
      <c r="AD46">
        <v>233</v>
      </c>
      <c r="AE46" t="s">
        <v>413</v>
      </c>
    </row>
    <row r="47" spans="1:31" x14ac:dyDescent="0.35">
      <c r="A47" t="s">
        <v>761</v>
      </c>
      <c r="B47" s="16">
        <v>46</v>
      </c>
      <c r="C47" t="s">
        <v>759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115</v>
      </c>
      <c r="N47">
        <v>120</v>
      </c>
      <c r="O47">
        <v>126</v>
      </c>
      <c r="P47">
        <v>128</v>
      </c>
      <c r="Q47">
        <v>101</v>
      </c>
      <c r="R47">
        <v>115</v>
      </c>
      <c r="S47">
        <v>118</v>
      </c>
      <c r="T47">
        <v>114</v>
      </c>
      <c r="U47">
        <v>117</v>
      </c>
      <c r="V47">
        <v>46</v>
      </c>
      <c r="W47">
        <v>489</v>
      </c>
      <c r="X47">
        <v>464</v>
      </c>
      <c r="Y47">
        <v>1100</v>
      </c>
      <c r="Z47">
        <v>216</v>
      </c>
      <c r="AA47">
        <v>349</v>
      </c>
      <c r="AB47">
        <v>126</v>
      </c>
      <c r="AC47">
        <v>235</v>
      </c>
      <c r="AD47">
        <v>229</v>
      </c>
      <c r="AE47" t="s">
        <v>413</v>
      </c>
    </row>
    <row r="48" spans="1:31" x14ac:dyDescent="0.35">
      <c r="A48" t="s">
        <v>941</v>
      </c>
      <c r="B48" s="16">
        <v>47</v>
      </c>
      <c r="C48" t="s">
        <v>937</v>
      </c>
      <c r="D48" t="s">
        <v>216</v>
      </c>
      <c r="E48" t="s">
        <v>24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718</v>
      </c>
      <c r="M48">
        <v>116</v>
      </c>
      <c r="N48">
        <v>122</v>
      </c>
      <c r="O48">
        <v>129</v>
      </c>
      <c r="P48">
        <v>129</v>
      </c>
      <c r="Q48">
        <v>101</v>
      </c>
      <c r="R48">
        <v>115</v>
      </c>
      <c r="S48">
        <v>120</v>
      </c>
      <c r="T48">
        <v>114</v>
      </c>
      <c r="U48">
        <v>118</v>
      </c>
      <c r="V48">
        <v>46</v>
      </c>
      <c r="W48">
        <v>496</v>
      </c>
      <c r="X48">
        <v>467</v>
      </c>
      <c r="Y48">
        <v>1110</v>
      </c>
      <c r="Z48">
        <v>217</v>
      </c>
      <c r="AA48">
        <v>352</v>
      </c>
      <c r="AB48">
        <v>129</v>
      </c>
      <c r="AC48">
        <v>238</v>
      </c>
      <c r="AD48">
        <v>229</v>
      </c>
      <c r="AE48" t="s">
        <v>413</v>
      </c>
    </row>
    <row r="49" spans="1:31" x14ac:dyDescent="0.35">
      <c r="A49" t="s">
        <v>1170</v>
      </c>
      <c r="B49" s="16">
        <v>48</v>
      </c>
      <c r="C49" t="s">
        <v>1166</v>
      </c>
      <c r="D49" t="s">
        <v>216</v>
      </c>
      <c r="E49" t="s">
        <v>28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118</v>
      </c>
      <c r="N49">
        <v>120</v>
      </c>
      <c r="O49">
        <v>127</v>
      </c>
      <c r="P49">
        <v>128</v>
      </c>
      <c r="Q49">
        <v>101</v>
      </c>
      <c r="R49">
        <v>117</v>
      </c>
      <c r="S49">
        <v>119</v>
      </c>
      <c r="T49">
        <v>116</v>
      </c>
      <c r="U49">
        <v>118</v>
      </c>
      <c r="V49">
        <v>46</v>
      </c>
      <c r="W49">
        <v>493</v>
      </c>
      <c r="X49">
        <v>470</v>
      </c>
      <c r="Y49">
        <v>1110</v>
      </c>
      <c r="Z49">
        <v>219</v>
      </c>
      <c r="AA49">
        <v>349</v>
      </c>
      <c r="AB49">
        <v>127</v>
      </c>
      <c r="AC49">
        <v>237</v>
      </c>
      <c r="AD49">
        <v>233</v>
      </c>
      <c r="AE49" t="s">
        <v>413</v>
      </c>
    </row>
    <row r="50" spans="1:31" x14ac:dyDescent="0.35">
      <c r="A50" t="s">
        <v>415</v>
      </c>
      <c r="B50" s="16">
        <v>49</v>
      </c>
      <c r="C50" t="s">
        <v>205</v>
      </c>
      <c r="D50" t="s">
        <v>217</v>
      </c>
      <c r="E50" t="s">
        <v>28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709</v>
      </c>
      <c r="M50">
        <v>127</v>
      </c>
      <c r="N50">
        <v>125</v>
      </c>
      <c r="O50">
        <v>113</v>
      </c>
      <c r="P50">
        <v>120</v>
      </c>
      <c r="Q50">
        <v>97</v>
      </c>
      <c r="R50">
        <v>121</v>
      </c>
      <c r="S50">
        <v>115</v>
      </c>
      <c r="T50">
        <v>115</v>
      </c>
      <c r="U50">
        <v>114</v>
      </c>
      <c r="V50">
        <v>29</v>
      </c>
      <c r="W50">
        <v>485</v>
      </c>
      <c r="X50">
        <v>465</v>
      </c>
      <c r="Y50">
        <v>1076</v>
      </c>
      <c r="Z50">
        <v>224</v>
      </c>
      <c r="AA50">
        <v>342</v>
      </c>
      <c r="AB50">
        <v>113</v>
      </c>
      <c r="AC50">
        <v>229</v>
      </c>
      <c r="AD50">
        <v>236</v>
      </c>
      <c r="AE50" t="s">
        <v>416</v>
      </c>
    </row>
    <row r="51" spans="1:31" x14ac:dyDescent="0.35">
      <c r="A51" t="s">
        <v>417</v>
      </c>
      <c r="B51" s="16">
        <v>50</v>
      </c>
      <c r="C51" t="s">
        <v>215</v>
      </c>
      <c r="D51" t="s">
        <v>217</v>
      </c>
      <c r="E51" t="s">
        <v>23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706</v>
      </c>
      <c r="M51">
        <v>124</v>
      </c>
      <c r="N51">
        <v>124</v>
      </c>
      <c r="O51">
        <v>110</v>
      </c>
      <c r="P51">
        <v>119</v>
      </c>
      <c r="Q51">
        <v>97</v>
      </c>
      <c r="R51">
        <v>118</v>
      </c>
      <c r="S51">
        <v>112</v>
      </c>
      <c r="T51">
        <v>112</v>
      </c>
      <c r="U51">
        <v>111</v>
      </c>
      <c r="V51">
        <v>29</v>
      </c>
      <c r="W51">
        <v>477</v>
      </c>
      <c r="X51">
        <v>453</v>
      </c>
      <c r="Y51">
        <v>1056</v>
      </c>
      <c r="Z51">
        <v>221</v>
      </c>
      <c r="AA51">
        <v>340</v>
      </c>
      <c r="AB51">
        <v>110</v>
      </c>
      <c r="AC51">
        <v>223</v>
      </c>
      <c r="AD51">
        <v>230</v>
      </c>
      <c r="AE51" t="s">
        <v>416</v>
      </c>
    </row>
    <row r="52" spans="1:31" x14ac:dyDescent="0.35">
      <c r="A52" t="s">
        <v>866</v>
      </c>
      <c r="B52" s="16">
        <v>51</v>
      </c>
      <c r="C52" t="s">
        <v>859</v>
      </c>
      <c r="D52" t="s">
        <v>217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717</v>
      </c>
      <c r="M52">
        <v>133</v>
      </c>
      <c r="N52">
        <v>125</v>
      </c>
      <c r="O52">
        <v>114</v>
      </c>
      <c r="P52">
        <v>118</v>
      </c>
      <c r="Q52">
        <v>97</v>
      </c>
      <c r="R52">
        <v>123</v>
      </c>
      <c r="S52">
        <v>116</v>
      </c>
      <c r="T52">
        <v>120</v>
      </c>
      <c r="U52">
        <v>115</v>
      </c>
      <c r="V52">
        <v>29</v>
      </c>
      <c r="W52">
        <v>490</v>
      </c>
      <c r="X52">
        <v>474</v>
      </c>
      <c r="Y52">
        <v>1090</v>
      </c>
      <c r="Z52">
        <v>230</v>
      </c>
      <c r="AA52">
        <v>340</v>
      </c>
      <c r="AB52">
        <v>114</v>
      </c>
      <c r="AC52">
        <v>231</v>
      </c>
      <c r="AD52">
        <v>243</v>
      </c>
      <c r="AE52" t="s">
        <v>416</v>
      </c>
    </row>
    <row r="53" spans="1:31" x14ac:dyDescent="0.35">
      <c r="A53" t="s">
        <v>418</v>
      </c>
      <c r="B53" s="16">
        <v>52</v>
      </c>
      <c r="C53" t="s">
        <v>205</v>
      </c>
      <c r="D53" t="s">
        <v>217</v>
      </c>
      <c r="E53" t="s">
        <v>28</v>
      </c>
      <c r="F53" t="s">
        <v>25</v>
      </c>
      <c r="G53" t="s">
        <v>153</v>
      </c>
      <c r="H53" t="s">
        <v>218</v>
      </c>
      <c r="I53" t="s">
        <v>701</v>
      </c>
      <c r="J53" t="s">
        <v>22</v>
      </c>
      <c r="K53" t="s">
        <v>702</v>
      </c>
      <c r="L53" t="s">
        <v>709</v>
      </c>
      <c r="M53">
        <v>128</v>
      </c>
      <c r="N53">
        <v>128</v>
      </c>
      <c r="O53">
        <v>112</v>
      </c>
      <c r="P53">
        <v>123</v>
      </c>
      <c r="Q53">
        <v>97</v>
      </c>
      <c r="R53">
        <v>120</v>
      </c>
      <c r="S53">
        <v>114</v>
      </c>
      <c r="T53">
        <v>114</v>
      </c>
      <c r="U53">
        <v>113</v>
      </c>
      <c r="V53">
        <v>29</v>
      </c>
      <c r="W53">
        <v>491</v>
      </c>
      <c r="X53">
        <v>461</v>
      </c>
      <c r="Y53">
        <v>1078</v>
      </c>
      <c r="Z53">
        <v>225</v>
      </c>
      <c r="AA53">
        <v>348</v>
      </c>
      <c r="AB53">
        <v>112</v>
      </c>
      <c r="AC53">
        <v>227</v>
      </c>
      <c r="AD53">
        <v>234</v>
      </c>
      <c r="AE53" t="s">
        <v>416</v>
      </c>
    </row>
    <row r="54" spans="1:31" x14ac:dyDescent="0.35">
      <c r="A54" t="s">
        <v>419</v>
      </c>
      <c r="B54" s="16">
        <v>53</v>
      </c>
      <c r="C54" t="s">
        <v>205</v>
      </c>
      <c r="D54" t="s">
        <v>219</v>
      </c>
      <c r="E54" t="s">
        <v>24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706</v>
      </c>
      <c r="M54">
        <v>113</v>
      </c>
      <c r="N54">
        <v>115</v>
      </c>
      <c r="O54">
        <v>111</v>
      </c>
      <c r="P54">
        <v>120</v>
      </c>
      <c r="Q54">
        <v>99</v>
      </c>
      <c r="R54">
        <v>113</v>
      </c>
      <c r="S54">
        <v>120</v>
      </c>
      <c r="T54">
        <v>114</v>
      </c>
      <c r="U54">
        <v>114</v>
      </c>
      <c r="V54">
        <v>41</v>
      </c>
      <c r="W54">
        <v>459</v>
      </c>
      <c r="X54">
        <v>461</v>
      </c>
      <c r="Y54">
        <v>1060</v>
      </c>
      <c r="Z54">
        <v>212</v>
      </c>
      <c r="AA54">
        <v>334</v>
      </c>
      <c r="AB54">
        <v>111</v>
      </c>
      <c r="AC54">
        <v>234</v>
      </c>
      <c r="AD54">
        <v>227</v>
      </c>
      <c r="AE54" t="s">
        <v>420</v>
      </c>
    </row>
    <row r="55" spans="1:31" x14ac:dyDescent="0.35">
      <c r="A55" t="s">
        <v>421</v>
      </c>
      <c r="B55" s="16">
        <v>54</v>
      </c>
      <c r="C55" t="s">
        <v>382</v>
      </c>
      <c r="D55" t="s">
        <v>219</v>
      </c>
      <c r="E55" t="s">
        <v>28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710</v>
      </c>
      <c r="M55">
        <v>116</v>
      </c>
      <c r="N55">
        <v>118</v>
      </c>
      <c r="O55">
        <v>113</v>
      </c>
      <c r="P55">
        <v>121</v>
      </c>
      <c r="Q55">
        <v>99</v>
      </c>
      <c r="R55">
        <v>114</v>
      </c>
      <c r="S55">
        <v>121</v>
      </c>
      <c r="T55">
        <v>117</v>
      </c>
      <c r="U55">
        <v>115</v>
      </c>
      <c r="V55">
        <v>41</v>
      </c>
      <c r="W55">
        <v>468</v>
      </c>
      <c r="X55">
        <v>467</v>
      </c>
      <c r="Y55">
        <v>1075</v>
      </c>
      <c r="Z55">
        <v>215</v>
      </c>
      <c r="AA55">
        <v>338</v>
      </c>
      <c r="AB55">
        <v>113</v>
      </c>
      <c r="AC55">
        <v>236</v>
      </c>
      <c r="AD55">
        <v>231</v>
      </c>
      <c r="AE55" t="s">
        <v>420</v>
      </c>
    </row>
    <row r="56" spans="1:31" x14ac:dyDescent="0.35">
      <c r="A56" t="s">
        <v>870</v>
      </c>
      <c r="B56" s="16">
        <v>55</v>
      </c>
      <c r="C56" t="s">
        <v>869</v>
      </c>
      <c r="D56" t="s">
        <v>219</v>
      </c>
      <c r="E56" t="s">
        <v>23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114</v>
      </c>
      <c r="N56">
        <v>119</v>
      </c>
      <c r="O56">
        <v>111</v>
      </c>
      <c r="P56">
        <v>122</v>
      </c>
      <c r="Q56">
        <v>99</v>
      </c>
      <c r="R56">
        <v>113</v>
      </c>
      <c r="S56">
        <v>123</v>
      </c>
      <c r="T56">
        <v>116</v>
      </c>
      <c r="U56">
        <v>117</v>
      </c>
      <c r="V56">
        <v>41</v>
      </c>
      <c r="W56">
        <v>466</v>
      </c>
      <c r="X56">
        <v>469</v>
      </c>
      <c r="Y56">
        <v>1075</v>
      </c>
      <c r="Z56">
        <v>213</v>
      </c>
      <c r="AA56">
        <v>340</v>
      </c>
      <c r="AB56">
        <v>111</v>
      </c>
      <c r="AC56">
        <v>240</v>
      </c>
      <c r="AD56">
        <v>229</v>
      </c>
      <c r="AE56" t="s">
        <v>420</v>
      </c>
    </row>
    <row r="57" spans="1:31" x14ac:dyDescent="0.35">
      <c r="A57" t="s">
        <v>989</v>
      </c>
      <c r="B57" s="16">
        <v>56</v>
      </c>
      <c r="C57" t="s">
        <v>986</v>
      </c>
      <c r="D57" t="s">
        <v>219</v>
      </c>
      <c r="E57" t="s">
        <v>24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709</v>
      </c>
      <c r="M57">
        <v>119</v>
      </c>
      <c r="N57">
        <v>118</v>
      </c>
      <c r="O57">
        <v>114</v>
      </c>
      <c r="P57">
        <v>121</v>
      </c>
      <c r="Q57">
        <v>99</v>
      </c>
      <c r="R57">
        <v>115</v>
      </c>
      <c r="S57">
        <v>123</v>
      </c>
      <c r="T57">
        <v>118</v>
      </c>
      <c r="U57">
        <v>117</v>
      </c>
      <c r="V57">
        <v>41</v>
      </c>
      <c r="W57">
        <v>472</v>
      </c>
      <c r="X57">
        <v>473</v>
      </c>
      <c r="Y57">
        <v>1085</v>
      </c>
      <c r="Z57">
        <v>218</v>
      </c>
      <c r="AA57">
        <v>338</v>
      </c>
      <c r="AB57">
        <v>114</v>
      </c>
      <c r="AC57">
        <v>240</v>
      </c>
      <c r="AD57">
        <v>233</v>
      </c>
      <c r="AE57" t="s">
        <v>420</v>
      </c>
    </row>
    <row r="58" spans="1:31" x14ac:dyDescent="0.35">
      <c r="A58" t="s">
        <v>422</v>
      </c>
      <c r="B58" s="16">
        <v>57</v>
      </c>
      <c r="C58" t="s">
        <v>205</v>
      </c>
      <c r="D58" t="s">
        <v>220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706</v>
      </c>
      <c r="M58">
        <v>117</v>
      </c>
      <c r="N58">
        <v>122</v>
      </c>
      <c r="O58">
        <v>113</v>
      </c>
      <c r="P58">
        <v>117</v>
      </c>
      <c r="Q58">
        <v>101</v>
      </c>
      <c r="R58">
        <v>115</v>
      </c>
      <c r="S58">
        <v>115</v>
      </c>
      <c r="T58">
        <v>115</v>
      </c>
      <c r="U58">
        <v>115</v>
      </c>
      <c r="V58">
        <v>31</v>
      </c>
      <c r="W58">
        <v>469</v>
      </c>
      <c r="X58">
        <v>460</v>
      </c>
      <c r="Y58">
        <v>1061</v>
      </c>
      <c r="Z58">
        <v>218</v>
      </c>
      <c r="AA58">
        <v>340</v>
      </c>
      <c r="AB58">
        <v>113</v>
      </c>
      <c r="AC58">
        <v>230</v>
      </c>
      <c r="AD58">
        <v>230</v>
      </c>
      <c r="AE58" t="s">
        <v>423</v>
      </c>
    </row>
    <row r="59" spans="1:31" x14ac:dyDescent="0.35">
      <c r="A59" t="s">
        <v>424</v>
      </c>
      <c r="B59" s="16">
        <v>58</v>
      </c>
      <c r="C59" t="s">
        <v>205</v>
      </c>
      <c r="D59" t="s">
        <v>221</v>
      </c>
      <c r="E59" t="s">
        <v>24</v>
      </c>
      <c r="F59" t="s">
        <v>26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113</v>
      </c>
      <c r="N59">
        <v>116</v>
      </c>
      <c r="O59">
        <v>112</v>
      </c>
      <c r="P59">
        <v>123</v>
      </c>
      <c r="Q59">
        <v>101</v>
      </c>
      <c r="R59">
        <v>119</v>
      </c>
      <c r="S59">
        <v>113</v>
      </c>
      <c r="T59">
        <v>114</v>
      </c>
      <c r="U59">
        <v>114</v>
      </c>
      <c r="V59">
        <v>31</v>
      </c>
      <c r="W59">
        <v>464</v>
      </c>
      <c r="X59">
        <v>460</v>
      </c>
      <c r="Y59">
        <v>1056</v>
      </c>
      <c r="Z59">
        <v>214</v>
      </c>
      <c r="AA59">
        <v>340</v>
      </c>
      <c r="AB59">
        <v>112</v>
      </c>
      <c r="AC59">
        <v>227</v>
      </c>
      <c r="AD59">
        <v>233</v>
      </c>
      <c r="AE59" t="s">
        <v>425</v>
      </c>
    </row>
    <row r="60" spans="1:31" x14ac:dyDescent="0.35">
      <c r="A60" t="s">
        <v>426</v>
      </c>
      <c r="B60" s="16">
        <v>59</v>
      </c>
      <c r="C60" t="s">
        <v>205</v>
      </c>
      <c r="D60" t="s">
        <v>39</v>
      </c>
      <c r="E60" t="s">
        <v>24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113</v>
      </c>
      <c r="N60">
        <v>115</v>
      </c>
      <c r="O60">
        <v>127</v>
      </c>
      <c r="P60">
        <v>129</v>
      </c>
      <c r="Q60">
        <v>101</v>
      </c>
      <c r="R60">
        <v>113</v>
      </c>
      <c r="S60">
        <v>117</v>
      </c>
      <c r="T60">
        <v>113</v>
      </c>
      <c r="U60">
        <v>115</v>
      </c>
      <c r="V60">
        <v>41</v>
      </c>
      <c r="W60">
        <v>484</v>
      </c>
      <c r="X60">
        <v>458</v>
      </c>
      <c r="Y60">
        <v>1084</v>
      </c>
      <c r="Z60">
        <v>214</v>
      </c>
      <c r="AA60">
        <v>345</v>
      </c>
      <c r="AB60">
        <v>127</v>
      </c>
      <c r="AC60">
        <v>232</v>
      </c>
      <c r="AD60">
        <v>226</v>
      </c>
      <c r="AE60" t="s">
        <v>427</v>
      </c>
    </row>
    <row r="61" spans="1:31" x14ac:dyDescent="0.35">
      <c r="A61" t="s">
        <v>428</v>
      </c>
      <c r="B61" s="16">
        <v>60</v>
      </c>
      <c r="C61" t="s">
        <v>207</v>
      </c>
      <c r="D61" t="s">
        <v>39</v>
      </c>
      <c r="E61" t="s">
        <v>24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709</v>
      </c>
      <c r="M61">
        <v>114</v>
      </c>
      <c r="N61">
        <v>118</v>
      </c>
      <c r="O61">
        <v>130</v>
      </c>
      <c r="P61">
        <v>132</v>
      </c>
      <c r="Q61">
        <v>101</v>
      </c>
      <c r="R61">
        <v>114</v>
      </c>
      <c r="S61">
        <v>118</v>
      </c>
      <c r="T61">
        <v>114</v>
      </c>
      <c r="U61">
        <v>116</v>
      </c>
      <c r="V61">
        <v>41</v>
      </c>
      <c r="W61">
        <v>494</v>
      </c>
      <c r="X61">
        <v>462</v>
      </c>
      <c r="Y61">
        <v>1098</v>
      </c>
      <c r="Z61">
        <v>215</v>
      </c>
      <c r="AA61">
        <v>351</v>
      </c>
      <c r="AB61">
        <v>130</v>
      </c>
      <c r="AC61">
        <v>234</v>
      </c>
      <c r="AD61">
        <v>228</v>
      </c>
      <c r="AE61" t="s">
        <v>427</v>
      </c>
    </row>
    <row r="62" spans="1:31" x14ac:dyDescent="0.35">
      <c r="A62" t="s">
        <v>429</v>
      </c>
      <c r="B62" s="16">
        <v>61</v>
      </c>
      <c r="C62" t="s">
        <v>208</v>
      </c>
      <c r="D62" t="s">
        <v>39</v>
      </c>
      <c r="E62" t="s">
        <v>28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709</v>
      </c>
      <c r="M62">
        <v>112</v>
      </c>
      <c r="N62">
        <v>118</v>
      </c>
      <c r="O62">
        <v>132</v>
      </c>
      <c r="P62">
        <v>132</v>
      </c>
      <c r="Q62">
        <v>101</v>
      </c>
      <c r="R62">
        <v>112</v>
      </c>
      <c r="S62">
        <v>120</v>
      </c>
      <c r="T62">
        <v>112</v>
      </c>
      <c r="U62">
        <v>118</v>
      </c>
      <c r="V62">
        <v>41</v>
      </c>
      <c r="W62">
        <v>494</v>
      </c>
      <c r="X62">
        <v>462</v>
      </c>
      <c r="Y62">
        <v>1098</v>
      </c>
      <c r="Z62">
        <v>213</v>
      </c>
      <c r="AA62">
        <v>351</v>
      </c>
      <c r="AB62">
        <v>132</v>
      </c>
      <c r="AC62">
        <v>238</v>
      </c>
      <c r="AD62">
        <v>224</v>
      </c>
      <c r="AE62" t="s">
        <v>427</v>
      </c>
    </row>
    <row r="63" spans="1:31" x14ac:dyDescent="0.35">
      <c r="A63" t="s">
        <v>835</v>
      </c>
      <c r="B63" s="16">
        <v>62</v>
      </c>
      <c r="C63" t="s">
        <v>823</v>
      </c>
      <c r="D63" t="s">
        <v>39</v>
      </c>
      <c r="E63" t="s">
        <v>23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717</v>
      </c>
      <c r="M63">
        <v>115</v>
      </c>
      <c r="N63">
        <v>120</v>
      </c>
      <c r="O63">
        <v>133</v>
      </c>
      <c r="P63">
        <v>134</v>
      </c>
      <c r="Q63">
        <v>101</v>
      </c>
      <c r="R63">
        <v>115</v>
      </c>
      <c r="S63">
        <v>118</v>
      </c>
      <c r="T63">
        <v>115</v>
      </c>
      <c r="U63">
        <v>116</v>
      </c>
      <c r="V63">
        <v>41</v>
      </c>
      <c r="W63">
        <v>502</v>
      </c>
      <c r="X63">
        <v>464</v>
      </c>
      <c r="Y63">
        <v>1108</v>
      </c>
      <c r="Z63">
        <v>216</v>
      </c>
      <c r="AA63">
        <v>355</v>
      </c>
      <c r="AB63">
        <v>133</v>
      </c>
      <c r="AC63">
        <v>234</v>
      </c>
      <c r="AD63">
        <v>230</v>
      </c>
      <c r="AE63" t="s">
        <v>427</v>
      </c>
    </row>
    <row r="64" spans="1:31" x14ac:dyDescent="0.35">
      <c r="A64" t="s">
        <v>1049</v>
      </c>
      <c r="B64" s="16">
        <v>63</v>
      </c>
      <c r="C64" t="s">
        <v>1043</v>
      </c>
      <c r="D64" t="s">
        <v>39</v>
      </c>
      <c r="E64" t="s">
        <v>24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717</v>
      </c>
      <c r="M64">
        <v>115</v>
      </c>
      <c r="N64">
        <v>121</v>
      </c>
      <c r="O64">
        <v>131</v>
      </c>
      <c r="P64">
        <v>134</v>
      </c>
      <c r="Q64">
        <v>101</v>
      </c>
      <c r="R64">
        <v>114</v>
      </c>
      <c r="S64">
        <v>120</v>
      </c>
      <c r="T64">
        <v>114</v>
      </c>
      <c r="U64">
        <v>118</v>
      </c>
      <c r="V64">
        <v>41</v>
      </c>
      <c r="W64">
        <v>501</v>
      </c>
      <c r="X64">
        <v>466</v>
      </c>
      <c r="Y64">
        <v>1109</v>
      </c>
      <c r="Z64">
        <v>216</v>
      </c>
      <c r="AA64">
        <v>356</v>
      </c>
      <c r="AB64">
        <v>131</v>
      </c>
      <c r="AC64">
        <v>238</v>
      </c>
      <c r="AD64">
        <v>228</v>
      </c>
      <c r="AE64" t="s">
        <v>427</v>
      </c>
    </row>
    <row r="65" spans="1:31" x14ac:dyDescent="0.35">
      <c r="A65" t="s">
        <v>1183</v>
      </c>
      <c r="B65" s="16">
        <v>64</v>
      </c>
      <c r="C65" t="s">
        <v>1166</v>
      </c>
      <c r="D65" t="s">
        <v>39</v>
      </c>
      <c r="E65" t="s">
        <v>28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718</v>
      </c>
      <c r="M65">
        <v>116</v>
      </c>
      <c r="N65">
        <v>122</v>
      </c>
      <c r="O65">
        <v>135</v>
      </c>
      <c r="P65">
        <v>135</v>
      </c>
      <c r="Q65">
        <v>101</v>
      </c>
      <c r="R65">
        <v>116</v>
      </c>
      <c r="S65">
        <v>119</v>
      </c>
      <c r="T65">
        <v>116</v>
      </c>
      <c r="U65">
        <v>117</v>
      </c>
      <c r="V65">
        <v>41</v>
      </c>
      <c r="W65">
        <v>508</v>
      </c>
      <c r="X65">
        <v>468</v>
      </c>
      <c r="Y65">
        <v>1118</v>
      </c>
      <c r="Z65">
        <v>217</v>
      </c>
      <c r="AA65">
        <v>358</v>
      </c>
      <c r="AB65">
        <v>135</v>
      </c>
      <c r="AC65">
        <v>236</v>
      </c>
      <c r="AD65">
        <v>232</v>
      </c>
      <c r="AE65" t="s">
        <v>427</v>
      </c>
    </row>
    <row r="66" spans="1:31" x14ac:dyDescent="0.35">
      <c r="A66" t="s">
        <v>430</v>
      </c>
      <c r="B66" s="16">
        <v>65</v>
      </c>
      <c r="C66" t="s">
        <v>205</v>
      </c>
      <c r="D66" t="s">
        <v>40</v>
      </c>
      <c r="E66" t="s">
        <v>23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709</v>
      </c>
      <c r="M66">
        <v>126</v>
      </c>
      <c r="N66">
        <v>121</v>
      </c>
      <c r="O66">
        <v>114</v>
      </c>
      <c r="P66">
        <v>119</v>
      </c>
      <c r="Q66">
        <v>101</v>
      </c>
      <c r="R66">
        <v>129</v>
      </c>
      <c r="S66">
        <v>117</v>
      </c>
      <c r="T66">
        <v>116</v>
      </c>
      <c r="U66">
        <v>115</v>
      </c>
      <c r="V66">
        <v>36</v>
      </c>
      <c r="W66">
        <v>480</v>
      </c>
      <c r="X66">
        <v>477</v>
      </c>
      <c r="Y66">
        <v>1094</v>
      </c>
      <c r="Z66">
        <v>227</v>
      </c>
      <c r="AA66">
        <v>341</v>
      </c>
      <c r="AB66">
        <v>114</v>
      </c>
      <c r="AC66">
        <v>232</v>
      </c>
      <c r="AD66">
        <v>245</v>
      </c>
      <c r="AE66" t="s">
        <v>431</v>
      </c>
    </row>
    <row r="67" spans="1:31" x14ac:dyDescent="0.35">
      <c r="A67" t="s">
        <v>432</v>
      </c>
      <c r="B67" s="16">
        <v>66</v>
      </c>
      <c r="C67" t="s">
        <v>207</v>
      </c>
      <c r="D67" t="s">
        <v>40</v>
      </c>
      <c r="E67" t="s">
        <v>23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129</v>
      </c>
      <c r="N67">
        <v>122</v>
      </c>
      <c r="O67">
        <v>115</v>
      </c>
      <c r="P67">
        <v>120</v>
      </c>
      <c r="Q67">
        <v>101</v>
      </c>
      <c r="R67">
        <v>132</v>
      </c>
      <c r="S67">
        <v>118</v>
      </c>
      <c r="T67">
        <v>119</v>
      </c>
      <c r="U67">
        <v>116</v>
      </c>
      <c r="V67">
        <v>36</v>
      </c>
      <c r="W67">
        <v>486</v>
      </c>
      <c r="X67">
        <v>485</v>
      </c>
      <c r="Y67">
        <v>1108</v>
      </c>
      <c r="Z67">
        <v>230</v>
      </c>
      <c r="AA67">
        <v>343</v>
      </c>
      <c r="AB67">
        <v>115</v>
      </c>
      <c r="AC67">
        <v>234</v>
      </c>
      <c r="AD67">
        <v>251</v>
      </c>
      <c r="AE67" t="s">
        <v>431</v>
      </c>
    </row>
    <row r="68" spans="1:31" x14ac:dyDescent="0.35">
      <c r="A68" t="s">
        <v>433</v>
      </c>
      <c r="B68" s="16">
        <v>67</v>
      </c>
      <c r="C68" t="s">
        <v>208</v>
      </c>
      <c r="D68" t="s">
        <v>40</v>
      </c>
      <c r="E68" t="s">
        <v>24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131</v>
      </c>
      <c r="N68">
        <v>125</v>
      </c>
      <c r="O68">
        <v>115</v>
      </c>
      <c r="P68">
        <v>123</v>
      </c>
      <c r="Q68">
        <v>101</v>
      </c>
      <c r="R68">
        <v>129</v>
      </c>
      <c r="S68">
        <v>118</v>
      </c>
      <c r="T68">
        <v>116</v>
      </c>
      <c r="U68">
        <v>114</v>
      </c>
      <c r="V68">
        <v>36</v>
      </c>
      <c r="W68">
        <v>494</v>
      </c>
      <c r="X68">
        <v>477</v>
      </c>
      <c r="Y68">
        <v>1108</v>
      </c>
      <c r="Z68">
        <v>232</v>
      </c>
      <c r="AA68">
        <v>349</v>
      </c>
      <c r="AB68">
        <v>115</v>
      </c>
      <c r="AC68">
        <v>232</v>
      </c>
      <c r="AD68">
        <v>245</v>
      </c>
      <c r="AE68" t="s">
        <v>431</v>
      </c>
    </row>
    <row r="69" spans="1:31" x14ac:dyDescent="0.35">
      <c r="A69" t="s">
        <v>825</v>
      </c>
      <c r="B69" s="16">
        <v>68</v>
      </c>
      <c r="C69" t="s">
        <v>823</v>
      </c>
      <c r="D69" t="s">
        <v>40</v>
      </c>
      <c r="E69" t="s">
        <v>28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718</v>
      </c>
      <c r="M69">
        <v>132</v>
      </c>
      <c r="N69">
        <v>119</v>
      </c>
      <c r="O69">
        <v>115</v>
      </c>
      <c r="P69">
        <v>120</v>
      </c>
      <c r="Q69">
        <v>101</v>
      </c>
      <c r="R69">
        <v>129</v>
      </c>
      <c r="S69">
        <v>121</v>
      </c>
      <c r="T69">
        <v>117</v>
      </c>
      <c r="U69">
        <v>118</v>
      </c>
      <c r="V69">
        <v>36</v>
      </c>
      <c r="W69">
        <v>486</v>
      </c>
      <c r="X69">
        <v>485</v>
      </c>
      <c r="Y69">
        <v>1108</v>
      </c>
      <c r="Z69">
        <v>233</v>
      </c>
      <c r="AA69">
        <v>340</v>
      </c>
      <c r="AB69">
        <v>115</v>
      </c>
      <c r="AC69">
        <v>239</v>
      </c>
      <c r="AD69">
        <v>246</v>
      </c>
      <c r="AE69" t="s">
        <v>431</v>
      </c>
    </row>
    <row r="70" spans="1:31" x14ac:dyDescent="0.35">
      <c r="A70" t="s">
        <v>961</v>
      </c>
      <c r="B70" s="16">
        <v>69</v>
      </c>
      <c r="C70" t="s">
        <v>949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719</v>
      </c>
      <c r="M70">
        <v>131</v>
      </c>
      <c r="N70">
        <v>122</v>
      </c>
      <c r="O70">
        <v>116</v>
      </c>
      <c r="P70">
        <v>120</v>
      </c>
      <c r="Q70">
        <v>101</v>
      </c>
      <c r="R70">
        <v>135</v>
      </c>
      <c r="S70">
        <v>119</v>
      </c>
      <c r="T70">
        <v>121</v>
      </c>
      <c r="U70">
        <v>117</v>
      </c>
      <c r="V70">
        <v>36</v>
      </c>
      <c r="W70">
        <v>489</v>
      </c>
      <c r="X70">
        <v>492</v>
      </c>
      <c r="Y70">
        <v>1118</v>
      </c>
      <c r="Z70">
        <v>232</v>
      </c>
      <c r="AA70">
        <v>343</v>
      </c>
      <c r="AB70">
        <v>116</v>
      </c>
      <c r="AC70">
        <v>236</v>
      </c>
      <c r="AD70">
        <v>256</v>
      </c>
      <c r="AE70" t="s">
        <v>431</v>
      </c>
    </row>
    <row r="71" spans="1:31" x14ac:dyDescent="0.35">
      <c r="A71" t="s">
        <v>1124</v>
      </c>
      <c r="B71" s="16">
        <v>70</v>
      </c>
      <c r="C71" t="s">
        <v>1121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719</v>
      </c>
      <c r="M71">
        <v>132</v>
      </c>
      <c r="N71">
        <v>122</v>
      </c>
      <c r="O71">
        <v>116</v>
      </c>
      <c r="P71">
        <v>120</v>
      </c>
      <c r="Q71">
        <v>101</v>
      </c>
      <c r="R71">
        <v>133</v>
      </c>
      <c r="S71">
        <v>120</v>
      </c>
      <c r="T71">
        <v>121</v>
      </c>
      <c r="U71">
        <v>118</v>
      </c>
      <c r="V71">
        <v>36</v>
      </c>
      <c r="W71">
        <v>490</v>
      </c>
      <c r="X71">
        <v>492</v>
      </c>
      <c r="Y71">
        <v>1119</v>
      </c>
      <c r="Z71">
        <v>233</v>
      </c>
      <c r="AA71">
        <v>343</v>
      </c>
      <c r="AB71">
        <v>116</v>
      </c>
      <c r="AC71">
        <v>238</v>
      </c>
      <c r="AD71">
        <v>254</v>
      </c>
      <c r="AE71" t="s">
        <v>431</v>
      </c>
    </row>
    <row r="72" spans="1:31" x14ac:dyDescent="0.35">
      <c r="A72" t="s">
        <v>434</v>
      </c>
      <c r="B72" s="16">
        <v>71</v>
      </c>
      <c r="C72" t="s">
        <v>205</v>
      </c>
      <c r="D72" t="s">
        <v>41</v>
      </c>
      <c r="E72" t="s">
        <v>23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707</v>
      </c>
      <c r="M72">
        <v>117</v>
      </c>
      <c r="N72">
        <v>114</v>
      </c>
      <c r="O72">
        <v>113</v>
      </c>
      <c r="P72">
        <v>118</v>
      </c>
      <c r="Q72">
        <v>97</v>
      </c>
      <c r="R72">
        <v>123</v>
      </c>
      <c r="S72">
        <v>115</v>
      </c>
      <c r="T72">
        <v>115</v>
      </c>
      <c r="U72">
        <v>115</v>
      </c>
      <c r="V72">
        <v>27</v>
      </c>
      <c r="W72">
        <v>462</v>
      </c>
      <c r="X72">
        <v>468</v>
      </c>
      <c r="Y72">
        <v>1054</v>
      </c>
      <c r="Z72">
        <v>214</v>
      </c>
      <c r="AA72">
        <v>329</v>
      </c>
      <c r="AB72">
        <v>113</v>
      </c>
      <c r="AC72">
        <v>230</v>
      </c>
      <c r="AD72">
        <v>238</v>
      </c>
      <c r="AE72" t="s">
        <v>435</v>
      </c>
    </row>
    <row r="73" spans="1:31" x14ac:dyDescent="0.35">
      <c r="A73" t="s">
        <v>436</v>
      </c>
      <c r="B73" s="16">
        <v>72</v>
      </c>
      <c r="C73" t="s">
        <v>382</v>
      </c>
      <c r="D73" t="s">
        <v>41</v>
      </c>
      <c r="E73" t="s">
        <v>24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120</v>
      </c>
      <c r="N73">
        <v>115</v>
      </c>
      <c r="O73">
        <v>114</v>
      </c>
      <c r="P73">
        <v>119</v>
      </c>
      <c r="Q73">
        <v>97</v>
      </c>
      <c r="R73">
        <v>126</v>
      </c>
      <c r="S73">
        <v>116</v>
      </c>
      <c r="T73">
        <v>118</v>
      </c>
      <c r="U73">
        <v>116</v>
      </c>
      <c r="V73">
        <v>27</v>
      </c>
      <c r="W73">
        <v>468</v>
      </c>
      <c r="X73">
        <v>476</v>
      </c>
      <c r="Y73">
        <v>1068</v>
      </c>
      <c r="Z73">
        <v>217</v>
      </c>
      <c r="AA73">
        <v>331</v>
      </c>
      <c r="AB73">
        <v>114</v>
      </c>
      <c r="AC73">
        <v>232</v>
      </c>
      <c r="AD73">
        <v>244</v>
      </c>
      <c r="AE73" t="s">
        <v>435</v>
      </c>
    </row>
    <row r="74" spans="1:31" x14ac:dyDescent="0.35">
      <c r="A74" t="s">
        <v>908</v>
      </c>
      <c r="B74" s="16">
        <v>73</v>
      </c>
      <c r="C74" t="s">
        <v>892</v>
      </c>
      <c r="D74" t="s">
        <v>41</v>
      </c>
      <c r="E74" t="s">
        <v>28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704</v>
      </c>
      <c r="M74">
        <v>123</v>
      </c>
      <c r="N74">
        <v>113</v>
      </c>
      <c r="O74">
        <v>114</v>
      </c>
      <c r="P74">
        <v>117</v>
      </c>
      <c r="Q74">
        <v>97</v>
      </c>
      <c r="R74">
        <v>128</v>
      </c>
      <c r="S74">
        <v>115</v>
      </c>
      <c r="T74">
        <v>120</v>
      </c>
      <c r="U74">
        <v>115</v>
      </c>
      <c r="V74">
        <v>27</v>
      </c>
      <c r="W74">
        <v>467</v>
      </c>
      <c r="X74">
        <v>478</v>
      </c>
      <c r="Y74">
        <v>1069</v>
      </c>
      <c r="Z74">
        <v>220</v>
      </c>
      <c r="AA74">
        <v>327</v>
      </c>
      <c r="AB74">
        <v>114</v>
      </c>
      <c r="AC74">
        <v>230</v>
      </c>
      <c r="AD74">
        <v>248</v>
      </c>
      <c r="AE74" t="s">
        <v>435</v>
      </c>
    </row>
    <row r="75" spans="1:31" x14ac:dyDescent="0.35">
      <c r="A75" t="s">
        <v>1122</v>
      </c>
      <c r="B75" s="16">
        <v>74</v>
      </c>
      <c r="C75" t="s">
        <v>1121</v>
      </c>
      <c r="D75" t="s">
        <v>41</v>
      </c>
      <c r="E75" t="s">
        <v>23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704</v>
      </c>
      <c r="M75">
        <v>121</v>
      </c>
      <c r="N75">
        <v>112</v>
      </c>
      <c r="O75">
        <v>112</v>
      </c>
      <c r="P75">
        <v>117</v>
      </c>
      <c r="Q75">
        <v>97</v>
      </c>
      <c r="R75">
        <v>129</v>
      </c>
      <c r="S75">
        <v>118</v>
      </c>
      <c r="T75">
        <v>121</v>
      </c>
      <c r="U75">
        <v>117</v>
      </c>
      <c r="V75">
        <v>27</v>
      </c>
      <c r="W75">
        <v>462</v>
      </c>
      <c r="X75">
        <v>485</v>
      </c>
      <c r="Y75">
        <v>1071</v>
      </c>
      <c r="Z75">
        <v>218</v>
      </c>
      <c r="AA75">
        <v>326</v>
      </c>
      <c r="AB75">
        <v>112</v>
      </c>
      <c r="AC75">
        <v>235</v>
      </c>
      <c r="AD75">
        <v>250</v>
      </c>
      <c r="AE75" t="s">
        <v>435</v>
      </c>
    </row>
    <row r="76" spans="1:31" x14ac:dyDescent="0.35">
      <c r="A76" t="s">
        <v>437</v>
      </c>
      <c r="B76" s="16">
        <v>75</v>
      </c>
      <c r="C76" t="s">
        <v>205</v>
      </c>
      <c r="D76" t="s">
        <v>42</v>
      </c>
      <c r="E76" t="s">
        <v>24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711</v>
      </c>
      <c r="M76">
        <v>118</v>
      </c>
      <c r="N76">
        <v>111</v>
      </c>
      <c r="O76">
        <v>116</v>
      </c>
      <c r="P76">
        <v>124</v>
      </c>
      <c r="Q76">
        <v>101</v>
      </c>
      <c r="R76">
        <v>110</v>
      </c>
      <c r="S76">
        <v>130</v>
      </c>
      <c r="T76">
        <v>116</v>
      </c>
      <c r="U76">
        <v>122</v>
      </c>
      <c r="V76">
        <v>36</v>
      </c>
      <c r="W76">
        <v>469</v>
      </c>
      <c r="X76">
        <v>478</v>
      </c>
      <c r="Y76">
        <v>1084</v>
      </c>
      <c r="Z76">
        <v>219</v>
      </c>
      <c r="AA76">
        <v>336</v>
      </c>
      <c r="AB76">
        <v>116</v>
      </c>
      <c r="AC76">
        <v>252</v>
      </c>
      <c r="AD76">
        <v>226</v>
      </c>
      <c r="AE76" t="s">
        <v>438</v>
      </c>
    </row>
    <row r="77" spans="1:31" x14ac:dyDescent="0.35">
      <c r="A77" t="s">
        <v>826</v>
      </c>
      <c r="B77" s="16">
        <v>76</v>
      </c>
      <c r="C77" t="s">
        <v>823</v>
      </c>
      <c r="D77" t="s">
        <v>42</v>
      </c>
      <c r="E77" t="s">
        <v>28</v>
      </c>
      <c r="F77" t="s">
        <v>21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708</v>
      </c>
      <c r="M77">
        <v>119</v>
      </c>
      <c r="N77">
        <v>112</v>
      </c>
      <c r="O77">
        <v>119</v>
      </c>
      <c r="P77">
        <v>125</v>
      </c>
      <c r="Q77">
        <v>101</v>
      </c>
      <c r="R77">
        <v>111</v>
      </c>
      <c r="S77">
        <v>133</v>
      </c>
      <c r="T77">
        <v>117</v>
      </c>
      <c r="U77">
        <v>125</v>
      </c>
      <c r="V77">
        <v>36</v>
      </c>
      <c r="W77">
        <v>475</v>
      </c>
      <c r="X77">
        <v>486</v>
      </c>
      <c r="Y77">
        <v>1098</v>
      </c>
      <c r="Z77">
        <v>220</v>
      </c>
      <c r="AA77">
        <v>338</v>
      </c>
      <c r="AB77">
        <v>119</v>
      </c>
      <c r="AC77">
        <v>258</v>
      </c>
      <c r="AD77">
        <v>228</v>
      </c>
      <c r="AE77" t="s">
        <v>438</v>
      </c>
    </row>
    <row r="78" spans="1:31" x14ac:dyDescent="0.35">
      <c r="A78" t="s">
        <v>1005</v>
      </c>
      <c r="B78" s="16">
        <v>77</v>
      </c>
      <c r="C78" t="s">
        <v>986</v>
      </c>
      <c r="D78" t="s">
        <v>42</v>
      </c>
      <c r="E78" t="s">
        <v>23</v>
      </c>
      <c r="F78" t="s">
        <v>21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708</v>
      </c>
      <c r="M78">
        <v>117</v>
      </c>
      <c r="N78">
        <v>110</v>
      </c>
      <c r="O78">
        <v>120</v>
      </c>
      <c r="P78">
        <v>124</v>
      </c>
      <c r="Q78">
        <v>101</v>
      </c>
      <c r="R78">
        <v>111</v>
      </c>
      <c r="S78">
        <v>136</v>
      </c>
      <c r="T78">
        <v>117</v>
      </c>
      <c r="U78">
        <v>127</v>
      </c>
      <c r="V78">
        <v>36</v>
      </c>
      <c r="W78">
        <v>471</v>
      </c>
      <c r="X78">
        <v>491</v>
      </c>
      <c r="Y78">
        <v>1099</v>
      </c>
      <c r="Z78">
        <v>218</v>
      </c>
      <c r="AA78">
        <v>335</v>
      </c>
      <c r="AB78">
        <v>120</v>
      </c>
      <c r="AC78">
        <v>263</v>
      </c>
      <c r="AD78">
        <v>228</v>
      </c>
      <c r="AE78" t="s">
        <v>438</v>
      </c>
    </row>
    <row r="79" spans="1:31" x14ac:dyDescent="0.35">
      <c r="A79" t="s">
        <v>1332</v>
      </c>
      <c r="B79" s="16">
        <v>78</v>
      </c>
      <c r="C79" t="s">
        <v>1299</v>
      </c>
      <c r="D79" t="s">
        <v>42</v>
      </c>
      <c r="E79" t="s">
        <v>24</v>
      </c>
      <c r="F79" t="s">
        <v>21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721</v>
      </c>
      <c r="M79">
        <v>120</v>
      </c>
      <c r="N79">
        <v>113</v>
      </c>
      <c r="O79">
        <v>120</v>
      </c>
      <c r="P79">
        <v>126</v>
      </c>
      <c r="Q79">
        <v>101</v>
      </c>
      <c r="R79">
        <v>112</v>
      </c>
      <c r="S79">
        <v>135</v>
      </c>
      <c r="T79">
        <v>118</v>
      </c>
      <c r="U79">
        <v>127</v>
      </c>
      <c r="V79">
        <v>36</v>
      </c>
      <c r="W79">
        <v>479</v>
      </c>
      <c r="X79">
        <v>492</v>
      </c>
      <c r="Y79">
        <v>1108</v>
      </c>
      <c r="Z79">
        <v>221</v>
      </c>
      <c r="AA79">
        <v>340</v>
      </c>
      <c r="AB79">
        <v>120</v>
      </c>
      <c r="AC79">
        <v>262</v>
      </c>
      <c r="AD79">
        <v>230</v>
      </c>
      <c r="AE79" t="s">
        <v>438</v>
      </c>
    </row>
    <row r="80" spans="1:31" x14ac:dyDescent="0.35">
      <c r="A80" t="s">
        <v>439</v>
      </c>
      <c r="B80" s="16">
        <v>79</v>
      </c>
      <c r="C80" t="s">
        <v>205</v>
      </c>
      <c r="D80" t="s">
        <v>43</v>
      </c>
      <c r="E80" t="s">
        <v>24</v>
      </c>
      <c r="F80" t="s">
        <v>25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704</v>
      </c>
      <c r="M80">
        <v>117</v>
      </c>
      <c r="N80">
        <v>113</v>
      </c>
      <c r="O80">
        <v>114</v>
      </c>
      <c r="P80">
        <v>115</v>
      </c>
      <c r="Q80">
        <v>97</v>
      </c>
      <c r="R80">
        <v>115</v>
      </c>
      <c r="S80">
        <v>116</v>
      </c>
      <c r="T80">
        <v>115</v>
      </c>
      <c r="U80">
        <v>115</v>
      </c>
      <c r="V80">
        <v>29</v>
      </c>
      <c r="W80">
        <v>459</v>
      </c>
      <c r="X80">
        <v>461</v>
      </c>
      <c r="Y80">
        <v>1046</v>
      </c>
      <c r="Z80">
        <v>214</v>
      </c>
      <c r="AA80">
        <v>325</v>
      </c>
      <c r="AB80">
        <v>114</v>
      </c>
      <c r="AC80">
        <v>231</v>
      </c>
      <c r="AD80">
        <v>230</v>
      </c>
      <c r="AE80" t="s">
        <v>440</v>
      </c>
    </row>
    <row r="81" spans="1:31" x14ac:dyDescent="0.35">
      <c r="A81" t="s">
        <v>927</v>
      </c>
      <c r="B81" s="16">
        <v>80</v>
      </c>
      <c r="C81" t="s">
        <v>925</v>
      </c>
      <c r="D81" t="s">
        <v>43</v>
      </c>
      <c r="E81" t="s">
        <v>28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703</v>
      </c>
      <c r="M81">
        <v>120</v>
      </c>
      <c r="N81">
        <v>116</v>
      </c>
      <c r="O81">
        <v>115</v>
      </c>
      <c r="P81">
        <v>116</v>
      </c>
      <c r="Q81">
        <v>97</v>
      </c>
      <c r="R81">
        <v>116</v>
      </c>
      <c r="S81">
        <v>117</v>
      </c>
      <c r="T81">
        <v>118</v>
      </c>
      <c r="U81">
        <v>116</v>
      </c>
      <c r="V81">
        <v>29</v>
      </c>
      <c r="W81">
        <v>467</v>
      </c>
      <c r="X81">
        <v>467</v>
      </c>
      <c r="Y81">
        <v>1060</v>
      </c>
      <c r="Z81">
        <v>217</v>
      </c>
      <c r="AA81">
        <v>329</v>
      </c>
      <c r="AB81">
        <v>115</v>
      </c>
      <c r="AC81">
        <v>233</v>
      </c>
      <c r="AD81">
        <v>234</v>
      </c>
      <c r="AE81" t="s">
        <v>440</v>
      </c>
    </row>
    <row r="82" spans="1:31" x14ac:dyDescent="0.35">
      <c r="A82" t="s">
        <v>441</v>
      </c>
      <c r="B82" s="16">
        <v>81</v>
      </c>
      <c r="C82" t="s">
        <v>205</v>
      </c>
      <c r="D82" t="s">
        <v>44</v>
      </c>
      <c r="E82" t="s">
        <v>24</v>
      </c>
      <c r="F82" t="s">
        <v>26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704</v>
      </c>
      <c r="M82">
        <v>115</v>
      </c>
      <c r="N82">
        <v>114</v>
      </c>
      <c r="O82">
        <v>113</v>
      </c>
      <c r="P82">
        <v>118</v>
      </c>
      <c r="Q82">
        <v>97</v>
      </c>
      <c r="R82">
        <v>121</v>
      </c>
      <c r="S82">
        <v>115</v>
      </c>
      <c r="T82">
        <v>116</v>
      </c>
      <c r="U82">
        <v>115</v>
      </c>
      <c r="V82">
        <v>36</v>
      </c>
      <c r="W82">
        <v>460</v>
      </c>
      <c r="X82">
        <v>467</v>
      </c>
      <c r="Y82">
        <v>1060</v>
      </c>
      <c r="Z82">
        <v>212</v>
      </c>
      <c r="AA82">
        <v>329</v>
      </c>
      <c r="AB82">
        <v>113</v>
      </c>
      <c r="AC82">
        <v>230</v>
      </c>
      <c r="AD82">
        <v>237</v>
      </c>
      <c r="AE82" t="s">
        <v>442</v>
      </c>
    </row>
    <row r="83" spans="1:31" x14ac:dyDescent="0.35">
      <c r="A83" t="s">
        <v>788</v>
      </c>
      <c r="B83" s="16">
        <v>82</v>
      </c>
      <c r="C83" t="s">
        <v>783</v>
      </c>
      <c r="D83" t="s">
        <v>44</v>
      </c>
      <c r="E83" t="s">
        <v>28</v>
      </c>
      <c r="F83" t="s">
        <v>26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703</v>
      </c>
      <c r="M83">
        <v>118</v>
      </c>
      <c r="N83">
        <v>115</v>
      </c>
      <c r="O83">
        <v>114</v>
      </c>
      <c r="P83">
        <v>119</v>
      </c>
      <c r="Q83">
        <v>97</v>
      </c>
      <c r="R83">
        <v>124</v>
      </c>
      <c r="S83">
        <v>116</v>
      </c>
      <c r="T83">
        <v>119</v>
      </c>
      <c r="U83">
        <v>116</v>
      </c>
      <c r="V83">
        <v>36</v>
      </c>
      <c r="W83">
        <v>466</v>
      </c>
      <c r="X83">
        <v>475</v>
      </c>
      <c r="Y83">
        <v>1074</v>
      </c>
      <c r="Z83">
        <v>215</v>
      </c>
      <c r="AA83">
        <v>331</v>
      </c>
      <c r="AB83">
        <v>114</v>
      </c>
      <c r="AC83">
        <v>232</v>
      </c>
      <c r="AD83">
        <v>243</v>
      </c>
      <c r="AE83" t="s">
        <v>442</v>
      </c>
    </row>
    <row r="84" spans="1:31" x14ac:dyDescent="0.35">
      <c r="A84" t="s">
        <v>443</v>
      </c>
      <c r="B84" s="16">
        <v>83</v>
      </c>
      <c r="C84" t="s">
        <v>205</v>
      </c>
      <c r="D84" t="s">
        <v>45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706</v>
      </c>
      <c r="M84">
        <v>123</v>
      </c>
      <c r="N84">
        <v>120</v>
      </c>
      <c r="O84">
        <v>114</v>
      </c>
      <c r="P84">
        <v>122</v>
      </c>
      <c r="Q84">
        <v>101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479</v>
      </c>
      <c r="X84">
        <v>461</v>
      </c>
      <c r="Y84">
        <v>1070</v>
      </c>
      <c r="Z84">
        <v>224</v>
      </c>
      <c r="AA84">
        <v>343</v>
      </c>
      <c r="AB84">
        <v>114</v>
      </c>
      <c r="AC84">
        <v>231</v>
      </c>
      <c r="AD84">
        <v>230</v>
      </c>
      <c r="AE84" t="s">
        <v>444</v>
      </c>
    </row>
    <row r="85" spans="1:31" x14ac:dyDescent="0.35">
      <c r="A85" t="s">
        <v>787</v>
      </c>
      <c r="B85" s="16">
        <v>84</v>
      </c>
      <c r="C85" t="s">
        <v>783</v>
      </c>
      <c r="D85" t="s">
        <v>45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710</v>
      </c>
      <c r="M85">
        <v>126</v>
      </c>
      <c r="N85">
        <v>122</v>
      </c>
      <c r="O85">
        <v>115</v>
      </c>
      <c r="P85">
        <v>123</v>
      </c>
      <c r="Q85">
        <v>101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486</v>
      </c>
      <c r="X85">
        <v>467</v>
      </c>
      <c r="Y85">
        <v>1083</v>
      </c>
      <c r="Z85">
        <v>227</v>
      </c>
      <c r="AA85">
        <v>346</v>
      </c>
      <c r="AB85">
        <v>115</v>
      </c>
      <c r="AC85">
        <v>233</v>
      </c>
      <c r="AD85">
        <v>234</v>
      </c>
      <c r="AE85" t="s">
        <v>444</v>
      </c>
    </row>
    <row r="86" spans="1:31" x14ac:dyDescent="0.35">
      <c r="A86" t="s">
        <v>445</v>
      </c>
      <c r="B86" s="16">
        <v>85</v>
      </c>
      <c r="C86" t="s">
        <v>205</v>
      </c>
      <c r="D86" t="s">
        <v>46</v>
      </c>
      <c r="E86" t="s">
        <v>24</v>
      </c>
      <c r="F86" t="s">
        <v>21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711</v>
      </c>
      <c r="M86">
        <v>115</v>
      </c>
      <c r="N86">
        <v>110</v>
      </c>
      <c r="O86">
        <v>113</v>
      </c>
      <c r="P86">
        <v>120</v>
      </c>
      <c r="Q86">
        <v>97</v>
      </c>
      <c r="R86">
        <v>110</v>
      </c>
      <c r="S86">
        <v>123</v>
      </c>
      <c r="T86">
        <v>119</v>
      </c>
      <c r="U86">
        <v>120</v>
      </c>
      <c r="V86">
        <v>33</v>
      </c>
      <c r="W86">
        <v>458</v>
      </c>
      <c r="X86">
        <v>472</v>
      </c>
      <c r="Y86">
        <v>1060</v>
      </c>
      <c r="Z86">
        <v>212</v>
      </c>
      <c r="AA86">
        <v>327</v>
      </c>
      <c r="AB86">
        <v>113</v>
      </c>
      <c r="AC86">
        <v>243</v>
      </c>
      <c r="AD86">
        <v>229</v>
      </c>
      <c r="AE86" t="s">
        <v>446</v>
      </c>
    </row>
    <row r="87" spans="1:31" x14ac:dyDescent="0.35">
      <c r="A87" t="s">
        <v>447</v>
      </c>
      <c r="B87" s="16">
        <v>86</v>
      </c>
      <c r="C87" t="s">
        <v>205</v>
      </c>
      <c r="D87" t="s">
        <v>47</v>
      </c>
      <c r="E87" t="s">
        <v>24</v>
      </c>
      <c r="F87" t="s">
        <v>25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124</v>
      </c>
      <c r="N87">
        <v>121</v>
      </c>
      <c r="O87">
        <v>114</v>
      </c>
      <c r="P87">
        <v>122</v>
      </c>
      <c r="Q87">
        <v>101</v>
      </c>
      <c r="R87">
        <v>116</v>
      </c>
      <c r="S87">
        <v>118</v>
      </c>
      <c r="T87">
        <v>116</v>
      </c>
      <c r="U87">
        <v>116</v>
      </c>
      <c r="V87">
        <v>51</v>
      </c>
      <c r="W87">
        <v>481</v>
      </c>
      <c r="X87">
        <v>466</v>
      </c>
      <c r="Y87">
        <v>1099</v>
      </c>
      <c r="Z87">
        <v>225</v>
      </c>
      <c r="AA87">
        <v>344</v>
      </c>
      <c r="AB87">
        <v>114</v>
      </c>
      <c r="AC87">
        <v>234</v>
      </c>
      <c r="AD87">
        <v>232</v>
      </c>
      <c r="AE87" t="s">
        <v>448</v>
      </c>
    </row>
    <row r="88" spans="1:31" x14ac:dyDescent="0.35">
      <c r="A88" t="s">
        <v>1347</v>
      </c>
      <c r="B88" s="16">
        <v>87</v>
      </c>
      <c r="C88" t="s">
        <v>1340</v>
      </c>
      <c r="D88" t="s">
        <v>47</v>
      </c>
      <c r="E88" t="s">
        <v>28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127</v>
      </c>
      <c r="N88">
        <v>124</v>
      </c>
      <c r="O88">
        <v>115</v>
      </c>
      <c r="P88">
        <v>123</v>
      </c>
      <c r="Q88">
        <v>101</v>
      </c>
      <c r="R88">
        <v>117</v>
      </c>
      <c r="S88">
        <v>119</v>
      </c>
      <c r="T88">
        <v>119</v>
      </c>
      <c r="U88">
        <v>117</v>
      </c>
      <c r="V88">
        <v>51</v>
      </c>
      <c r="W88">
        <v>489</v>
      </c>
      <c r="X88">
        <v>472</v>
      </c>
      <c r="Y88">
        <v>1113</v>
      </c>
      <c r="Z88">
        <v>228</v>
      </c>
      <c r="AA88">
        <v>348</v>
      </c>
      <c r="AB88">
        <v>115</v>
      </c>
      <c r="AC88">
        <v>236</v>
      </c>
      <c r="AD88">
        <v>236</v>
      </c>
      <c r="AE88" t="s">
        <v>448</v>
      </c>
    </row>
    <row r="89" spans="1:31" x14ac:dyDescent="0.35">
      <c r="A89" t="s">
        <v>449</v>
      </c>
      <c r="B89" s="16">
        <v>88</v>
      </c>
      <c r="C89" t="s">
        <v>205</v>
      </c>
      <c r="D89" t="s">
        <v>47</v>
      </c>
      <c r="E89" t="s">
        <v>24</v>
      </c>
      <c r="F89" t="s">
        <v>25</v>
      </c>
      <c r="G89" t="s">
        <v>27</v>
      </c>
      <c r="H89" t="s">
        <v>218</v>
      </c>
      <c r="I89" t="s">
        <v>701</v>
      </c>
      <c r="J89" t="s">
        <v>22</v>
      </c>
      <c r="K89" t="s">
        <v>702</v>
      </c>
      <c r="L89" t="s">
        <v>705</v>
      </c>
      <c r="M89">
        <v>120</v>
      </c>
      <c r="N89">
        <v>117</v>
      </c>
      <c r="O89">
        <v>110</v>
      </c>
      <c r="P89">
        <v>118</v>
      </c>
      <c r="Q89">
        <v>99</v>
      </c>
      <c r="R89">
        <v>112</v>
      </c>
      <c r="S89">
        <v>114</v>
      </c>
      <c r="T89">
        <v>112</v>
      </c>
      <c r="U89">
        <v>112</v>
      </c>
      <c r="V89">
        <v>49</v>
      </c>
      <c r="W89">
        <v>465</v>
      </c>
      <c r="X89">
        <v>450</v>
      </c>
      <c r="Y89">
        <v>1063</v>
      </c>
      <c r="Z89">
        <v>219</v>
      </c>
      <c r="AA89">
        <v>334</v>
      </c>
      <c r="AB89">
        <v>110</v>
      </c>
      <c r="AC89">
        <v>226</v>
      </c>
      <c r="AD89">
        <v>224</v>
      </c>
      <c r="AE89" t="s">
        <v>448</v>
      </c>
    </row>
    <row r="90" spans="1:31" x14ac:dyDescent="0.35">
      <c r="A90" t="s">
        <v>969</v>
      </c>
      <c r="B90" s="16">
        <v>89</v>
      </c>
      <c r="C90" t="s">
        <v>205</v>
      </c>
      <c r="D90" t="s">
        <v>965</v>
      </c>
      <c r="E90" t="s">
        <v>24</v>
      </c>
      <c r="F90" t="s">
        <v>31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707</v>
      </c>
      <c r="M90">
        <v>113</v>
      </c>
      <c r="N90">
        <v>120</v>
      </c>
      <c r="O90">
        <v>120</v>
      </c>
      <c r="P90">
        <v>121</v>
      </c>
      <c r="Q90">
        <v>97</v>
      </c>
      <c r="R90">
        <v>113</v>
      </c>
      <c r="S90">
        <v>116</v>
      </c>
      <c r="T90">
        <v>114</v>
      </c>
      <c r="U90">
        <v>117</v>
      </c>
      <c r="V90">
        <v>31</v>
      </c>
      <c r="W90">
        <v>474</v>
      </c>
      <c r="X90">
        <v>460</v>
      </c>
      <c r="Y90">
        <v>1062</v>
      </c>
      <c r="Z90">
        <v>210</v>
      </c>
      <c r="AA90">
        <v>338</v>
      </c>
      <c r="AB90">
        <v>120</v>
      </c>
      <c r="AC90">
        <v>233</v>
      </c>
      <c r="AD90">
        <v>227</v>
      </c>
      <c r="AE90" t="s">
        <v>967</v>
      </c>
    </row>
    <row r="91" spans="1:31" x14ac:dyDescent="0.35">
      <c r="A91" t="s">
        <v>450</v>
      </c>
      <c r="B91" s="16">
        <v>90</v>
      </c>
      <c r="C91" t="s">
        <v>205</v>
      </c>
      <c r="D91" t="s">
        <v>48</v>
      </c>
      <c r="E91" t="s">
        <v>23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125</v>
      </c>
      <c r="N91">
        <v>113</v>
      </c>
      <c r="O91">
        <v>112</v>
      </c>
      <c r="P91">
        <v>122</v>
      </c>
      <c r="Q91">
        <v>97</v>
      </c>
      <c r="R91">
        <v>130</v>
      </c>
      <c r="S91">
        <v>115</v>
      </c>
      <c r="T91">
        <v>116</v>
      </c>
      <c r="U91">
        <v>115</v>
      </c>
      <c r="V91">
        <v>31</v>
      </c>
      <c r="W91">
        <v>472</v>
      </c>
      <c r="X91">
        <v>476</v>
      </c>
      <c r="Y91">
        <v>1076</v>
      </c>
      <c r="Z91">
        <v>222</v>
      </c>
      <c r="AA91">
        <v>332</v>
      </c>
      <c r="AB91">
        <v>112</v>
      </c>
      <c r="AC91">
        <v>230</v>
      </c>
      <c r="AD91">
        <v>246</v>
      </c>
      <c r="AE91" t="s">
        <v>451</v>
      </c>
    </row>
    <row r="92" spans="1:31" x14ac:dyDescent="0.35">
      <c r="A92" t="s">
        <v>452</v>
      </c>
      <c r="B92" s="16">
        <v>91</v>
      </c>
      <c r="C92" t="s">
        <v>207</v>
      </c>
      <c r="D92" t="s">
        <v>48</v>
      </c>
      <c r="E92" t="s">
        <v>23</v>
      </c>
      <c r="F92" t="s">
        <v>26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128</v>
      </c>
      <c r="N92">
        <v>114</v>
      </c>
      <c r="O92">
        <v>113</v>
      </c>
      <c r="P92">
        <v>123</v>
      </c>
      <c r="Q92">
        <v>97</v>
      </c>
      <c r="R92">
        <v>133</v>
      </c>
      <c r="S92">
        <v>116</v>
      </c>
      <c r="T92">
        <v>119</v>
      </c>
      <c r="U92">
        <v>116</v>
      </c>
      <c r="V92">
        <v>31</v>
      </c>
      <c r="W92">
        <v>478</v>
      </c>
      <c r="X92">
        <v>484</v>
      </c>
      <c r="Y92">
        <v>1090</v>
      </c>
      <c r="Z92">
        <v>225</v>
      </c>
      <c r="AA92">
        <v>334</v>
      </c>
      <c r="AB92">
        <v>113</v>
      </c>
      <c r="AC92">
        <v>232</v>
      </c>
      <c r="AD92">
        <v>252</v>
      </c>
      <c r="AE92" t="s">
        <v>451</v>
      </c>
    </row>
    <row r="93" spans="1:31" x14ac:dyDescent="0.35">
      <c r="A93" t="s">
        <v>453</v>
      </c>
      <c r="B93" s="16">
        <v>92</v>
      </c>
      <c r="C93" t="s">
        <v>215</v>
      </c>
      <c r="D93" t="s">
        <v>48</v>
      </c>
      <c r="E93" t="s">
        <v>24</v>
      </c>
      <c r="F93" t="s">
        <v>26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706</v>
      </c>
      <c r="M93">
        <v>130</v>
      </c>
      <c r="N93">
        <v>114</v>
      </c>
      <c r="O93">
        <v>113</v>
      </c>
      <c r="P93">
        <v>123</v>
      </c>
      <c r="Q93">
        <v>97</v>
      </c>
      <c r="R93">
        <v>131</v>
      </c>
      <c r="S93">
        <v>116</v>
      </c>
      <c r="T93">
        <v>119</v>
      </c>
      <c r="U93">
        <v>116</v>
      </c>
      <c r="V93">
        <v>31</v>
      </c>
      <c r="W93">
        <v>480</v>
      </c>
      <c r="X93">
        <v>482</v>
      </c>
      <c r="Y93">
        <v>1090</v>
      </c>
      <c r="Z93">
        <v>227</v>
      </c>
      <c r="AA93">
        <v>334</v>
      </c>
      <c r="AB93">
        <v>113</v>
      </c>
      <c r="AC93">
        <v>232</v>
      </c>
      <c r="AD93">
        <v>250</v>
      </c>
      <c r="AE93" t="s">
        <v>451</v>
      </c>
    </row>
    <row r="94" spans="1:31" x14ac:dyDescent="0.35">
      <c r="A94" t="s">
        <v>956</v>
      </c>
      <c r="B94" s="16">
        <v>93</v>
      </c>
      <c r="C94" t="s">
        <v>949</v>
      </c>
      <c r="D94" t="s">
        <v>48</v>
      </c>
      <c r="E94" t="s">
        <v>28</v>
      </c>
      <c r="F94" t="s">
        <v>26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706</v>
      </c>
      <c r="M94">
        <v>130</v>
      </c>
      <c r="N94">
        <v>114</v>
      </c>
      <c r="O94">
        <v>114</v>
      </c>
      <c r="P94">
        <v>123</v>
      </c>
      <c r="Q94">
        <v>97</v>
      </c>
      <c r="R94">
        <v>136</v>
      </c>
      <c r="S94">
        <v>117</v>
      </c>
      <c r="T94">
        <v>121</v>
      </c>
      <c r="U94">
        <v>117</v>
      </c>
      <c r="V94">
        <v>31</v>
      </c>
      <c r="W94">
        <v>481</v>
      </c>
      <c r="X94">
        <v>491</v>
      </c>
      <c r="Y94">
        <v>1100</v>
      </c>
      <c r="Z94">
        <v>227</v>
      </c>
      <c r="AA94">
        <v>334</v>
      </c>
      <c r="AB94">
        <v>114</v>
      </c>
      <c r="AC94">
        <v>234</v>
      </c>
      <c r="AD94">
        <v>257</v>
      </c>
      <c r="AE94" t="s">
        <v>451</v>
      </c>
    </row>
    <row r="95" spans="1:31" x14ac:dyDescent="0.35">
      <c r="A95" t="s">
        <v>1116</v>
      </c>
      <c r="B95" s="16">
        <v>94</v>
      </c>
      <c r="C95" t="s">
        <v>1103</v>
      </c>
      <c r="D95" t="s">
        <v>48</v>
      </c>
      <c r="E95" t="s">
        <v>24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706</v>
      </c>
      <c r="M95">
        <v>131</v>
      </c>
      <c r="N95">
        <v>114</v>
      </c>
      <c r="O95">
        <v>114</v>
      </c>
      <c r="P95">
        <v>123</v>
      </c>
      <c r="Q95">
        <v>97</v>
      </c>
      <c r="R95">
        <v>134</v>
      </c>
      <c r="S95">
        <v>119</v>
      </c>
      <c r="T95">
        <v>120</v>
      </c>
      <c r="U95">
        <v>118</v>
      </c>
      <c r="V95">
        <v>31</v>
      </c>
      <c r="W95">
        <v>482</v>
      </c>
      <c r="X95">
        <v>491</v>
      </c>
      <c r="Y95">
        <v>1101</v>
      </c>
      <c r="Z95">
        <v>228</v>
      </c>
      <c r="AA95">
        <v>334</v>
      </c>
      <c r="AB95">
        <v>114</v>
      </c>
      <c r="AC95">
        <v>237</v>
      </c>
      <c r="AD95">
        <v>254</v>
      </c>
      <c r="AE95" t="s">
        <v>451</v>
      </c>
    </row>
    <row r="96" spans="1:31" x14ac:dyDescent="0.35">
      <c r="A96" t="s">
        <v>454</v>
      </c>
      <c r="B96" s="16">
        <v>95</v>
      </c>
      <c r="C96" t="s">
        <v>205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704</v>
      </c>
      <c r="M96">
        <v>124</v>
      </c>
      <c r="N96">
        <v>119</v>
      </c>
      <c r="O96">
        <v>114</v>
      </c>
      <c r="P96">
        <v>127</v>
      </c>
      <c r="Q96">
        <v>101</v>
      </c>
      <c r="R96">
        <v>127</v>
      </c>
      <c r="S96">
        <v>116</v>
      </c>
      <c r="T96">
        <v>116</v>
      </c>
      <c r="U96">
        <v>119</v>
      </c>
      <c r="V96">
        <v>36</v>
      </c>
      <c r="W96">
        <v>484</v>
      </c>
      <c r="X96">
        <v>478</v>
      </c>
      <c r="Y96">
        <v>1099</v>
      </c>
      <c r="Z96">
        <v>225</v>
      </c>
      <c r="AA96">
        <v>347</v>
      </c>
      <c r="AB96">
        <v>114</v>
      </c>
      <c r="AC96">
        <v>235</v>
      </c>
      <c r="AD96">
        <v>243</v>
      </c>
      <c r="AE96" t="s">
        <v>455</v>
      </c>
    </row>
    <row r="97" spans="1:31" x14ac:dyDescent="0.35">
      <c r="A97" t="s">
        <v>456</v>
      </c>
      <c r="B97" s="16">
        <v>96</v>
      </c>
      <c r="C97" t="s">
        <v>207</v>
      </c>
      <c r="D97" t="s">
        <v>50</v>
      </c>
      <c r="E97" t="s">
        <v>28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712</v>
      </c>
      <c r="M97">
        <v>127</v>
      </c>
      <c r="N97">
        <v>122</v>
      </c>
      <c r="O97">
        <v>115</v>
      </c>
      <c r="P97">
        <v>128</v>
      </c>
      <c r="Q97">
        <v>101</v>
      </c>
      <c r="R97">
        <v>128</v>
      </c>
      <c r="S97">
        <v>117</v>
      </c>
      <c r="T97">
        <v>119</v>
      </c>
      <c r="U97">
        <v>120</v>
      </c>
      <c r="V97">
        <v>36</v>
      </c>
      <c r="W97">
        <v>492</v>
      </c>
      <c r="X97">
        <v>484</v>
      </c>
      <c r="Y97">
        <v>1113</v>
      </c>
      <c r="Z97">
        <v>228</v>
      </c>
      <c r="AA97">
        <v>351</v>
      </c>
      <c r="AB97">
        <v>115</v>
      </c>
      <c r="AC97">
        <v>237</v>
      </c>
      <c r="AD97">
        <v>247</v>
      </c>
      <c r="AE97" t="s">
        <v>455</v>
      </c>
    </row>
    <row r="98" spans="1:31" x14ac:dyDescent="0.35">
      <c r="A98" t="s">
        <v>457</v>
      </c>
      <c r="B98" s="16">
        <v>97</v>
      </c>
      <c r="C98" t="s">
        <v>215</v>
      </c>
      <c r="D98" t="s">
        <v>50</v>
      </c>
      <c r="E98" t="s">
        <v>23</v>
      </c>
      <c r="F98" t="s">
        <v>25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712</v>
      </c>
      <c r="M98">
        <v>124</v>
      </c>
      <c r="N98">
        <v>119</v>
      </c>
      <c r="O98">
        <v>115</v>
      </c>
      <c r="P98">
        <v>126</v>
      </c>
      <c r="Q98">
        <v>101</v>
      </c>
      <c r="R98">
        <v>131</v>
      </c>
      <c r="S98">
        <v>120</v>
      </c>
      <c r="T98">
        <v>119</v>
      </c>
      <c r="U98">
        <v>122</v>
      </c>
      <c r="V98">
        <v>36</v>
      </c>
      <c r="W98">
        <v>484</v>
      </c>
      <c r="X98">
        <v>492</v>
      </c>
      <c r="Y98">
        <v>1113</v>
      </c>
      <c r="Z98">
        <v>225</v>
      </c>
      <c r="AA98">
        <v>346</v>
      </c>
      <c r="AB98">
        <v>115</v>
      </c>
      <c r="AC98">
        <v>242</v>
      </c>
      <c r="AD98">
        <v>250</v>
      </c>
      <c r="AE98" t="s">
        <v>455</v>
      </c>
    </row>
    <row r="99" spans="1:31" x14ac:dyDescent="0.35">
      <c r="A99" t="s">
        <v>896</v>
      </c>
      <c r="B99" s="16">
        <v>98</v>
      </c>
      <c r="C99" t="s">
        <v>892</v>
      </c>
      <c r="D99" t="s">
        <v>50</v>
      </c>
      <c r="E99" t="s">
        <v>24</v>
      </c>
      <c r="F99" t="s">
        <v>25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712</v>
      </c>
      <c r="M99">
        <v>130</v>
      </c>
      <c r="N99">
        <v>120</v>
      </c>
      <c r="O99">
        <v>115</v>
      </c>
      <c r="P99">
        <v>126</v>
      </c>
      <c r="Q99">
        <v>101</v>
      </c>
      <c r="R99">
        <v>130</v>
      </c>
      <c r="S99">
        <v>116</v>
      </c>
      <c r="T99">
        <v>121</v>
      </c>
      <c r="U99">
        <v>119</v>
      </c>
      <c r="V99">
        <v>39</v>
      </c>
      <c r="W99">
        <v>491</v>
      </c>
      <c r="X99">
        <v>486</v>
      </c>
      <c r="Y99">
        <v>1117</v>
      </c>
      <c r="Z99">
        <v>231</v>
      </c>
      <c r="AA99">
        <v>347</v>
      </c>
      <c r="AB99">
        <v>115</v>
      </c>
      <c r="AC99">
        <v>235</v>
      </c>
      <c r="AD99">
        <v>251</v>
      </c>
      <c r="AE99" t="s">
        <v>455</v>
      </c>
    </row>
    <row r="100" spans="1:31" x14ac:dyDescent="0.35">
      <c r="A100" t="s">
        <v>1109</v>
      </c>
      <c r="B100" s="16">
        <v>99</v>
      </c>
      <c r="C100" t="s">
        <v>1103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712</v>
      </c>
      <c r="M100">
        <v>126</v>
      </c>
      <c r="N100">
        <v>125</v>
      </c>
      <c r="O100">
        <v>114</v>
      </c>
      <c r="P100">
        <v>130</v>
      </c>
      <c r="Q100">
        <v>101</v>
      </c>
      <c r="R100">
        <v>126</v>
      </c>
      <c r="S100">
        <v>119</v>
      </c>
      <c r="T100">
        <v>117</v>
      </c>
      <c r="U100">
        <v>121</v>
      </c>
      <c r="V100">
        <v>36</v>
      </c>
      <c r="W100">
        <v>495</v>
      </c>
      <c r="X100">
        <v>483</v>
      </c>
      <c r="Y100">
        <v>1115</v>
      </c>
      <c r="Z100">
        <v>227</v>
      </c>
      <c r="AA100">
        <v>356</v>
      </c>
      <c r="AB100">
        <v>114</v>
      </c>
      <c r="AC100">
        <v>240</v>
      </c>
      <c r="AD100">
        <v>243</v>
      </c>
      <c r="AE100" t="s">
        <v>455</v>
      </c>
    </row>
    <row r="101" spans="1:31" x14ac:dyDescent="0.35">
      <c r="A101" t="s">
        <v>1325</v>
      </c>
      <c r="B101" s="16">
        <v>100</v>
      </c>
      <c r="C101" t="s">
        <v>1299</v>
      </c>
      <c r="D101" t="s">
        <v>50</v>
      </c>
      <c r="E101" t="s">
        <v>23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129</v>
      </c>
      <c r="N101">
        <v>122</v>
      </c>
      <c r="O101">
        <v>116</v>
      </c>
      <c r="P101">
        <v>128</v>
      </c>
      <c r="Q101">
        <v>101</v>
      </c>
      <c r="R101">
        <v>131</v>
      </c>
      <c r="S101">
        <v>118</v>
      </c>
      <c r="T101">
        <v>121</v>
      </c>
      <c r="U101">
        <v>121</v>
      </c>
      <c r="V101">
        <v>36</v>
      </c>
      <c r="W101">
        <v>495</v>
      </c>
      <c r="X101">
        <v>491</v>
      </c>
      <c r="Y101">
        <v>1123</v>
      </c>
      <c r="Z101">
        <v>230</v>
      </c>
      <c r="AA101">
        <v>351</v>
      </c>
      <c r="AB101">
        <v>116</v>
      </c>
      <c r="AC101">
        <v>239</v>
      </c>
      <c r="AD101">
        <v>252</v>
      </c>
      <c r="AE101" t="s">
        <v>455</v>
      </c>
    </row>
    <row r="102" spans="1:31" x14ac:dyDescent="0.35">
      <c r="A102" t="s">
        <v>458</v>
      </c>
      <c r="B102" s="16">
        <v>101</v>
      </c>
      <c r="C102" t="s">
        <v>205</v>
      </c>
      <c r="D102" t="s">
        <v>378</v>
      </c>
      <c r="E102" t="s">
        <v>23</v>
      </c>
      <c r="F102" t="s">
        <v>31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703</v>
      </c>
      <c r="M102">
        <v>119</v>
      </c>
      <c r="N102">
        <v>118</v>
      </c>
      <c r="O102">
        <v>123</v>
      </c>
      <c r="P102">
        <v>121</v>
      </c>
      <c r="Q102">
        <v>97</v>
      </c>
      <c r="R102">
        <v>127</v>
      </c>
      <c r="S102">
        <v>116</v>
      </c>
      <c r="T102">
        <v>116</v>
      </c>
      <c r="U102">
        <v>116</v>
      </c>
      <c r="V102">
        <v>29</v>
      </c>
      <c r="W102">
        <v>481</v>
      </c>
      <c r="X102">
        <v>475</v>
      </c>
      <c r="Y102">
        <v>1082</v>
      </c>
      <c r="Z102">
        <v>216</v>
      </c>
      <c r="AA102">
        <v>336</v>
      </c>
      <c r="AB102">
        <v>123</v>
      </c>
      <c r="AC102">
        <v>232</v>
      </c>
      <c r="AD102">
        <v>243</v>
      </c>
      <c r="AE102" t="s">
        <v>459</v>
      </c>
    </row>
    <row r="103" spans="1:31" x14ac:dyDescent="0.35">
      <c r="A103" t="s">
        <v>460</v>
      </c>
      <c r="B103" s="16">
        <v>102</v>
      </c>
      <c r="C103" t="s">
        <v>207</v>
      </c>
      <c r="D103" t="s">
        <v>378</v>
      </c>
      <c r="E103" t="s">
        <v>23</v>
      </c>
      <c r="F103" t="s">
        <v>31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706</v>
      </c>
      <c r="M103">
        <v>120</v>
      </c>
      <c r="N103">
        <v>121</v>
      </c>
      <c r="O103">
        <v>126</v>
      </c>
      <c r="P103">
        <v>124</v>
      </c>
      <c r="Q103">
        <v>97</v>
      </c>
      <c r="R103">
        <v>128</v>
      </c>
      <c r="S103">
        <v>117</v>
      </c>
      <c r="T103">
        <v>117</v>
      </c>
      <c r="U103">
        <v>117</v>
      </c>
      <c r="V103">
        <v>29</v>
      </c>
      <c r="W103">
        <v>491</v>
      </c>
      <c r="X103">
        <v>479</v>
      </c>
      <c r="Y103">
        <v>1096</v>
      </c>
      <c r="Z103">
        <v>217</v>
      </c>
      <c r="AA103">
        <v>342</v>
      </c>
      <c r="AB103">
        <v>126</v>
      </c>
      <c r="AC103">
        <v>234</v>
      </c>
      <c r="AD103">
        <v>245</v>
      </c>
      <c r="AE103" t="s">
        <v>459</v>
      </c>
    </row>
    <row r="104" spans="1:31" x14ac:dyDescent="0.35">
      <c r="A104" t="s">
        <v>723</v>
      </c>
      <c r="B104" s="16">
        <v>103</v>
      </c>
      <c r="C104" t="s">
        <v>691</v>
      </c>
      <c r="D104" t="s">
        <v>378</v>
      </c>
      <c r="E104" t="s">
        <v>24</v>
      </c>
      <c r="F104" t="s">
        <v>31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706</v>
      </c>
      <c r="M104">
        <v>122</v>
      </c>
      <c r="N104">
        <v>123</v>
      </c>
      <c r="O104">
        <v>126</v>
      </c>
      <c r="P104">
        <v>126</v>
      </c>
      <c r="Q104">
        <v>97</v>
      </c>
      <c r="R104">
        <v>126</v>
      </c>
      <c r="S104">
        <v>115</v>
      </c>
      <c r="T104">
        <v>116</v>
      </c>
      <c r="U104">
        <v>116</v>
      </c>
      <c r="V104">
        <v>29</v>
      </c>
      <c r="W104">
        <v>497</v>
      </c>
      <c r="X104">
        <v>473</v>
      </c>
      <c r="Y104">
        <v>1096</v>
      </c>
      <c r="Z104">
        <v>219</v>
      </c>
      <c r="AA104">
        <v>346</v>
      </c>
      <c r="AB104">
        <v>126</v>
      </c>
      <c r="AC104">
        <v>231</v>
      </c>
      <c r="AD104">
        <v>242</v>
      </c>
      <c r="AE104" t="s">
        <v>459</v>
      </c>
    </row>
    <row r="105" spans="1:31" x14ac:dyDescent="0.35">
      <c r="A105" t="s">
        <v>1055</v>
      </c>
      <c r="B105" s="16">
        <v>104</v>
      </c>
      <c r="C105" t="s">
        <v>1043</v>
      </c>
      <c r="D105" t="s">
        <v>378</v>
      </c>
      <c r="E105" t="s">
        <v>28</v>
      </c>
      <c r="F105" t="s">
        <v>31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121</v>
      </c>
      <c r="N105">
        <v>121</v>
      </c>
      <c r="O105">
        <v>128</v>
      </c>
      <c r="P105">
        <v>124</v>
      </c>
      <c r="Q105">
        <v>97</v>
      </c>
      <c r="R105">
        <v>131</v>
      </c>
      <c r="S105">
        <v>118</v>
      </c>
      <c r="T105">
        <v>119</v>
      </c>
      <c r="U105">
        <v>117</v>
      </c>
      <c r="V105">
        <v>29</v>
      </c>
      <c r="W105">
        <v>494</v>
      </c>
      <c r="X105">
        <v>485</v>
      </c>
      <c r="Y105">
        <v>1105</v>
      </c>
      <c r="Z105">
        <v>218</v>
      </c>
      <c r="AA105">
        <v>342</v>
      </c>
      <c r="AB105">
        <v>128</v>
      </c>
      <c r="AC105">
        <v>235</v>
      </c>
      <c r="AD105">
        <v>250</v>
      </c>
      <c r="AE105" t="s">
        <v>459</v>
      </c>
    </row>
    <row r="106" spans="1:31" x14ac:dyDescent="0.35">
      <c r="A106" t="s">
        <v>461</v>
      </c>
      <c r="B106" s="16">
        <v>105</v>
      </c>
      <c r="C106" t="s">
        <v>205</v>
      </c>
      <c r="D106" t="s">
        <v>51</v>
      </c>
      <c r="E106" t="s">
        <v>23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121</v>
      </c>
      <c r="N106">
        <v>117</v>
      </c>
      <c r="O106">
        <v>112</v>
      </c>
      <c r="P106">
        <v>119</v>
      </c>
      <c r="Q106">
        <v>97</v>
      </c>
      <c r="R106">
        <v>116</v>
      </c>
      <c r="S106">
        <v>114</v>
      </c>
      <c r="T106">
        <v>116</v>
      </c>
      <c r="U106">
        <v>119</v>
      </c>
      <c r="V106">
        <v>31</v>
      </c>
      <c r="W106">
        <v>469</v>
      </c>
      <c r="X106">
        <v>465</v>
      </c>
      <c r="Y106">
        <v>1062</v>
      </c>
      <c r="Z106">
        <v>218</v>
      </c>
      <c r="AA106">
        <v>333</v>
      </c>
      <c r="AB106">
        <v>112</v>
      </c>
      <c r="AC106">
        <v>233</v>
      </c>
      <c r="AD106">
        <v>232</v>
      </c>
      <c r="AE106" t="s">
        <v>462</v>
      </c>
    </row>
    <row r="107" spans="1:31" x14ac:dyDescent="0.35">
      <c r="A107" t="s">
        <v>463</v>
      </c>
      <c r="B107" s="16">
        <v>106</v>
      </c>
      <c r="C107" t="s">
        <v>205</v>
      </c>
      <c r="D107" t="s">
        <v>52</v>
      </c>
      <c r="E107" t="s">
        <v>23</v>
      </c>
      <c r="F107" t="s">
        <v>25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703</v>
      </c>
      <c r="M107">
        <v>122</v>
      </c>
      <c r="N107">
        <v>118</v>
      </c>
      <c r="O107">
        <v>113</v>
      </c>
      <c r="P107">
        <v>120</v>
      </c>
      <c r="Q107">
        <v>97</v>
      </c>
      <c r="R107">
        <v>121</v>
      </c>
      <c r="S107">
        <v>115</v>
      </c>
      <c r="T107">
        <v>117</v>
      </c>
      <c r="U107">
        <v>120</v>
      </c>
      <c r="V107">
        <v>31</v>
      </c>
      <c r="W107">
        <v>473</v>
      </c>
      <c r="X107">
        <v>473</v>
      </c>
      <c r="Y107">
        <v>1074</v>
      </c>
      <c r="Z107">
        <v>219</v>
      </c>
      <c r="AA107">
        <v>335</v>
      </c>
      <c r="AB107">
        <v>113</v>
      </c>
      <c r="AC107">
        <v>235</v>
      </c>
      <c r="AD107">
        <v>238</v>
      </c>
      <c r="AE107" t="s">
        <v>464</v>
      </c>
    </row>
    <row r="108" spans="1:31" x14ac:dyDescent="0.35">
      <c r="A108" t="s">
        <v>465</v>
      </c>
      <c r="B108" s="16">
        <v>107</v>
      </c>
      <c r="C108" t="s">
        <v>205</v>
      </c>
      <c r="D108" t="s">
        <v>53</v>
      </c>
      <c r="E108" t="s">
        <v>23</v>
      </c>
      <c r="F108" t="s">
        <v>21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711</v>
      </c>
      <c r="M108">
        <v>113</v>
      </c>
      <c r="N108">
        <v>110</v>
      </c>
      <c r="O108">
        <v>112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120</v>
      </c>
      <c r="V108">
        <v>36</v>
      </c>
      <c r="W108">
        <v>456</v>
      </c>
      <c r="X108">
        <v>473</v>
      </c>
      <c r="Y108">
        <v>1066</v>
      </c>
      <c r="Z108">
        <v>214</v>
      </c>
      <c r="AA108">
        <v>332</v>
      </c>
      <c r="AB108">
        <v>112</v>
      </c>
      <c r="AC108">
        <v>244</v>
      </c>
      <c r="AD108">
        <v>229</v>
      </c>
      <c r="AE108" t="s">
        <v>466</v>
      </c>
    </row>
    <row r="109" spans="1:31" x14ac:dyDescent="0.35">
      <c r="A109" t="s">
        <v>467</v>
      </c>
      <c r="B109" s="16">
        <v>108</v>
      </c>
      <c r="C109" t="s">
        <v>205</v>
      </c>
      <c r="D109" t="s">
        <v>54</v>
      </c>
      <c r="E109" t="s">
        <v>23</v>
      </c>
      <c r="F109" t="s">
        <v>26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704</v>
      </c>
      <c r="M109">
        <v>125</v>
      </c>
      <c r="N109">
        <v>113</v>
      </c>
      <c r="O109">
        <v>112</v>
      </c>
      <c r="P109">
        <v>122</v>
      </c>
      <c r="Q109">
        <v>97</v>
      </c>
      <c r="R109">
        <v>125</v>
      </c>
      <c r="S109">
        <v>115</v>
      </c>
      <c r="T109">
        <v>116</v>
      </c>
      <c r="U109">
        <v>115</v>
      </c>
      <c r="V109">
        <v>31</v>
      </c>
      <c r="W109">
        <v>472</v>
      </c>
      <c r="X109">
        <v>471</v>
      </c>
      <c r="Y109">
        <v>1071</v>
      </c>
      <c r="Z109">
        <v>222</v>
      </c>
      <c r="AA109">
        <v>332</v>
      </c>
      <c r="AB109">
        <v>112</v>
      </c>
      <c r="AC109">
        <v>230</v>
      </c>
      <c r="AD109">
        <v>241</v>
      </c>
      <c r="AE109" t="s">
        <v>468</v>
      </c>
    </row>
    <row r="110" spans="1:31" x14ac:dyDescent="0.35">
      <c r="A110" t="s">
        <v>850</v>
      </c>
      <c r="B110" s="16">
        <v>109</v>
      </c>
      <c r="C110" t="s">
        <v>205</v>
      </c>
      <c r="D110" t="s">
        <v>836</v>
      </c>
      <c r="E110" t="s">
        <v>23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704</v>
      </c>
      <c r="M110">
        <v>115</v>
      </c>
      <c r="N110">
        <v>116</v>
      </c>
      <c r="O110">
        <v>121</v>
      </c>
      <c r="P110">
        <v>120</v>
      </c>
      <c r="Q110">
        <v>97</v>
      </c>
      <c r="R110">
        <v>118</v>
      </c>
      <c r="S110">
        <v>117</v>
      </c>
      <c r="T110">
        <v>116</v>
      </c>
      <c r="U110">
        <v>118</v>
      </c>
      <c r="V110">
        <v>36</v>
      </c>
      <c r="W110">
        <v>472</v>
      </c>
      <c r="X110">
        <v>469</v>
      </c>
      <c r="Y110">
        <v>1074</v>
      </c>
      <c r="Z110">
        <v>212</v>
      </c>
      <c r="AA110">
        <v>333</v>
      </c>
      <c r="AB110">
        <v>121</v>
      </c>
      <c r="AC110">
        <v>235</v>
      </c>
      <c r="AD110">
        <v>234</v>
      </c>
      <c r="AE110" t="s">
        <v>842</v>
      </c>
    </row>
    <row r="111" spans="1:31" x14ac:dyDescent="0.35">
      <c r="A111" t="s">
        <v>851</v>
      </c>
      <c r="B111" s="16">
        <v>110</v>
      </c>
      <c r="C111" t="s">
        <v>205</v>
      </c>
      <c r="D111" t="s">
        <v>838</v>
      </c>
      <c r="E111" t="s">
        <v>23</v>
      </c>
      <c r="F111" t="s">
        <v>26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704</v>
      </c>
      <c r="M111">
        <v>121</v>
      </c>
      <c r="N111">
        <v>119</v>
      </c>
      <c r="O111">
        <v>112</v>
      </c>
      <c r="P111">
        <v>121</v>
      </c>
      <c r="Q111">
        <v>97</v>
      </c>
      <c r="R111">
        <v>123</v>
      </c>
      <c r="S111">
        <v>115</v>
      </c>
      <c r="T111">
        <v>115</v>
      </c>
      <c r="U111">
        <v>115</v>
      </c>
      <c r="V111">
        <v>31</v>
      </c>
      <c r="W111">
        <v>473</v>
      </c>
      <c r="X111">
        <v>468</v>
      </c>
      <c r="Y111">
        <v>1069</v>
      </c>
      <c r="Z111">
        <v>218</v>
      </c>
      <c r="AA111">
        <v>337</v>
      </c>
      <c r="AB111">
        <v>112</v>
      </c>
      <c r="AC111">
        <v>230</v>
      </c>
      <c r="AD111">
        <v>238</v>
      </c>
      <c r="AE111" t="s">
        <v>846</v>
      </c>
    </row>
    <row r="112" spans="1:31" x14ac:dyDescent="0.35">
      <c r="A112" t="s">
        <v>1110</v>
      </c>
      <c r="B112" s="16">
        <v>111</v>
      </c>
      <c r="C112" t="s">
        <v>1103</v>
      </c>
      <c r="D112" t="s">
        <v>838</v>
      </c>
      <c r="E112" t="s">
        <v>24</v>
      </c>
      <c r="F112" t="s">
        <v>26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124</v>
      </c>
      <c r="N112">
        <v>120</v>
      </c>
      <c r="O112">
        <v>113</v>
      </c>
      <c r="P112">
        <v>122</v>
      </c>
      <c r="Q112">
        <v>97</v>
      </c>
      <c r="R112">
        <v>126</v>
      </c>
      <c r="S112">
        <v>116</v>
      </c>
      <c r="T112">
        <v>118</v>
      </c>
      <c r="U112">
        <v>116</v>
      </c>
      <c r="V112">
        <v>31</v>
      </c>
      <c r="W112">
        <v>479</v>
      </c>
      <c r="X112">
        <v>476</v>
      </c>
      <c r="Y112">
        <v>1083</v>
      </c>
      <c r="Z112">
        <v>221</v>
      </c>
      <c r="AA112">
        <v>339</v>
      </c>
      <c r="AB112">
        <v>113</v>
      </c>
      <c r="AC112">
        <v>232</v>
      </c>
      <c r="AD112">
        <v>244</v>
      </c>
      <c r="AE112" t="s">
        <v>846</v>
      </c>
    </row>
    <row r="113" spans="1:31" x14ac:dyDescent="0.35">
      <c r="A113" t="s">
        <v>852</v>
      </c>
      <c r="B113" s="16">
        <v>112</v>
      </c>
      <c r="C113" t="s">
        <v>205</v>
      </c>
      <c r="D113" t="s">
        <v>840</v>
      </c>
      <c r="E113" t="s">
        <v>23</v>
      </c>
      <c r="F113" t="s">
        <v>25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703</v>
      </c>
      <c r="M113">
        <v>120</v>
      </c>
      <c r="N113">
        <v>117</v>
      </c>
      <c r="O113">
        <v>112</v>
      </c>
      <c r="P113">
        <v>119</v>
      </c>
      <c r="Q113">
        <v>97</v>
      </c>
      <c r="R113">
        <v>119</v>
      </c>
      <c r="S113">
        <v>114</v>
      </c>
      <c r="T113">
        <v>116</v>
      </c>
      <c r="U113">
        <v>119</v>
      </c>
      <c r="V113">
        <v>31</v>
      </c>
      <c r="W113">
        <v>468</v>
      </c>
      <c r="X113">
        <v>468</v>
      </c>
      <c r="Y113">
        <v>1064</v>
      </c>
      <c r="Z113">
        <v>217</v>
      </c>
      <c r="AA113">
        <v>333</v>
      </c>
      <c r="AB113">
        <v>112</v>
      </c>
      <c r="AC113">
        <v>233</v>
      </c>
      <c r="AD113">
        <v>235</v>
      </c>
      <c r="AE113" t="s">
        <v>848</v>
      </c>
    </row>
    <row r="114" spans="1:31" x14ac:dyDescent="0.35">
      <c r="A114" t="s">
        <v>469</v>
      </c>
      <c r="B114" s="16">
        <v>113</v>
      </c>
      <c r="C114" t="s">
        <v>205</v>
      </c>
      <c r="D114" t="s">
        <v>30</v>
      </c>
      <c r="E114" t="s">
        <v>23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709</v>
      </c>
      <c r="M114">
        <v>127</v>
      </c>
      <c r="N114">
        <v>127</v>
      </c>
      <c r="O114">
        <v>129</v>
      </c>
      <c r="P114">
        <v>127</v>
      </c>
      <c r="Q114">
        <v>101</v>
      </c>
      <c r="R114">
        <v>114</v>
      </c>
      <c r="S114">
        <v>115</v>
      </c>
      <c r="T114">
        <v>115</v>
      </c>
      <c r="U114">
        <v>115</v>
      </c>
      <c r="V114">
        <v>36</v>
      </c>
      <c r="W114">
        <v>510</v>
      </c>
      <c r="X114">
        <v>459</v>
      </c>
      <c r="Y114">
        <v>1106</v>
      </c>
      <c r="Z114">
        <v>228</v>
      </c>
      <c r="AA114">
        <v>355</v>
      </c>
      <c r="AB114">
        <v>129</v>
      </c>
      <c r="AC114">
        <v>230</v>
      </c>
      <c r="AD114">
        <v>229</v>
      </c>
      <c r="AE114" t="s">
        <v>470</v>
      </c>
    </row>
    <row r="115" spans="1:31" x14ac:dyDescent="0.35">
      <c r="A115" t="s">
        <v>471</v>
      </c>
      <c r="B115" s="16">
        <v>114</v>
      </c>
      <c r="C115" t="s">
        <v>215</v>
      </c>
      <c r="D115" t="s">
        <v>30</v>
      </c>
      <c r="E115" t="s">
        <v>24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718</v>
      </c>
      <c r="M115">
        <v>128</v>
      </c>
      <c r="N115">
        <v>130</v>
      </c>
      <c r="O115">
        <v>132</v>
      </c>
      <c r="P115">
        <v>130</v>
      </c>
      <c r="Q115">
        <v>101</v>
      </c>
      <c r="R115">
        <v>115</v>
      </c>
      <c r="S115">
        <v>116</v>
      </c>
      <c r="T115">
        <v>116</v>
      </c>
      <c r="U115">
        <v>116</v>
      </c>
      <c r="V115">
        <v>36</v>
      </c>
      <c r="W115">
        <v>520</v>
      </c>
      <c r="X115">
        <v>463</v>
      </c>
      <c r="Y115">
        <v>1120</v>
      </c>
      <c r="Z115">
        <v>229</v>
      </c>
      <c r="AA115">
        <v>361</v>
      </c>
      <c r="AB115">
        <v>132</v>
      </c>
      <c r="AC115">
        <v>232</v>
      </c>
      <c r="AD115">
        <v>231</v>
      </c>
      <c r="AE115" t="s">
        <v>470</v>
      </c>
    </row>
    <row r="116" spans="1:31" x14ac:dyDescent="0.35">
      <c r="A116" t="s">
        <v>774</v>
      </c>
      <c r="B116" s="16">
        <v>115</v>
      </c>
      <c r="C116" t="s">
        <v>772</v>
      </c>
      <c r="D116" t="s">
        <v>30</v>
      </c>
      <c r="E116" t="s">
        <v>28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718</v>
      </c>
      <c r="M116">
        <v>130</v>
      </c>
      <c r="N116">
        <v>127</v>
      </c>
      <c r="O116">
        <v>135</v>
      </c>
      <c r="P116">
        <v>127</v>
      </c>
      <c r="Q116">
        <v>101</v>
      </c>
      <c r="R116">
        <v>118</v>
      </c>
      <c r="S116">
        <v>114</v>
      </c>
      <c r="T116">
        <v>119</v>
      </c>
      <c r="U116">
        <v>114</v>
      </c>
      <c r="V116">
        <v>36</v>
      </c>
      <c r="W116">
        <v>519</v>
      </c>
      <c r="X116">
        <v>465</v>
      </c>
      <c r="Y116">
        <v>1121</v>
      </c>
      <c r="Z116">
        <v>231</v>
      </c>
      <c r="AA116">
        <v>355</v>
      </c>
      <c r="AB116">
        <v>135</v>
      </c>
      <c r="AC116">
        <v>228</v>
      </c>
      <c r="AD116">
        <v>237</v>
      </c>
      <c r="AE116" t="s">
        <v>470</v>
      </c>
    </row>
    <row r="117" spans="1:31" x14ac:dyDescent="0.35">
      <c r="A117" t="s">
        <v>793</v>
      </c>
      <c r="B117" s="16">
        <v>116</v>
      </c>
      <c r="C117" t="s">
        <v>207</v>
      </c>
      <c r="D117" t="s">
        <v>30</v>
      </c>
      <c r="E117" t="s">
        <v>23</v>
      </c>
      <c r="F117" t="s">
        <v>31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718</v>
      </c>
      <c r="M117">
        <v>131</v>
      </c>
      <c r="N117">
        <v>127</v>
      </c>
      <c r="O117">
        <v>131</v>
      </c>
      <c r="P117">
        <v>127</v>
      </c>
      <c r="Q117">
        <v>101</v>
      </c>
      <c r="R117">
        <v>117</v>
      </c>
      <c r="S117">
        <v>116</v>
      </c>
      <c r="T117">
        <v>118</v>
      </c>
      <c r="U117">
        <v>116</v>
      </c>
      <c r="V117">
        <v>36</v>
      </c>
      <c r="W117">
        <v>516</v>
      </c>
      <c r="X117">
        <v>467</v>
      </c>
      <c r="Y117">
        <v>1120</v>
      </c>
      <c r="Z117">
        <v>232</v>
      </c>
      <c r="AA117">
        <v>355</v>
      </c>
      <c r="AB117">
        <v>131</v>
      </c>
      <c r="AC117">
        <v>232</v>
      </c>
      <c r="AD117">
        <v>235</v>
      </c>
      <c r="AE117" t="s">
        <v>470</v>
      </c>
    </row>
    <row r="118" spans="1:31" x14ac:dyDescent="0.35">
      <c r="A118" t="s">
        <v>894</v>
      </c>
      <c r="B118" s="16">
        <v>117</v>
      </c>
      <c r="C118" t="s">
        <v>892</v>
      </c>
      <c r="D118" t="s">
        <v>30</v>
      </c>
      <c r="E118" t="s">
        <v>24</v>
      </c>
      <c r="F118" t="s">
        <v>31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719</v>
      </c>
      <c r="M118">
        <v>129</v>
      </c>
      <c r="N118">
        <v>133</v>
      </c>
      <c r="O118">
        <v>134</v>
      </c>
      <c r="P118">
        <v>132</v>
      </c>
      <c r="Q118">
        <v>101</v>
      </c>
      <c r="R118">
        <v>115</v>
      </c>
      <c r="S118">
        <v>117</v>
      </c>
      <c r="T118">
        <v>116</v>
      </c>
      <c r="U118">
        <v>117</v>
      </c>
      <c r="V118">
        <v>36</v>
      </c>
      <c r="W118">
        <v>528</v>
      </c>
      <c r="X118">
        <v>465</v>
      </c>
      <c r="Y118">
        <v>1130</v>
      </c>
      <c r="Z118">
        <v>230</v>
      </c>
      <c r="AA118">
        <v>366</v>
      </c>
      <c r="AB118">
        <v>134</v>
      </c>
      <c r="AC118">
        <v>234</v>
      </c>
      <c r="AD118">
        <v>231</v>
      </c>
      <c r="AE118" t="s">
        <v>470</v>
      </c>
    </row>
    <row r="119" spans="1:31" x14ac:dyDescent="0.35">
      <c r="A119" t="s">
        <v>1011</v>
      </c>
      <c r="B119" s="16">
        <v>118</v>
      </c>
      <c r="C119" t="s">
        <v>998</v>
      </c>
      <c r="D119" t="s">
        <v>30</v>
      </c>
      <c r="E119" t="s">
        <v>28</v>
      </c>
      <c r="F119" t="s">
        <v>31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719</v>
      </c>
      <c r="M119">
        <v>129</v>
      </c>
      <c r="N119">
        <v>130</v>
      </c>
      <c r="O119">
        <v>135</v>
      </c>
      <c r="P119">
        <v>130</v>
      </c>
      <c r="Q119">
        <v>101</v>
      </c>
      <c r="R119">
        <v>117</v>
      </c>
      <c r="S119">
        <v>118</v>
      </c>
      <c r="T119">
        <v>118</v>
      </c>
      <c r="U119">
        <v>117</v>
      </c>
      <c r="V119">
        <v>36</v>
      </c>
      <c r="W119">
        <v>524</v>
      </c>
      <c r="X119">
        <v>470</v>
      </c>
      <c r="Y119">
        <v>1131</v>
      </c>
      <c r="Z119">
        <v>230</v>
      </c>
      <c r="AA119">
        <v>361</v>
      </c>
      <c r="AB119">
        <v>135</v>
      </c>
      <c r="AC119">
        <v>235</v>
      </c>
      <c r="AD119">
        <v>235</v>
      </c>
      <c r="AE119" t="s">
        <v>470</v>
      </c>
    </row>
    <row r="120" spans="1:31" x14ac:dyDescent="0.35">
      <c r="A120" t="s">
        <v>1309</v>
      </c>
      <c r="B120" s="16">
        <v>119</v>
      </c>
      <c r="C120" t="s">
        <v>1299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719</v>
      </c>
      <c r="M120">
        <v>131</v>
      </c>
      <c r="N120">
        <v>130</v>
      </c>
      <c r="O120">
        <v>133</v>
      </c>
      <c r="P120">
        <v>131</v>
      </c>
      <c r="Q120">
        <v>101</v>
      </c>
      <c r="R120">
        <v>115</v>
      </c>
      <c r="S120">
        <v>119</v>
      </c>
      <c r="T120">
        <v>118</v>
      </c>
      <c r="U120">
        <v>118</v>
      </c>
      <c r="V120">
        <v>36</v>
      </c>
      <c r="W120">
        <v>525</v>
      </c>
      <c r="X120">
        <v>470</v>
      </c>
      <c r="Y120">
        <v>1132</v>
      </c>
      <c r="Z120">
        <v>232</v>
      </c>
      <c r="AA120">
        <v>362</v>
      </c>
      <c r="AB120">
        <v>133</v>
      </c>
      <c r="AC120">
        <v>237</v>
      </c>
      <c r="AD120">
        <v>233</v>
      </c>
      <c r="AE120" t="s">
        <v>470</v>
      </c>
    </row>
    <row r="121" spans="1:31" x14ac:dyDescent="0.35">
      <c r="A121" t="s">
        <v>472</v>
      </c>
      <c r="B121" s="16">
        <v>120</v>
      </c>
      <c r="C121" t="s">
        <v>205</v>
      </c>
      <c r="D121" t="s">
        <v>32</v>
      </c>
      <c r="E121" t="s">
        <v>28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712</v>
      </c>
      <c r="M121">
        <v>125</v>
      </c>
      <c r="N121">
        <v>121</v>
      </c>
      <c r="O121">
        <v>114</v>
      </c>
      <c r="P121">
        <v>122</v>
      </c>
      <c r="Q121">
        <v>101</v>
      </c>
      <c r="R121">
        <v>117</v>
      </c>
      <c r="S121">
        <v>115</v>
      </c>
      <c r="T121">
        <v>116</v>
      </c>
      <c r="U121">
        <v>116</v>
      </c>
      <c r="V121">
        <v>36</v>
      </c>
      <c r="W121">
        <v>482</v>
      </c>
      <c r="X121">
        <v>464</v>
      </c>
      <c r="Y121">
        <v>1083</v>
      </c>
      <c r="Z121">
        <v>226</v>
      </c>
      <c r="AA121">
        <v>344</v>
      </c>
      <c r="AB121">
        <v>114</v>
      </c>
      <c r="AC121">
        <v>231</v>
      </c>
      <c r="AD121">
        <v>233</v>
      </c>
      <c r="AE121" t="s">
        <v>473</v>
      </c>
    </row>
    <row r="122" spans="1:31" x14ac:dyDescent="0.35">
      <c r="A122" t="s">
        <v>474</v>
      </c>
      <c r="B122" s="16">
        <v>121</v>
      </c>
      <c r="C122" t="s">
        <v>215</v>
      </c>
      <c r="D122" t="s">
        <v>32</v>
      </c>
      <c r="E122" t="s">
        <v>23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128</v>
      </c>
      <c r="N122">
        <v>124</v>
      </c>
      <c r="O122">
        <v>115</v>
      </c>
      <c r="P122">
        <v>123</v>
      </c>
      <c r="Q122">
        <v>101</v>
      </c>
      <c r="R122">
        <v>118</v>
      </c>
      <c r="S122">
        <v>116</v>
      </c>
      <c r="T122">
        <v>119</v>
      </c>
      <c r="U122">
        <v>117</v>
      </c>
      <c r="V122">
        <v>36</v>
      </c>
      <c r="W122">
        <v>490</v>
      </c>
      <c r="X122">
        <v>470</v>
      </c>
      <c r="Y122">
        <v>1097</v>
      </c>
      <c r="Z122">
        <v>229</v>
      </c>
      <c r="AA122">
        <v>348</v>
      </c>
      <c r="AB122">
        <v>115</v>
      </c>
      <c r="AC122">
        <v>233</v>
      </c>
      <c r="AD122">
        <v>237</v>
      </c>
      <c r="AE122" t="s">
        <v>473</v>
      </c>
    </row>
    <row r="123" spans="1:31" x14ac:dyDescent="0.35">
      <c r="A123" t="s">
        <v>794</v>
      </c>
      <c r="B123" s="16">
        <v>122</v>
      </c>
      <c r="C123" t="s">
        <v>207</v>
      </c>
      <c r="D123" t="s">
        <v>32</v>
      </c>
      <c r="E123" t="s">
        <v>24</v>
      </c>
      <c r="F123" t="s">
        <v>25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710</v>
      </c>
      <c r="M123">
        <v>127</v>
      </c>
      <c r="N123">
        <v>126</v>
      </c>
      <c r="O123">
        <v>114</v>
      </c>
      <c r="P123">
        <v>125</v>
      </c>
      <c r="Q123">
        <v>101</v>
      </c>
      <c r="R123">
        <v>116</v>
      </c>
      <c r="S123">
        <v>117</v>
      </c>
      <c r="T123">
        <v>117</v>
      </c>
      <c r="U123">
        <v>118</v>
      </c>
      <c r="V123">
        <v>36</v>
      </c>
      <c r="W123">
        <v>492</v>
      </c>
      <c r="X123">
        <v>468</v>
      </c>
      <c r="Y123">
        <v>1097</v>
      </c>
      <c r="Z123">
        <v>228</v>
      </c>
      <c r="AA123">
        <v>352</v>
      </c>
      <c r="AB123">
        <v>114</v>
      </c>
      <c r="AC123">
        <v>235</v>
      </c>
      <c r="AD123">
        <v>233</v>
      </c>
      <c r="AE123" t="s">
        <v>473</v>
      </c>
    </row>
    <row r="124" spans="1:31" x14ac:dyDescent="0.35">
      <c r="A124" t="s">
        <v>863</v>
      </c>
      <c r="B124" s="16">
        <v>123</v>
      </c>
      <c r="C124" t="s">
        <v>859</v>
      </c>
      <c r="D124" t="s">
        <v>32</v>
      </c>
      <c r="E124" t="s">
        <v>28</v>
      </c>
      <c r="F124" t="s">
        <v>25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710</v>
      </c>
      <c r="M124">
        <v>127</v>
      </c>
      <c r="N124">
        <v>122</v>
      </c>
      <c r="O124">
        <v>114</v>
      </c>
      <c r="P124">
        <v>122</v>
      </c>
      <c r="Q124">
        <v>101</v>
      </c>
      <c r="R124">
        <v>120</v>
      </c>
      <c r="S124">
        <v>118</v>
      </c>
      <c r="T124">
        <v>120</v>
      </c>
      <c r="U124">
        <v>118</v>
      </c>
      <c r="V124">
        <v>36</v>
      </c>
      <c r="W124">
        <v>485</v>
      </c>
      <c r="X124">
        <v>476</v>
      </c>
      <c r="Y124">
        <v>1098</v>
      </c>
      <c r="Z124">
        <v>228</v>
      </c>
      <c r="AA124">
        <v>345</v>
      </c>
      <c r="AB124">
        <v>114</v>
      </c>
      <c r="AC124">
        <v>236</v>
      </c>
      <c r="AD124">
        <v>240</v>
      </c>
      <c r="AE124" t="s">
        <v>473</v>
      </c>
    </row>
    <row r="125" spans="1:31" x14ac:dyDescent="0.35">
      <c r="A125" t="s">
        <v>1001</v>
      </c>
      <c r="B125" s="16">
        <v>124</v>
      </c>
      <c r="C125" t="s">
        <v>998</v>
      </c>
      <c r="D125" t="s">
        <v>32</v>
      </c>
      <c r="E125" t="s">
        <v>23</v>
      </c>
      <c r="F125" t="s">
        <v>25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710</v>
      </c>
      <c r="M125">
        <v>130</v>
      </c>
      <c r="N125">
        <v>122</v>
      </c>
      <c r="O125">
        <v>113</v>
      </c>
      <c r="P125">
        <v>121</v>
      </c>
      <c r="Q125">
        <v>101</v>
      </c>
      <c r="R125">
        <v>120</v>
      </c>
      <c r="S125">
        <v>116</v>
      </c>
      <c r="T125">
        <v>120</v>
      </c>
      <c r="U125">
        <v>118</v>
      </c>
      <c r="V125">
        <v>36</v>
      </c>
      <c r="W125">
        <v>486</v>
      </c>
      <c r="X125">
        <v>474</v>
      </c>
      <c r="Y125">
        <v>1097</v>
      </c>
      <c r="Z125">
        <v>231</v>
      </c>
      <c r="AA125">
        <v>344</v>
      </c>
      <c r="AB125">
        <v>113</v>
      </c>
      <c r="AC125">
        <v>234</v>
      </c>
      <c r="AD125">
        <v>240</v>
      </c>
      <c r="AE125" t="s">
        <v>473</v>
      </c>
    </row>
    <row r="126" spans="1:31" x14ac:dyDescent="0.35">
      <c r="A126" t="s">
        <v>1261</v>
      </c>
      <c r="B126" s="16">
        <v>125</v>
      </c>
      <c r="C126" t="s">
        <v>1227</v>
      </c>
      <c r="D126" t="s">
        <v>32</v>
      </c>
      <c r="E126" t="s">
        <v>24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710</v>
      </c>
      <c r="M126">
        <v>131</v>
      </c>
      <c r="N126">
        <v>124</v>
      </c>
      <c r="O126">
        <v>116</v>
      </c>
      <c r="P126">
        <v>123</v>
      </c>
      <c r="Q126">
        <v>101</v>
      </c>
      <c r="R126">
        <v>120</v>
      </c>
      <c r="S126">
        <v>117</v>
      </c>
      <c r="T126">
        <v>121</v>
      </c>
      <c r="U126">
        <v>118</v>
      </c>
      <c r="V126">
        <v>36</v>
      </c>
      <c r="W126">
        <v>494</v>
      </c>
      <c r="X126">
        <v>476</v>
      </c>
      <c r="Y126">
        <v>1107</v>
      </c>
      <c r="Z126">
        <v>232</v>
      </c>
      <c r="AA126">
        <v>348</v>
      </c>
      <c r="AB126">
        <v>116</v>
      </c>
      <c r="AC126">
        <v>235</v>
      </c>
      <c r="AD126">
        <v>241</v>
      </c>
      <c r="AE126" t="s">
        <v>473</v>
      </c>
    </row>
    <row r="127" spans="1:31" x14ac:dyDescent="0.35">
      <c r="A127" t="s">
        <v>475</v>
      </c>
      <c r="B127" s="16">
        <v>126</v>
      </c>
      <c r="C127" t="s">
        <v>205</v>
      </c>
      <c r="D127" t="s">
        <v>33</v>
      </c>
      <c r="E127" t="s">
        <v>24</v>
      </c>
      <c r="F127" t="s">
        <v>26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713</v>
      </c>
      <c r="M127">
        <v>118</v>
      </c>
      <c r="N127">
        <v>113</v>
      </c>
      <c r="O127">
        <v>112</v>
      </c>
      <c r="P127">
        <v>116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459</v>
      </c>
      <c r="X127">
        <v>465</v>
      </c>
      <c r="Y127">
        <v>1052</v>
      </c>
      <c r="Z127">
        <v>215</v>
      </c>
      <c r="AA127">
        <v>326</v>
      </c>
      <c r="AB127">
        <v>112</v>
      </c>
      <c r="AC127">
        <v>230</v>
      </c>
      <c r="AD127">
        <v>235</v>
      </c>
      <c r="AE127" t="s">
        <v>476</v>
      </c>
    </row>
    <row r="128" spans="1:31" x14ac:dyDescent="0.35">
      <c r="A128" t="s">
        <v>818</v>
      </c>
      <c r="B128" s="16">
        <v>127</v>
      </c>
      <c r="C128" t="s">
        <v>797</v>
      </c>
      <c r="D128" t="s">
        <v>33</v>
      </c>
      <c r="E128" t="s">
        <v>28</v>
      </c>
      <c r="F128" t="s">
        <v>26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707</v>
      </c>
      <c r="M128">
        <v>121</v>
      </c>
      <c r="N128">
        <v>114</v>
      </c>
      <c r="O128">
        <v>113</v>
      </c>
      <c r="P128">
        <v>117</v>
      </c>
      <c r="Q128">
        <v>97</v>
      </c>
      <c r="R128">
        <v>123</v>
      </c>
      <c r="S128">
        <v>116</v>
      </c>
      <c r="T128">
        <v>118</v>
      </c>
      <c r="U128">
        <v>116</v>
      </c>
      <c r="V128">
        <v>31</v>
      </c>
      <c r="W128">
        <v>465</v>
      </c>
      <c r="X128">
        <v>473</v>
      </c>
      <c r="Y128">
        <v>1066</v>
      </c>
      <c r="Z128">
        <v>218</v>
      </c>
      <c r="AA128">
        <v>328</v>
      </c>
      <c r="AB128">
        <v>113</v>
      </c>
      <c r="AC128">
        <v>232</v>
      </c>
      <c r="AD128">
        <v>241</v>
      </c>
      <c r="AE128" t="s">
        <v>476</v>
      </c>
    </row>
    <row r="129" spans="1:31" x14ac:dyDescent="0.35">
      <c r="A129" t="s">
        <v>1064</v>
      </c>
      <c r="B129" s="16">
        <v>128</v>
      </c>
      <c r="C129" t="s">
        <v>1059</v>
      </c>
      <c r="D129" t="s">
        <v>33</v>
      </c>
      <c r="E129" t="s">
        <v>28</v>
      </c>
      <c r="F129" t="s">
        <v>26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707</v>
      </c>
      <c r="M129">
        <v>120</v>
      </c>
      <c r="N129">
        <v>117</v>
      </c>
      <c r="O129">
        <v>112</v>
      </c>
      <c r="P129">
        <v>119</v>
      </c>
      <c r="Q129">
        <v>97</v>
      </c>
      <c r="R129">
        <v>121</v>
      </c>
      <c r="S129">
        <v>118</v>
      </c>
      <c r="T129">
        <v>116</v>
      </c>
      <c r="U129">
        <v>117</v>
      </c>
      <c r="V129">
        <v>31</v>
      </c>
      <c r="W129">
        <v>468</v>
      </c>
      <c r="X129">
        <v>472</v>
      </c>
      <c r="Y129">
        <v>1068</v>
      </c>
      <c r="Z129">
        <v>217</v>
      </c>
      <c r="AA129">
        <v>333</v>
      </c>
      <c r="AB129">
        <v>112</v>
      </c>
      <c r="AC129">
        <v>235</v>
      </c>
      <c r="AD129">
        <v>237</v>
      </c>
      <c r="AE129" t="s">
        <v>476</v>
      </c>
    </row>
    <row r="130" spans="1:31" x14ac:dyDescent="0.35">
      <c r="A130" t="s">
        <v>477</v>
      </c>
      <c r="B130" s="16">
        <v>129</v>
      </c>
      <c r="C130" t="s">
        <v>205</v>
      </c>
      <c r="D130" t="s">
        <v>34</v>
      </c>
      <c r="E130" t="s">
        <v>28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704</v>
      </c>
      <c r="M130">
        <v>128</v>
      </c>
      <c r="N130">
        <v>125</v>
      </c>
      <c r="O130">
        <v>112</v>
      </c>
      <c r="P130">
        <v>119</v>
      </c>
      <c r="Q130">
        <v>97</v>
      </c>
      <c r="R130">
        <v>114</v>
      </c>
      <c r="S130">
        <v>110</v>
      </c>
      <c r="T130">
        <v>116</v>
      </c>
      <c r="U130">
        <v>121</v>
      </c>
      <c r="V130">
        <v>27</v>
      </c>
      <c r="W130">
        <v>484</v>
      </c>
      <c r="X130">
        <v>461</v>
      </c>
      <c r="Y130">
        <v>1069</v>
      </c>
      <c r="Z130">
        <v>225</v>
      </c>
      <c r="AA130">
        <v>341</v>
      </c>
      <c r="AB130">
        <v>112</v>
      </c>
      <c r="AC130">
        <v>231</v>
      </c>
      <c r="AD130">
        <v>230</v>
      </c>
      <c r="AE130" t="s">
        <v>478</v>
      </c>
    </row>
    <row r="131" spans="1:31" x14ac:dyDescent="0.35">
      <c r="A131" t="s">
        <v>940</v>
      </c>
      <c r="B131" s="16">
        <v>130</v>
      </c>
      <c r="C131" t="s">
        <v>937</v>
      </c>
      <c r="D131" t="s">
        <v>34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712</v>
      </c>
      <c r="M131">
        <v>131</v>
      </c>
      <c r="N131">
        <v>128</v>
      </c>
      <c r="O131">
        <v>113</v>
      </c>
      <c r="P131">
        <v>120</v>
      </c>
      <c r="Q131">
        <v>97</v>
      </c>
      <c r="R131">
        <v>115</v>
      </c>
      <c r="S131">
        <v>111</v>
      </c>
      <c r="T131">
        <v>119</v>
      </c>
      <c r="U131">
        <v>122</v>
      </c>
      <c r="V131">
        <v>27</v>
      </c>
      <c r="W131">
        <v>492</v>
      </c>
      <c r="X131">
        <v>467</v>
      </c>
      <c r="Y131">
        <v>1083</v>
      </c>
      <c r="Z131">
        <v>228</v>
      </c>
      <c r="AA131">
        <v>345</v>
      </c>
      <c r="AB131">
        <v>113</v>
      </c>
      <c r="AC131">
        <v>233</v>
      </c>
      <c r="AD131">
        <v>234</v>
      </c>
      <c r="AE131" t="s">
        <v>478</v>
      </c>
    </row>
    <row r="132" spans="1:31" x14ac:dyDescent="0.35">
      <c r="A132" t="s">
        <v>479</v>
      </c>
      <c r="B132" s="16">
        <v>131</v>
      </c>
      <c r="C132" t="s">
        <v>205</v>
      </c>
      <c r="D132" t="s">
        <v>35</v>
      </c>
      <c r="E132" t="s">
        <v>23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714</v>
      </c>
      <c r="M132">
        <v>119</v>
      </c>
      <c r="N132">
        <v>115</v>
      </c>
      <c r="O132">
        <v>114</v>
      </c>
      <c r="P132">
        <v>119</v>
      </c>
      <c r="Q132">
        <v>97</v>
      </c>
      <c r="R132">
        <v>114</v>
      </c>
      <c r="S132">
        <v>116</v>
      </c>
      <c r="T132">
        <v>116</v>
      </c>
      <c r="U132">
        <v>116</v>
      </c>
      <c r="V132">
        <v>31</v>
      </c>
      <c r="W132">
        <v>467</v>
      </c>
      <c r="X132">
        <v>462</v>
      </c>
      <c r="Y132">
        <v>1057</v>
      </c>
      <c r="Z132">
        <v>216</v>
      </c>
      <c r="AA132">
        <v>331</v>
      </c>
      <c r="AB132">
        <v>114</v>
      </c>
      <c r="AC132">
        <v>232</v>
      </c>
      <c r="AD132">
        <v>230</v>
      </c>
      <c r="AE132" t="s">
        <v>480</v>
      </c>
    </row>
    <row r="133" spans="1:31" x14ac:dyDescent="0.35">
      <c r="A133" t="s">
        <v>695</v>
      </c>
      <c r="B133" s="16">
        <v>132</v>
      </c>
      <c r="C133" t="s">
        <v>691</v>
      </c>
      <c r="D133" t="s">
        <v>35</v>
      </c>
      <c r="E133" t="s">
        <v>24</v>
      </c>
      <c r="F133" t="s">
        <v>25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715</v>
      </c>
      <c r="M133">
        <v>122</v>
      </c>
      <c r="N133">
        <v>118</v>
      </c>
      <c r="O133">
        <v>115</v>
      </c>
      <c r="P133">
        <v>120</v>
      </c>
      <c r="Q133">
        <v>97</v>
      </c>
      <c r="R133">
        <v>115</v>
      </c>
      <c r="S133">
        <v>117</v>
      </c>
      <c r="T133">
        <v>119</v>
      </c>
      <c r="U133">
        <v>117</v>
      </c>
      <c r="V133">
        <v>31</v>
      </c>
      <c r="W133">
        <v>475</v>
      </c>
      <c r="X133">
        <v>468</v>
      </c>
      <c r="Y133">
        <v>1071</v>
      </c>
      <c r="Z133">
        <v>219</v>
      </c>
      <c r="AA133">
        <v>335</v>
      </c>
      <c r="AB133">
        <v>115</v>
      </c>
      <c r="AC133">
        <v>234</v>
      </c>
      <c r="AD133">
        <v>234</v>
      </c>
      <c r="AE133" t="s">
        <v>480</v>
      </c>
    </row>
    <row r="134" spans="1:31" x14ac:dyDescent="0.35">
      <c r="A134" t="s">
        <v>895</v>
      </c>
      <c r="B134" s="16">
        <v>133</v>
      </c>
      <c r="C134" t="s">
        <v>892</v>
      </c>
      <c r="D134" t="s">
        <v>35</v>
      </c>
      <c r="E134" t="s">
        <v>28</v>
      </c>
      <c r="F134" t="s">
        <v>25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715</v>
      </c>
      <c r="M134">
        <v>121</v>
      </c>
      <c r="N134">
        <v>116</v>
      </c>
      <c r="O134">
        <v>114</v>
      </c>
      <c r="P134">
        <v>119</v>
      </c>
      <c r="Q134">
        <v>97</v>
      </c>
      <c r="R134">
        <v>118</v>
      </c>
      <c r="S134">
        <v>119</v>
      </c>
      <c r="T134">
        <v>120</v>
      </c>
      <c r="U134">
        <v>118</v>
      </c>
      <c r="V134">
        <v>31</v>
      </c>
      <c r="W134">
        <v>470</v>
      </c>
      <c r="X134">
        <v>475</v>
      </c>
      <c r="Y134">
        <v>1073</v>
      </c>
      <c r="Z134">
        <v>218</v>
      </c>
      <c r="AA134">
        <v>332</v>
      </c>
      <c r="AB134">
        <v>114</v>
      </c>
      <c r="AC134">
        <v>237</v>
      </c>
      <c r="AD134">
        <v>238</v>
      </c>
      <c r="AE134" t="s">
        <v>480</v>
      </c>
    </row>
    <row r="135" spans="1:31" x14ac:dyDescent="0.35">
      <c r="A135" t="s">
        <v>1066</v>
      </c>
      <c r="B135" s="16">
        <v>134</v>
      </c>
      <c r="C135" t="s">
        <v>1059</v>
      </c>
      <c r="D135" t="s">
        <v>35</v>
      </c>
      <c r="E135" t="s">
        <v>23</v>
      </c>
      <c r="F135" t="s">
        <v>25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715</v>
      </c>
      <c r="M135">
        <v>126</v>
      </c>
      <c r="N135">
        <v>116</v>
      </c>
      <c r="O135">
        <v>117</v>
      </c>
      <c r="P135">
        <v>118</v>
      </c>
      <c r="Q135">
        <v>97</v>
      </c>
      <c r="R135">
        <v>115</v>
      </c>
      <c r="S135">
        <v>117</v>
      </c>
      <c r="T135">
        <v>121</v>
      </c>
      <c r="U135">
        <v>115</v>
      </c>
      <c r="V135">
        <v>31</v>
      </c>
      <c r="W135">
        <v>477</v>
      </c>
      <c r="X135">
        <v>468</v>
      </c>
      <c r="Y135">
        <v>1073</v>
      </c>
      <c r="Z135">
        <v>223</v>
      </c>
      <c r="AA135">
        <v>331</v>
      </c>
      <c r="AB135">
        <v>117</v>
      </c>
      <c r="AC135">
        <v>232</v>
      </c>
      <c r="AD135">
        <v>236</v>
      </c>
      <c r="AE135" t="s">
        <v>480</v>
      </c>
    </row>
    <row r="136" spans="1:31" x14ac:dyDescent="0.35">
      <c r="A136" t="s">
        <v>481</v>
      </c>
      <c r="B136" s="16">
        <v>135</v>
      </c>
      <c r="C136" t="s">
        <v>205</v>
      </c>
      <c r="D136" t="s">
        <v>36</v>
      </c>
      <c r="E136" t="s">
        <v>23</v>
      </c>
      <c r="F136" t="s">
        <v>21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711</v>
      </c>
      <c r="M136">
        <v>113</v>
      </c>
      <c r="N136">
        <v>110</v>
      </c>
      <c r="O136">
        <v>119</v>
      </c>
      <c r="P136">
        <v>121</v>
      </c>
      <c r="Q136">
        <v>101</v>
      </c>
      <c r="R136">
        <v>110</v>
      </c>
      <c r="S136">
        <v>124</v>
      </c>
      <c r="T136">
        <v>119</v>
      </c>
      <c r="U136">
        <v>122</v>
      </c>
      <c r="V136">
        <v>41</v>
      </c>
      <c r="W136">
        <v>463</v>
      </c>
      <c r="X136">
        <v>475</v>
      </c>
      <c r="Y136">
        <v>1080</v>
      </c>
      <c r="Z136">
        <v>214</v>
      </c>
      <c r="AA136">
        <v>332</v>
      </c>
      <c r="AB136">
        <v>119</v>
      </c>
      <c r="AC136">
        <v>246</v>
      </c>
      <c r="AD136">
        <v>229</v>
      </c>
      <c r="AE136" t="s">
        <v>482</v>
      </c>
    </row>
    <row r="137" spans="1:31" x14ac:dyDescent="0.35">
      <c r="A137" t="s">
        <v>483</v>
      </c>
      <c r="B137" s="16">
        <v>136</v>
      </c>
      <c r="C137" t="s">
        <v>205</v>
      </c>
      <c r="D137" t="s">
        <v>37</v>
      </c>
      <c r="E137" t="s">
        <v>23</v>
      </c>
      <c r="F137" t="s">
        <v>26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703</v>
      </c>
      <c r="M137">
        <v>116</v>
      </c>
      <c r="N137">
        <v>113</v>
      </c>
      <c r="O137">
        <v>112</v>
      </c>
      <c r="P137">
        <v>117</v>
      </c>
      <c r="Q137">
        <v>97</v>
      </c>
      <c r="R137">
        <v>120</v>
      </c>
      <c r="S137">
        <v>115</v>
      </c>
      <c r="T137">
        <v>115</v>
      </c>
      <c r="U137">
        <v>115</v>
      </c>
      <c r="V137">
        <v>31</v>
      </c>
      <c r="W137">
        <v>458</v>
      </c>
      <c r="X137">
        <v>465</v>
      </c>
      <c r="Y137">
        <v>1051</v>
      </c>
      <c r="Z137">
        <v>213</v>
      </c>
      <c r="AA137">
        <v>327</v>
      </c>
      <c r="AB137">
        <v>112</v>
      </c>
      <c r="AC137">
        <v>230</v>
      </c>
      <c r="AD137">
        <v>235</v>
      </c>
      <c r="AE137" t="s">
        <v>484</v>
      </c>
    </row>
    <row r="138" spans="1:31" x14ac:dyDescent="0.35">
      <c r="A138" t="s">
        <v>770</v>
      </c>
      <c r="B138" s="16">
        <v>137</v>
      </c>
      <c r="C138" t="s">
        <v>767</v>
      </c>
      <c r="D138" t="s">
        <v>37</v>
      </c>
      <c r="E138" t="s">
        <v>24</v>
      </c>
      <c r="F138" t="s">
        <v>26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119</v>
      </c>
      <c r="N138">
        <v>114</v>
      </c>
      <c r="O138">
        <v>113</v>
      </c>
      <c r="P138">
        <v>118</v>
      </c>
      <c r="Q138">
        <v>97</v>
      </c>
      <c r="R138">
        <v>123</v>
      </c>
      <c r="S138">
        <v>116</v>
      </c>
      <c r="T138">
        <v>118</v>
      </c>
      <c r="U138">
        <v>116</v>
      </c>
      <c r="V138">
        <v>31</v>
      </c>
      <c r="W138">
        <v>464</v>
      </c>
      <c r="X138">
        <v>473</v>
      </c>
      <c r="Y138">
        <v>1065</v>
      </c>
      <c r="Z138">
        <v>216</v>
      </c>
      <c r="AA138">
        <v>329</v>
      </c>
      <c r="AB138">
        <v>113</v>
      </c>
      <c r="AC138">
        <v>232</v>
      </c>
      <c r="AD138">
        <v>241</v>
      </c>
      <c r="AE138" t="s">
        <v>484</v>
      </c>
    </row>
    <row r="139" spans="1:31" x14ac:dyDescent="0.35">
      <c r="A139" t="s">
        <v>1017</v>
      </c>
      <c r="B139" s="16">
        <v>138</v>
      </c>
      <c r="C139" t="s">
        <v>998</v>
      </c>
      <c r="D139" t="s">
        <v>37</v>
      </c>
      <c r="E139" t="s">
        <v>28</v>
      </c>
      <c r="F139" t="s">
        <v>26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712</v>
      </c>
      <c r="M139">
        <v>118</v>
      </c>
      <c r="N139">
        <v>117</v>
      </c>
      <c r="O139">
        <v>111</v>
      </c>
      <c r="P139">
        <v>119</v>
      </c>
      <c r="Q139">
        <v>97</v>
      </c>
      <c r="R139">
        <v>125</v>
      </c>
      <c r="S139">
        <v>115</v>
      </c>
      <c r="T139">
        <v>119</v>
      </c>
      <c r="U139">
        <v>115</v>
      </c>
      <c r="V139">
        <v>31</v>
      </c>
      <c r="W139">
        <v>465</v>
      </c>
      <c r="X139">
        <v>474</v>
      </c>
      <c r="Y139">
        <v>1067</v>
      </c>
      <c r="Z139">
        <v>215</v>
      </c>
      <c r="AA139">
        <v>333</v>
      </c>
      <c r="AB139">
        <v>111</v>
      </c>
      <c r="AC139">
        <v>230</v>
      </c>
      <c r="AD139">
        <v>244</v>
      </c>
      <c r="AE139" t="s">
        <v>484</v>
      </c>
    </row>
    <row r="140" spans="1:31" x14ac:dyDescent="0.35">
      <c r="A140" t="s">
        <v>485</v>
      </c>
      <c r="B140" s="16">
        <v>139</v>
      </c>
      <c r="C140" t="s">
        <v>205</v>
      </c>
      <c r="D140" t="s">
        <v>38</v>
      </c>
      <c r="E140" t="s">
        <v>23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703</v>
      </c>
      <c r="M140">
        <v>118</v>
      </c>
      <c r="N140">
        <v>116</v>
      </c>
      <c r="O140">
        <v>116</v>
      </c>
      <c r="P140">
        <v>119</v>
      </c>
      <c r="Q140">
        <v>97</v>
      </c>
      <c r="R140">
        <v>117</v>
      </c>
      <c r="S140">
        <v>116</v>
      </c>
      <c r="T140">
        <v>116</v>
      </c>
      <c r="U140">
        <v>118</v>
      </c>
      <c r="V140">
        <v>31</v>
      </c>
      <c r="W140">
        <v>469</v>
      </c>
      <c r="X140">
        <v>467</v>
      </c>
      <c r="Y140">
        <v>1064</v>
      </c>
      <c r="Z140">
        <v>215</v>
      </c>
      <c r="AA140">
        <v>332</v>
      </c>
      <c r="AB140">
        <v>116</v>
      </c>
      <c r="AC140">
        <v>234</v>
      </c>
      <c r="AD140">
        <v>233</v>
      </c>
      <c r="AE140" t="s">
        <v>486</v>
      </c>
    </row>
    <row r="141" spans="1:31" x14ac:dyDescent="0.35">
      <c r="A141" t="s">
        <v>771</v>
      </c>
      <c r="B141" s="16">
        <v>140</v>
      </c>
      <c r="C141" t="s">
        <v>767</v>
      </c>
      <c r="D141" t="s">
        <v>38</v>
      </c>
      <c r="E141" t="s">
        <v>24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712</v>
      </c>
      <c r="M141">
        <v>121</v>
      </c>
      <c r="N141">
        <v>119</v>
      </c>
      <c r="O141">
        <v>117</v>
      </c>
      <c r="P141">
        <v>120</v>
      </c>
      <c r="Q141">
        <v>97</v>
      </c>
      <c r="R141">
        <v>118</v>
      </c>
      <c r="S141">
        <v>117</v>
      </c>
      <c r="T141">
        <v>119</v>
      </c>
      <c r="U141">
        <v>119</v>
      </c>
      <c r="V141">
        <v>31</v>
      </c>
      <c r="W141">
        <v>477</v>
      </c>
      <c r="X141">
        <v>473</v>
      </c>
      <c r="Y141">
        <v>1078</v>
      </c>
      <c r="Z141">
        <v>218</v>
      </c>
      <c r="AA141">
        <v>336</v>
      </c>
      <c r="AB141">
        <v>117</v>
      </c>
      <c r="AC141">
        <v>236</v>
      </c>
      <c r="AD141">
        <v>237</v>
      </c>
      <c r="AE141" t="s">
        <v>486</v>
      </c>
    </row>
    <row r="142" spans="1:31" x14ac:dyDescent="0.35">
      <c r="A142" t="s">
        <v>930</v>
      </c>
      <c r="B142" s="16">
        <v>141</v>
      </c>
      <c r="C142" t="s">
        <v>925</v>
      </c>
      <c r="D142" t="s">
        <v>38</v>
      </c>
      <c r="E142" t="s">
        <v>28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124</v>
      </c>
      <c r="N142">
        <v>117</v>
      </c>
      <c r="O142">
        <v>119</v>
      </c>
      <c r="P142">
        <v>118</v>
      </c>
      <c r="Q142">
        <v>97</v>
      </c>
      <c r="R142">
        <v>118</v>
      </c>
      <c r="S142">
        <v>117</v>
      </c>
      <c r="T142">
        <v>121</v>
      </c>
      <c r="U142">
        <v>117</v>
      </c>
      <c r="V142">
        <v>31</v>
      </c>
      <c r="W142">
        <v>478</v>
      </c>
      <c r="X142">
        <v>473</v>
      </c>
      <c r="Y142">
        <v>1079</v>
      </c>
      <c r="Z142">
        <v>221</v>
      </c>
      <c r="AA142">
        <v>332</v>
      </c>
      <c r="AB142">
        <v>119</v>
      </c>
      <c r="AC142">
        <v>234</v>
      </c>
      <c r="AD142">
        <v>239</v>
      </c>
      <c r="AE142" t="s">
        <v>486</v>
      </c>
    </row>
    <row r="143" spans="1:31" x14ac:dyDescent="0.35">
      <c r="A143" t="s">
        <v>857</v>
      </c>
      <c r="B143" s="16">
        <v>142</v>
      </c>
      <c r="C143" t="s">
        <v>205</v>
      </c>
      <c r="D143" t="s">
        <v>853</v>
      </c>
      <c r="E143" t="s">
        <v>23</v>
      </c>
      <c r="F143" t="s">
        <v>31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704</v>
      </c>
      <c r="M143">
        <v>118</v>
      </c>
      <c r="N143">
        <v>120</v>
      </c>
      <c r="O143">
        <v>123</v>
      </c>
      <c r="P143">
        <v>123</v>
      </c>
      <c r="Q143">
        <v>101</v>
      </c>
      <c r="R143">
        <v>115</v>
      </c>
      <c r="S143">
        <v>117</v>
      </c>
      <c r="T143">
        <v>115</v>
      </c>
      <c r="U143">
        <v>117</v>
      </c>
      <c r="V143">
        <v>36</v>
      </c>
      <c r="W143">
        <v>484</v>
      </c>
      <c r="X143">
        <v>464</v>
      </c>
      <c r="Y143">
        <v>1085</v>
      </c>
      <c r="Z143">
        <v>219</v>
      </c>
      <c r="AA143">
        <v>344</v>
      </c>
      <c r="AB143">
        <v>123</v>
      </c>
      <c r="AC143">
        <v>234</v>
      </c>
      <c r="AD143">
        <v>230</v>
      </c>
      <c r="AE143" t="s">
        <v>855</v>
      </c>
    </row>
    <row r="144" spans="1:31" x14ac:dyDescent="0.35">
      <c r="A144" t="s">
        <v>952</v>
      </c>
      <c r="B144" s="16">
        <v>143</v>
      </c>
      <c r="C144" t="s">
        <v>949</v>
      </c>
      <c r="D144" t="s">
        <v>853</v>
      </c>
      <c r="E144" t="s">
        <v>24</v>
      </c>
      <c r="F144" t="s">
        <v>31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703</v>
      </c>
      <c r="M144">
        <v>119</v>
      </c>
      <c r="N144">
        <v>123</v>
      </c>
      <c r="O144">
        <v>126</v>
      </c>
      <c r="P144">
        <v>126</v>
      </c>
      <c r="Q144">
        <v>101</v>
      </c>
      <c r="R144">
        <v>116</v>
      </c>
      <c r="S144">
        <v>118</v>
      </c>
      <c r="T144">
        <v>116</v>
      </c>
      <c r="U144">
        <v>118</v>
      </c>
      <c r="V144">
        <v>36</v>
      </c>
      <c r="W144">
        <v>494</v>
      </c>
      <c r="X144">
        <v>468</v>
      </c>
      <c r="Y144">
        <v>1099</v>
      </c>
      <c r="Z144">
        <v>220</v>
      </c>
      <c r="AA144">
        <v>350</v>
      </c>
      <c r="AB144">
        <v>126</v>
      </c>
      <c r="AC144">
        <v>236</v>
      </c>
      <c r="AD144">
        <v>232</v>
      </c>
      <c r="AE144" t="s">
        <v>855</v>
      </c>
    </row>
    <row r="145" spans="1:31" x14ac:dyDescent="0.35">
      <c r="A145" t="s">
        <v>487</v>
      </c>
      <c r="B145" s="16">
        <v>144</v>
      </c>
      <c r="C145" t="s">
        <v>205</v>
      </c>
      <c r="D145" t="s">
        <v>55</v>
      </c>
      <c r="E145" t="s">
        <v>23</v>
      </c>
      <c r="F145" t="s">
        <v>25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706</v>
      </c>
      <c r="M145">
        <v>121</v>
      </c>
      <c r="N145">
        <v>115</v>
      </c>
      <c r="O145">
        <v>114</v>
      </c>
      <c r="P145">
        <v>118</v>
      </c>
      <c r="Q145">
        <v>101</v>
      </c>
      <c r="R145">
        <v>116</v>
      </c>
      <c r="S145">
        <v>114</v>
      </c>
      <c r="T145">
        <v>116</v>
      </c>
      <c r="U145">
        <v>117</v>
      </c>
      <c r="V145">
        <v>41</v>
      </c>
      <c r="W145">
        <v>468</v>
      </c>
      <c r="X145">
        <v>463</v>
      </c>
      <c r="Y145">
        <v>1073</v>
      </c>
      <c r="Z145">
        <v>222</v>
      </c>
      <c r="AA145">
        <v>334</v>
      </c>
      <c r="AB145">
        <v>114</v>
      </c>
      <c r="AC145">
        <v>231</v>
      </c>
      <c r="AD145">
        <v>232</v>
      </c>
      <c r="AE145" t="s">
        <v>488</v>
      </c>
    </row>
    <row r="146" spans="1:31" x14ac:dyDescent="0.35">
      <c r="A146" t="s">
        <v>489</v>
      </c>
      <c r="B146" s="16">
        <v>145</v>
      </c>
      <c r="C146" t="s">
        <v>205</v>
      </c>
      <c r="D146" t="s">
        <v>57</v>
      </c>
      <c r="E146" t="s">
        <v>24</v>
      </c>
      <c r="F146" t="s">
        <v>26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116</v>
      </c>
      <c r="N146">
        <v>115</v>
      </c>
      <c r="O146">
        <v>113</v>
      </c>
      <c r="P146">
        <v>118</v>
      </c>
      <c r="Q146">
        <v>97</v>
      </c>
      <c r="R146">
        <v>120</v>
      </c>
      <c r="S146">
        <v>116</v>
      </c>
      <c r="T146">
        <v>115</v>
      </c>
      <c r="U146">
        <v>115</v>
      </c>
      <c r="V146">
        <v>31</v>
      </c>
      <c r="W146">
        <v>462</v>
      </c>
      <c r="X146">
        <v>466</v>
      </c>
      <c r="Y146">
        <v>1056</v>
      </c>
      <c r="Z146">
        <v>213</v>
      </c>
      <c r="AA146">
        <v>330</v>
      </c>
      <c r="AB146">
        <v>113</v>
      </c>
      <c r="AC146">
        <v>231</v>
      </c>
      <c r="AD146">
        <v>235</v>
      </c>
      <c r="AE146" t="s">
        <v>490</v>
      </c>
    </row>
    <row r="147" spans="1:31" x14ac:dyDescent="0.35">
      <c r="A147" t="s">
        <v>491</v>
      </c>
      <c r="B147" s="16">
        <v>146</v>
      </c>
      <c r="C147" t="s">
        <v>205</v>
      </c>
      <c r="D147" t="s">
        <v>58</v>
      </c>
      <c r="E147" t="s">
        <v>24</v>
      </c>
      <c r="F147" t="s">
        <v>25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117</v>
      </c>
      <c r="N147">
        <v>114</v>
      </c>
      <c r="O147">
        <v>114</v>
      </c>
      <c r="P147">
        <v>119</v>
      </c>
      <c r="Q147">
        <v>97</v>
      </c>
      <c r="R147">
        <v>116</v>
      </c>
      <c r="S147">
        <v>116</v>
      </c>
      <c r="T147">
        <v>117</v>
      </c>
      <c r="U147">
        <v>117</v>
      </c>
      <c r="V147">
        <v>31</v>
      </c>
      <c r="W147">
        <v>464</v>
      </c>
      <c r="X147">
        <v>466</v>
      </c>
      <c r="Y147">
        <v>1058</v>
      </c>
      <c r="Z147">
        <v>214</v>
      </c>
      <c r="AA147">
        <v>330</v>
      </c>
      <c r="AB147">
        <v>114</v>
      </c>
      <c r="AC147">
        <v>233</v>
      </c>
      <c r="AD147">
        <v>233</v>
      </c>
      <c r="AE147" t="s">
        <v>492</v>
      </c>
    </row>
    <row r="148" spans="1:31" x14ac:dyDescent="0.35">
      <c r="A148" t="s">
        <v>493</v>
      </c>
      <c r="B148" s="16">
        <v>147</v>
      </c>
      <c r="C148" t="s">
        <v>205</v>
      </c>
      <c r="D148" t="s">
        <v>59</v>
      </c>
      <c r="E148" t="s">
        <v>24</v>
      </c>
      <c r="F148" t="s">
        <v>21</v>
      </c>
      <c r="G148" t="s">
        <v>56</v>
      </c>
      <c r="H148" t="s">
        <v>71</v>
      </c>
      <c r="I148" t="s">
        <v>701</v>
      </c>
      <c r="J148" t="s">
        <v>22</v>
      </c>
      <c r="K148" t="s">
        <v>702</v>
      </c>
      <c r="L148" t="s">
        <v>711</v>
      </c>
      <c r="M148">
        <v>113</v>
      </c>
      <c r="N148">
        <v>110</v>
      </c>
      <c r="O148">
        <v>113</v>
      </c>
      <c r="P148">
        <v>122</v>
      </c>
      <c r="Q148">
        <v>101</v>
      </c>
      <c r="R148">
        <v>110</v>
      </c>
      <c r="S148">
        <v>124</v>
      </c>
      <c r="T148">
        <v>118</v>
      </c>
      <c r="U148">
        <v>121</v>
      </c>
      <c r="V148">
        <v>41</v>
      </c>
      <c r="W148">
        <v>458</v>
      </c>
      <c r="X148">
        <v>473</v>
      </c>
      <c r="Y148">
        <v>1073</v>
      </c>
      <c r="Z148">
        <v>214</v>
      </c>
      <c r="AA148">
        <v>333</v>
      </c>
      <c r="AB148">
        <v>113</v>
      </c>
      <c r="AC148">
        <v>245</v>
      </c>
      <c r="AD148">
        <v>228</v>
      </c>
      <c r="AE148" t="s">
        <v>494</v>
      </c>
    </row>
    <row r="149" spans="1:31" x14ac:dyDescent="0.35">
      <c r="A149" t="s">
        <v>495</v>
      </c>
      <c r="B149" s="16">
        <v>148</v>
      </c>
      <c r="C149" t="s">
        <v>205</v>
      </c>
      <c r="D149" t="s">
        <v>60</v>
      </c>
      <c r="E149" t="s">
        <v>24</v>
      </c>
      <c r="F149" t="s">
        <v>31</v>
      </c>
      <c r="G149" t="s">
        <v>56</v>
      </c>
      <c r="H149" t="s">
        <v>71</v>
      </c>
      <c r="I149" t="s">
        <v>701</v>
      </c>
      <c r="J149" t="s">
        <v>22</v>
      </c>
      <c r="K149" t="s">
        <v>702</v>
      </c>
      <c r="L149" t="s">
        <v>704</v>
      </c>
      <c r="M149">
        <v>120</v>
      </c>
      <c r="N149">
        <v>116</v>
      </c>
      <c r="O149">
        <v>121</v>
      </c>
      <c r="P149">
        <v>120</v>
      </c>
      <c r="Q149">
        <v>97</v>
      </c>
      <c r="R149">
        <v>114</v>
      </c>
      <c r="S149">
        <v>114</v>
      </c>
      <c r="T149">
        <v>115</v>
      </c>
      <c r="U149">
        <v>115</v>
      </c>
      <c r="V149">
        <v>31</v>
      </c>
      <c r="W149">
        <v>477</v>
      </c>
      <c r="X149">
        <v>458</v>
      </c>
      <c r="Y149">
        <v>1063</v>
      </c>
      <c r="Z149">
        <v>217</v>
      </c>
      <c r="AA149">
        <v>333</v>
      </c>
      <c r="AB149">
        <v>121</v>
      </c>
      <c r="AC149">
        <v>229</v>
      </c>
      <c r="AD149">
        <v>229</v>
      </c>
      <c r="AE149" t="s">
        <v>496</v>
      </c>
    </row>
    <row r="150" spans="1:31" x14ac:dyDescent="0.35">
      <c r="A150" t="s">
        <v>497</v>
      </c>
      <c r="B150" s="16">
        <v>149</v>
      </c>
      <c r="C150" t="s">
        <v>205</v>
      </c>
      <c r="D150" t="s">
        <v>61</v>
      </c>
      <c r="E150" t="s">
        <v>24</v>
      </c>
      <c r="F150" t="s">
        <v>26</v>
      </c>
      <c r="G150" t="s">
        <v>56</v>
      </c>
      <c r="H150" t="s">
        <v>71</v>
      </c>
      <c r="I150" t="s">
        <v>701</v>
      </c>
      <c r="J150" t="s">
        <v>22</v>
      </c>
      <c r="K150" t="s">
        <v>702</v>
      </c>
      <c r="L150" t="s">
        <v>705</v>
      </c>
      <c r="M150">
        <v>115</v>
      </c>
      <c r="N150">
        <v>114</v>
      </c>
      <c r="O150">
        <v>112</v>
      </c>
      <c r="P150">
        <v>119</v>
      </c>
      <c r="Q150">
        <v>97</v>
      </c>
      <c r="R150">
        <v>120</v>
      </c>
      <c r="S150">
        <v>115</v>
      </c>
      <c r="T150">
        <v>115</v>
      </c>
      <c r="U150">
        <v>115</v>
      </c>
      <c r="V150">
        <v>31</v>
      </c>
      <c r="W150">
        <v>460</v>
      </c>
      <c r="X150">
        <v>465</v>
      </c>
      <c r="Y150">
        <v>1053</v>
      </c>
      <c r="Z150">
        <v>212</v>
      </c>
      <c r="AA150">
        <v>330</v>
      </c>
      <c r="AB150">
        <v>112</v>
      </c>
      <c r="AC150">
        <v>230</v>
      </c>
      <c r="AD150">
        <v>235</v>
      </c>
      <c r="AE150" t="s">
        <v>498</v>
      </c>
    </row>
    <row r="151" spans="1:31" x14ac:dyDescent="0.35">
      <c r="A151" t="s">
        <v>499</v>
      </c>
      <c r="B151" s="16">
        <v>150</v>
      </c>
      <c r="C151" t="s">
        <v>205</v>
      </c>
      <c r="D151" t="s">
        <v>62</v>
      </c>
      <c r="E151" t="s">
        <v>24</v>
      </c>
      <c r="F151" t="s">
        <v>25</v>
      </c>
      <c r="G151" t="s">
        <v>56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117</v>
      </c>
      <c r="N151">
        <v>116</v>
      </c>
      <c r="O151">
        <v>114</v>
      </c>
      <c r="P151">
        <v>120</v>
      </c>
      <c r="Q151">
        <v>97</v>
      </c>
      <c r="R151">
        <v>116</v>
      </c>
      <c r="S151">
        <v>116</v>
      </c>
      <c r="T151">
        <v>117</v>
      </c>
      <c r="U151">
        <v>116</v>
      </c>
      <c r="V151">
        <v>31</v>
      </c>
      <c r="W151">
        <v>467</v>
      </c>
      <c r="X151">
        <v>465</v>
      </c>
      <c r="Y151">
        <v>1060</v>
      </c>
      <c r="Z151">
        <v>214</v>
      </c>
      <c r="AA151">
        <v>333</v>
      </c>
      <c r="AB151">
        <v>114</v>
      </c>
      <c r="AC151">
        <v>232</v>
      </c>
      <c r="AD151">
        <v>233</v>
      </c>
      <c r="AE151" t="s">
        <v>500</v>
      </c>
    </row>
    <row r="152" spans="1:31" x14ac:dyDescent="0.35">
      <c r="A152" t="s">
        <v>1128</v>
      </c>
      <c r="B152" s="16">
        <v>151</v>
      </c>
      <c r="C152" t="s">
        <v>1121</v>
      </c>
      <c r="D152" t="s">
        <v>62</v>
      </c>
      <c r="E152" t="s">
        <v>28</v>
      </c>
      <c r="F152" t="s">
        <v>25</v>
      </c>
      <c r="G152" t="s">
        <v>56</v>
      </c>
      <c r="H152" t="s">
        <v>71</v>
      </c>
      <c r="I152" t="s">
        <v>701</v>
      </c>
      <c r="K152" t="s">
        <v>702</v>
      </c>
      <c r="L152" t="s">
        <v>712</v>
      </c>
      <c r="M152">
        <v>120</v>
      </c>
      <c r="N152">
        <v>119</v>
      </c>
      <c r="O152">
        <v>115</v>
      </c>
      <c r="P152">
        <v>121</v>
      </c>
      <c r="Q152">
        <v>97</v>
      </c>
      <c r="R152">
        <v>117</v>
      </c>
      <c r="S152">
        <v>117</v>
      </c>
      <c r="T152">
        <v>120</v>
      </c>
      <c r="U152">
        <v>117</v>
      </c>
      <c r="V152">
        <v>31</v>
      </c>
      <c r="W152">
        <v>475</v>
      </c>
      <c r="X152">
        <v>471</v>
      </c>
      <c r="Y152">
        <v>1074</v>
      </c>
      <c r="Z152">
        <v>217</v>
      </c>
      <c r="AA152">
        <v>337</v>
      </c>
      <c r="AB152">
        <v>115</v>
      </c>
      <c r="AC152">
        <v>234</v>
      </c>
      <c r="AD152">
        <v>237</v>
      </c>
      <c r="AE152" t="s">
        <v>500</v>
      </c>
    </row>
    <row r="153" spans="1:31" x14ac:dyDescent="0.35">
      <c r="A153" t="s">
        <v>1349</v>
      </c>
      <c r="B153" s="16">
        <v>152</v>
      </c>
      <c r="C153" t="s">
        <v>1340</v>
      </c>
      <c r="D153" t="s">
        <v>62</v>
      </c>
      <c r="E153" t="s">
        <v>23</v>
      </c>
      <c r="F153" t="s">
        <v>25</v>
      </c>
      <c r="G153" t="s">
        <v>56</v>
      </c>
      <c r="H153" t="s">
        <v>71</v>
      </c>
      <c r="I153" t="s">
        <v>701</v>
      </c>
      <c r="J153" t="s">
        <v>22</v>
      </c>
      <c r="K153" t="s">
        <v>702</v>
      </c>
      <c r="L153" t="s">
        <v>712</v>
      </c>
      <c r="M153">
        <v>119</v>
      </c>
      <c r="N153">
        <v>122</v>
      </c>
      <c r="O153">
        <v>114</v>
      </c>
      <c r="P153">
        <v>123</v>
      </c>
      <c r="Q153">
        <v>97</v>
      </c>
      <c r="R153">
        <v>115</v>
      </c>
      <c r="S153">
        <v>119</v>
      </c>
      <c r="T153">
        <v>118</v>
      </c>
      <c r="U153">
        <v>118</v>
      </c>
      <c r="V153">
        <v>31</v>
      </c>
      <c r="W153">
        <v>478</v>
      </c>
      <c r="X153">
        <v>470</v>
      </c>
      <c r="Y153">
        <v>1076</v>
      </c>
      <c r="Z153">
        <v>216</v>
      </c>
      <c r="AA153">
        <v>342</v>
      </c>
      <c r="AB153">
        <v>114</v>
      </c>
      <c r="AC153">
        <v>237</v>
      </c>
      <c r="AD153">
        <v>233</v>
      </c>
      <c r="AE153" t="s">
        <v>500</v>
      </c>
    </row>
    <row r="154" spans="1:31" x14ac:dyDescent="0.35">
      <c r="A154" t="s">
        <v>501</v>
      </c>
      <c r="B154" s="16">
        <v>153</v>
      </c>
      <c r="C154" t="s">
        <v>205</v>
      </c>
      <c r="D154" t="s">
        <v>63</v>
      </c>
      <c r="E154" t="s">
        <v>28</v>
      </c>
      <c r="F154" t="s">
        <v>25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703</v>
      </c>
      <c r="M154">
        <v>121</v>
      </c>
      <c r="N154">
        <v>116</v>
      </c>
      <c r="O154">
        <v>114</v>
      </c>
      <c r="P154">
        <v>121</v>
      </c>
      <c r="Q154">
        <v>97</v>
      </c>
      <c r="R154">
        <v>116</v>
      </c>
      <c r="S154">
        <v>116</v>
      </c>
      <c r="T154">
        <v>117</v>
      </c>
      <c r="U154">
        <v>116</v>
      </c>
      <c r="V154">
        <v>41</v>
      </c>
      <c r="W154">
        <v>472</v>
      </c>
      <c r="X154">
        <v>465</v>
      </c>
      <c r="Y154">
        <v>1075</v>
      </c>
      <c r="Z154">
        <v>218</v>
      </c>
      <c r="AA154">
        <v>334</v>
      </c>
      <c r="AB154">
        <v>114</v>
      </c>
      <c r="AC154">
        <v>232</v>
      </c>
      <c r="AD154">
        <v>233</v>
      </c>
      <c r="AE154" t="s">
        <v>502</v>
      </c>
    </row>
    <row r="155" spans="1:31" x14ac:dyDescent="0.35">
      <c r="A155" t="s">
        <v>503</v>
      </c>
      <c r="B155" s="16">
        <v>154</v>
      </c>
      <c r="C155" t="s">
        <v>205</v>
      </c>
      <c r="D155" t="s">
        <v>65</v>
      </c>
      <c r="E155" t="s">
        <v>28</v>
      </c>
      <c r="F155" t="s">
        <v>26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704</v>
      </c>
      <c r="M155">
        <v>116</v>
      </c>
      <c r="N155">
        <v>114</v>
      </c>
      <c r="O155">
        <v>112</v>
      </c>
      <c r="P155">
        <v>118</v>
      </c>
      <c r="Q155">
        <v>97</v>
      </c>
      <c r="R155">
        <v>120</v>
      </c>
      <c r="S155">
        <v>115</v>
      </c>
      <c r="T155">
        <v>115</v>
      </c>
      <c r="U155">
        <v>115</v>
      </c>
      <c r="V155">
        <v>31</v>
      </c>
      <c r="W155">
        <v>460</v>
      </c>
      <c r="X155">
        <v>465</v>
      </c>
      <c r="Y155">
        <v>1053</v>
      </c>
      <c r="Z155">
        <v>213</v>
      </c>
      <c r="AA155">
        <v>329</v>
      </c>
      <c r="AB155">
        <v>112</v>
      </c>
      <c r="AC155">
        <v>230</v>
      </c>
      <c r="AD155">
        <v>235</v>
      </c>
      <c r="AE155" t="s">
        <v>504</v>
      </c>
    </row>
    <row r="156" spans="1:31" x14ac:dyDescent="0.35">
      <c r="A156" t="s">
        <v>505</v>
      </c>
      <c r="B156" s="16">
        <v>155</v>
      </c>
      <c r="C156" t="s">
        <v>205</v>
      </c>
      <c r="D156" t="s">
        <v>66</v>
      </c>
      <c r="E156" t="s">
        <v>24</v>
      </c>
      <c r="F156" t="s">
        <v>25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704</v>
      </c>
      <c r="M156">
        <v>121</v>
      </c>
      <c r="N156">
        <v>117</v>
      </c>
      <c r="O156">
        <v>114</v>
      </c>
      <c r="P156">
        <v>121</v>
      </c>
      <c r="Q156">
        <v>97</v>
      </c>
      <c r="R156">
        <v>117</v>
      </c>
      <c r="S156">
        <v>117</v>
      </c>
      <c r="T156">
        <v>117</v>
      </c>
      <c r="U156">
        <v>117</v>
      </c>
      <c r="V156">
        <v>31</v>
      </c>
      <c r="W156">
        <v>473</v>
      </c>
      <c r="X156">
        <v>468</v>
      </c>
      <c r="Y156">
        <v>1069</v>
      </c>
      <c r="Z156">
        <v>218</v>
      </c>
      <c r="AA156">
        <v>335</v>
      </c>
      <c r="AB156">
        <v>114</v>
      </c>
      <c r="AC156">
        <v>234</v>
      </c>
      <c r="AD156">
        <v>234</v>
      </c>
      <c r="AE156" t="s">
        <v>506</v>
      </c>
    </row>
    <row r="157" spans="1:31" x14ac:dyDescent="0.35">
      <c r="A157" t="s">
        <v>507</v>
      </c>
      <c r="B157" s="16">
        <v>156</v>
      </c>
      <c r="C157" t="s">
        <v>205</v>
      </c>
      <c r="D157" t="s">
        <v>67</v>
      </c>
      <c r="E157" t="s">
        <v>28</v>
      </c>
      <c r="F157" t="s">
        <v>25</v>
      </c>
      <c r="G157" t="s">
        <v>64</v>
      </c>
      <c r="H157" t="s">
        <v>71</v>
      </c>
      <c r="I157" t="s">
        <v>701</v>
      </c>
      <c r="J157" t="s">
        <v>22</v>
      </c>
      <c r="K157" t="s">
        <v>702</v>
      </c>
      <c r="L157" t="s">
        <v>703</v>
      </c>
      <c r="M157">
        <v>118</v>
      </c>
      <c r="N157">
        <v>116</v>
      </c>
      <c r="O157">
        <v>114</v>
      </c>
      <c r="P157">
        <v>119</v>
      </c>
      <c r="Q157">
        <v>97</v>
      </c>
      <c r="R157">
        <v>117</v>
      </c>
      <c r="S157">
        <v>116</v>
      </c>
      <c r="T157">
        <v>117</v>
      </c>
      <c r="U157">
        <v>116</v>
      </c>
      <c r="V157">
        <v>31</v>
      </c>
      <c r="W157">
        <v>467</v>
      </c>
      <c r="X157">
        <v>466</v>
      </c>
      <c r="Y157">
        <v>1061</v>
      </c>
      <c r="Z157">
        <v>215</v>
      </c>
      <c r="AA157">
        <v>332</v>
      </c>
      <c r="AB157">
        <v>114</v>
      </c>
      <c r="AC157">
        <v>232</v>
      </c>
      <c r="AD157">
        <v>234</v>
      </c>
      <c r="AE157" t="s">
        <v>508</v>
      </c>
    </row>
    <row r="158" spans="1:31" x14ac:dyDescent="0.35">
      <c r="A158" t="s">
        <v>509</v>
      </c>
      <c r="B158" s="16">
        <v>157</v>
      </c>
      <c r="C158" t="s">
        <v>205</v>
      </c>
      <c r="D158" t="s">
        <v>68</v>
      </c>
      <c r="E158" t="s">
        <v>28</v>
      </c>
      <c r="F158" t="s">
        <v>26</v>
      </c>
      <c r="G158" t="s">
        <v>64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118</v>
      </c>
      <c r="N158">
        <v>118</v>
      </c>
      <c r="O158">
        <v>112</v>
      </c>
      <c r="P158">
        <v>120</v>
      </c>
      <c r="Q158">
        <v>97</v>
      </c>
      <c r="R158">
        <v>120</v>
      </c>
      <c r="S158">
        <v>115</v>
      </c>
      <c r="T158">
        <v>115</v>
      </c>
      <c r="U158">
        <v>115</v>
      </c>
      <c r="V158">
        <v>31</v>
      </c>
      <c r="W158">
        <v>468</v>
      </c>
      <c r="X158">
        <v>465</v>
      </c>
      <c r="Y158">
        <v>1061</v>
      </c>
      <c r="Z158">
        <v>215</v>
      </c>
      <c r="AA158">
        <v>335</v>
      </c>
      <c r="AB158">
        <v>112</v>
      </c>
      <c r="AC158">
        <v>230</v>
      </c>
      <c r="AD158">
        <v>235</v>
      </c>
      <c r="AE158" t="s">
        <v>510</v>
      </c>
    </row>
    <row r="159" spans="1:31" x14ac:dyDescent="0.35">
      <c r="A159" t="s">
        <v>511</v>
      </c>
      <c r="B159" s="16">
        <v>158</v>
      </c>
      <c r="C159" t="s">
        <v>205</v>
      </c>
      <c r="D159" t="s">
        <v>69</v>
      </c>
      <c r="E159" t="s">
        <v>28</v>
      </c>
      <c r="F159" t="s">
        <v>21</v>
      </c>
      <c r="G159" t="s">
        <v>64</v>
      </c>
      <c r="H159" t="s">
        <v>71</v>
      </c>
      <c r="I159" t="s">
        <v>701</v>
      </c>
      <c r="J159" t="s">
        <v>22</v>
      </c>
      <c r="K159" t="s">
        <v>702</v>
      </c>
      <c r="L159" t="s">
        <v>716</v>
      </c>
      <c r="M159">
        <v>113</v>
      </c>
      <c r="N159">
        <v>110</v>
      </c>
      <c r="O159">
        <v>113</v>
      </c>
      <c r="P159">
        <v>122</v>
      </c>
      <c r="Q159">
        <v>101</v>
      </c>
      <c r="R159">
        <v>110</v>
      </c>
      <c r="S159">
        <v>122</v>
      </c>
      <c r="T159">
        <v>118</v>
      </c>
      <c r="U159">
        <v>120</v>
      </c>
      <c r="V159">
        <v>41</v>
      </c>
      <c r="W159">
        <v>458</v>
      </c>
      <c r="X159">
        <v>470</v>
      </c>
      <c r="Y159">
        <v>1070</v>
      </c>
      <c r="Z159">
        <v>214</v>
      </c>
      <c r="AA159">
        <v>333</v>
      </c>
      <c r="AB159">
        <v>113</v>
      </c>
      <c r="AC159">
        <v>242</v>
      </c>
      <c r="AD159">
        <v>228</v>
      </c>
      <c r="AE159" t="s">
        <v>512</v>
      </c>
    </row>
    <row r="160" spans="1:31" x14ac:dyDescent="0.35">
      <c r="A160" t="s">
        <v>513</v>
      </c>
      <c r="B160" s="16">
        <v>159</v>
      </c>
      <c r="C160" t="s">
        <v>205</v>
      </c>
      <c r="D160" t="s">
        <v>70</v>
      </c>
      <c r="E160" t="s">
        <v>28</v>
      </c>
      <c r="F160" t="s">
        <v>31</v>
      </c>
      <c r="G160" t="s">
        <v>64</v>
      </c>
      <c r="H160" t="s">
        <v>71</v>
      </c>
      <c r="I160" t="s">
        <v>701</v>
      </c>
      <c r="J160" t="s">
        <v>22</v>
      </c>
      <c r="K160" t="s">
        <v>702</v>
      </c>
      <c r="L160" t="s">
        <v>707</v>
      </c>
      <c r="M160">
        <v>117</v>
      </c>
      <c r="N160">
        <v>115</v>
      </c>
      <c r="O160">
        <v>120</v>
      </c>
      <c r="P160">
        <v>120</v>
      </c>
      <c r="Q160">
        <v>97</v>
      </c>
      <c r="R160">
        <v>117</v>
      </c>
      <c r="S160">
        <v>114</v>
      </c>
      <c r="T160">
        <v>116</v>
      </c>
      <c r="U160">
        <v>116</v>
      </c>
      <c r="V160">
        <v>31</v>
      </c>
      <c r="W160">
        <v>472</v>
      </c>
      <c r="X160">
        <v>463</v>
      </c>
      <c r="Y160">
        <v>1063</v>
      </c>
      <c r="Z160">
        <v>214</v>
      </c>
      <c r="AA160">
        <v>332</v>
      </c>
      <c r="AB160">
        <v>120</v>
      </c>
      <c r="AC160">
        <v>230</v>
      </c>
      <c r="AD160">
        <v>233</v>
      </c>
      <c r="AE160" t="s">
        <v>514</v>
      </c>
    </row>
    <row r="161" spans="1:31" x14ac:dyDescent="0.35">
      <c r="A161" t="s">
        <v>924</v>
      </c>
      <c r="B161" s="16">
        <v>160</v>
      </c>
      <c r="C161" t="s">
        <v>205</v>
      </c>
      <c r="D161" t="s">
        <v>920</v>
      </c>
      <c r="E161" t="s">
        <v>28</v>
      </c>
      <c r="F161" t="s">
        <v>31</v>
      </c>
      <c r="G161" t="s">
        <v>64</v>
      </c>
      <c r="H161" t="s">
        <v>71</v>
      </c>
      <c r="I161" t="s">
        <v>701</v>
      </c>
      <c r="J161" t="s">
        <v>22</v>
      </c>
      <c r="K161" t="s">
        <v>702</v>
      </c>
      <c r="L161" t="s">
        <v>703</v>
      </c>
      <c r="M161">
        <v>117</v>
      </c>
      <c r="N161">
        <v>120</v>
      </c>
      <c r="O161">
        <v>124</v>
      </c>
      <c r="P161">
        <v>123</v>
      </c>
      <c r="Q161">
        <v>97</v>
      </c>
      <c r="R161">
        <v>119</v>
      </c>
      <c r="S161">
        <v>118</v>
      </c>
      <c r="T161">
        <v>116</v>
      </c>
      <c r="U161">
        <v>119</v>
      </c>
      <c r="V161">
        <v>36</v>
      </c>
      <c r="W161">
        <v>484</v>
      </c>
      <c r="X161">
        <v>472</v>
      </c>
      <c r="Y161">
        <v>1089</v>
      </c>
      <c r="Z161">
        <v>214</v>
      </c>
      <c r="AA161">
        <v>340</v>
      </c>
      <c r="AB161">
        <v>124</v>
      </c>
      <c r="AC161">
        <v>237</v>
      </c>
      <c r="AD161">
        <v>235</v>
      </c>
      <c r="AE161" t="s">
        <v>922</v>
      </c>
    </row>
    <row r="162" spans="1:31" x14ac:dyDescent="0.35">
      <c r="A162" t="s">
        <v>516</v>
      </c>
      <c r="B162" s="16">
        <v>161</v>
      </c>
      <c r="C162" t="s">
        <v>205</v>
      </c>
      <c r="D162" t="s">
        <v>515</v>
      </c>
      <c r="E162" t="s">
        <v>23</v>
      </c>
      <c r="F162" t="s">
        <v>31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703</v>
      </c>
      <c r="M162">
        <v>121</v>
      </c>
      <c r="N162">
        <v>119</v>
      </c>
      <c r="O162">
        <v>122</v>
      </c>
      <c r="P162">
        <v>122</v>
      </c>
      <c r="Q162">
        <v>101</v>
      </c>
      <c r="R162">
        <v>116</v>
      </c>
      <c r="S162">
        <v>116</v>
      </c>
      <c r="T162">
        <v>120</v>
      </c>
      <c r="U162">
        <v>120</v>
      </c>
      <c r="V162">
        <v>41</v>
      </c>
      <c r="W162">
        <v>484</v>
      </c>
      <c r="X162">
        <v>472</v>
      </c>
      <c r="Y162">
        <v>1098</v>
      </c>
      <c r="Z162">
        <v>222</v>
      </c>
      <c r="AA162">
        <v>342</v>
      </c>
      <c r="AB162">
        <v>122</v>
      </c>
      <c r="AC162">
        <v>236</v>
      </c>
      <c r="AD162">
        <v>236</v>
      </c>
      <c r="AE162" t="s">
        <v>517</v>
      </c>
    </row>
    <row r="163" spans="1:31" x14ac:dyDescent="0.35">
      <c r="A163" t="s">
        <v>808</v>
      </c>
      <c r="B163" s="16">
        <v>162</v>
      </c>
      <c r="C163" t="s">
        <v>797</v>
      </c>
      <c r="D163" t="s">
        <v>515</v>
      </c>
      <c r="E163" t="s">
        <v>24</v>
      </c>
      <c r="F163" t="s">
        <v>31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712</v>
      </c>
      <c r="M163">
        <v>122</v>
      </c>
      <c r="N163">
        <v>122</v>
      </c>
      <c r="O163">
        <v>125</v>
      </c>
      <c r="P163">
        <v>125</v>
      </c>
      <c r="Q163">
        <v>101</v>
      </c>
      <c r="R163">
        <v>117</v>
      </c>
      <c r="S163">
        <v>117</v>
      </c>
      <c r="T163">
        <v>121</v>
      </c>
      <c r="U163">
        <v>121</v>
      </c>
      <c r="V163">
        <v>41</v>
      </c>
      <c r="W163">
        <v>494</v>
      </c>
      <c r="X163">
        <v>476</v>
      </c>
      <c r="Y163">
        <v>1112</v>
      </c>
      <c r="Z163">
        <v>223</v>
      </c>
      <c r="AA163">
        <v>348</v>
      </c>
      <c r="AB163">
        <v>125</v>
      </c>
      <c r="AC163">
        <v>238</v>
      </c>
      <c r="AD163">
        <v>238</v>
      </c>
      <c r="AE163" t="s">
        <v>517</v>
      </c>
    </row>
    <row r="164" spans="1:31" x14ac:dyDescent="0.35">
      <c r="A164" t="s">
        <v>519</v>
      </c>
      <c r="B164" s="16">
        <v>163</v>
      </c>
      <c r="C164" t="s">
        <v>205</v>
      </c>
      <c r="D164" t="s">
        <v>518</v>
      </c>
      <c r="E164" t="s">
        <v>28</v>
      </c>
      <c r="F164" t="s">
        <v>25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118</v>
      </c>
      <c r="N164">
        <v>116</v>
      </c>
      <c r="O164">
        <v>114</v>
      </c>
      <c r="P164">
        <v>117</v>
      </c>
      <c r="Q164">
        <v>97</v>
      </c>
      <c r="R164">
        <v>117</v>
      </c>
      <c r="S164">
        <v>115</v>
      </c>
      <c r="T164">
        <v>117</v>
      </c>
      <c r="U164">
        <v>117</v>
      </c>
      <c r="V164">
        <v>36</v>
      </c>
      <c r="W164">
        <v>465</v>
      </c>
      <c r="X164">
        <v>466</v>
      </c>
      <c r="Y164">
        <v>1064</v>
      </c>
      <c r="Z164">
        <v>215</v>
      </c>
      <c r="AA164">
        <v>330</v>
      </c>
      <c r="AB164">
        <v>114</v>
      </c>
      <c r="AC164">
        <v>232</v>
      </c>
      <c r="AD164">
        <v>234</v>
      </c>
      <c r="AE164" t="s">
        <v>520</v>
      </c>
    </row>
    <row r="165" spans="1:31" x14ac:dyDescent="0.35">
      <c r="A165" t="s">
        <v>522</v>
      </c>
      <c r="B165" s="16">
        <v>164</v>
      </c>
      <c r="C165" t="s">
        <v>205</v>
      </c>
      <c r="D165" t="s">
        <v>521</v>
      </c>
      <c r="E165" t="s">
        <v>23</v>
      </c>
      <c r="F165" t="s">
        <v>21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716</v>
      </c>
      <c r="M165">
        <v>112</v>
      </c>
      <c r="N165">
        <v>110</v>
      </c>
      <c r="O165">
        <v>114</v>
      </c>
      <c r="P165">
        <v>121</v>
      </c>
      <c r="Q165">
        <v>101</v>
      </c>
      <c r="R165">
        <v>110</v>
      </c>
      <c r="S165">
        <v>122</v>
      </c>
      <c r="T165">
        <v>118</v>
      </c>
      <c r="U165">
        <v>120</v>
      </c>
      <c r="V165">
        <v>41</v>
      </c>
      <c r="W165">
        <v>457</v>
      </c>
      <c r="X165">
        <v>470</v>
      </c>
      <c r="Y165">
        <v>1069</v>
      </c>
      <c r="Z165">
        <v>213</v>
      </c>
      <c r="AA165">
        <v>332</v>
      </c>
      <c r="AB165">
        <v>114</v>
      </c>
      <c r="AC165">
        <v>242</v>
      </c>
      <c r="AD165">
        <v>228</v>
      </c>
      <c r="AE165" t="s">
        <v>523</v>
      </c>
    </row>
    <row r="166" spans="1:31" x14ac:dyDescent="0.35">
      <c r="A166" t="s">
        <v>525</v>
      </c>
      <c r="B166" s="16">
        <v>165</v>
      </c>
      <c r="C166" t="s">
        <v>205</v>
      </c>
      <c r="D166" t="s">
        <v>524</v>
      </c>
      <c r="E166" t="s">
        <v>23</v>
      </c>
      <c r="F166" t="s">
        <v>26</v>
      </c>
      <c r="G166" t="s">
        <v>152</v>
      </c>
      <c r="H166" t="s">
        <v>71</v>
      </c>
      <c r="I166" t="s">
        <v>701</v>
      </c>
      <c r="J166" t="s">
        <v>22</v>
      </c>
      <c r="K166" t="s">
        <v>702</v>
      </c>
      <c r="L166" t="s">
        <v>704</v>
      </c>
      <c r="M166">
        <v>116</v>
      </c>
      <c r="N166">
        <v>116</v>
      </c>
      <c r="O166">
        <v>112</v>
      </c>
      <c r="P166">
        <v>120</v>
      </c>
      <c r="Q166">
        <v>97</v>
      </c>
      <c r="R166">
        <v>120</v>
      </c>
      <c r="S166">
        <v>115</v>
      </c>
      <c r="T166">
        <v>116</v>
      </c>
      <c r="U166">
        <v>116</v>
      </c>
      <c r="V166">
        <v>31</v>
      </c>
      <c r="W166">
        <v>464</v>
      </c>
      <c r="X166">
        <v>467</v>
      </c>
      <c r="Y166">
        <v>1059</v>
      </c>
      <c r="Z166">
        <v>213</v>
      </c>
      <c r="AA166">
        <v>333</v>
      </c>
      <c r="AB166">
        <v>112</v>
      </c>
      <c r="AC166">
        <v>231</v>
      </c>
      <c r="AD166">
        <v>236</v>
      </c>
      <c r="AE166" t="s">
        <v>526</v>
      </c>
    </row>
    <row r="167" spans="1:31" x14ac:dyDescent="0.35">
      <c r="A167" t="s">
        <v>528</v>
      </c>
      <c r="B167" s="16">
        <v>166</v>
      </c>
      <c r="C167" t="s">
        <v>205</v>
      </c>
      <c r="D167" t="s">
        <v>527</v>
      </c>
      <c r="E167" t="s">
        <v>23</v>
      </c>
      <c r="F167" t="s">
        <v>25</v>
      </c>
      <c r="G167" t="s">
        <v>152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120</v>
      </c>
      <c r="N167">
        <v>117</v>
      </c>
      <c r="O167">
        <v>114</v>
      </c>
      <c r="P167">
        <v>117</v>
      </c>
      <c r="Q167">
        <v>97</v>
      </c>
      <c r="R167">
        <v>115</v>
      </c>
      <c r="S167">
        <v>114</v>
      </c>
      <c r="T167">
        <v>116</v>
      </c>
      <c r="U167">
        <v>116</v>
      </c>
      <c r="V167">
        <v>31</v>
      </c>
      <c r="W167">
        <v>468</v>
      </c>
      <c r="X167">
        <v>461</v>
      </c>
      <c r="Y167">
        <v>1057</v>
      </c>
      <c r="Z167">
        <v>217</v>
      </c>
      <c r="AA167">
        <v>331</v>
      </c>
      <c r="AB167">
        <v>114</v>
      </c>
      <c r="AC167">
        <v>230</v>
      </c>
      <c r="AD167">
        <v>231</v>
      </c>
      <c r="AE167" t="s">
        <v>529</v>
      </c>
    </row>
    <row r="168" spans="1:31" x14ac:dyDescent="0.35">
      <c r="A168" t="s">
        <v>531</v>
      </c>
      <c r="B168" s="16">
        <v>167</v>
      </c>
      <c r="C168" t="s">
        <v>205</v>
      </c>
      <c r="D168" t="s">
        <v>530</v>
      </c>
      <c r="E168" t="s">
        <v>23</v>
      </c>
      <c r="F168" t="s">
        <v>26</v>
      </c>
      <c r="G168" t="s">
        <v>152</v>
      </c>
      <c r="H168" t="s">
        <v>71</v>
      </c>
      <c r="I168" t="s">
        <v>701</v>
      </c>
      <c r="J168" t="s">
        <v>22</v>
      </c>
      <c r="K168" t="s">
        <v>702</v>
      </c>
      <c r="L168" t="s">
        <v>704</v>
      </c>
      <c r="M168">
        <v>115</v>
      </c>
      <c r="N168">
        <v>115</v>
      </c>
      <c r="O168">
        <v>112</v>
      </c>
      <c r="P168">
        <v>120</v>
      </c>
      <c r="Q168">
        <v>97</v>
      </c>
      <c r="R168">
        <v>120</v>
      </c>
      <c r="S168">
        <v>115</v>
      </c>
      <c r="T168">
        <v>117</v>
      </c>
      <c r="U168">
        <v>116</v>
      </c>
      <c r="V168">
        <v>31</v>
      </c>
      <c r="W168">
        <v>462</v>
      </c>
      <c r="X168">
        <v>468</v>
      </c>
      <c r="Y168">
        <v>1058</v>
      </c>
      <c r="Z168">
        <v>212</v>
      </c>
      <c r="AA168">
        <v>332</v>
      </c>
      <c r="AB168">
        <v>112</v>
      </c>
      <c r="AC168">
        <v>231</v>
      </c>
      <c r="AD168">
        <v>237</v>
      </c>
      <c r="AE168" t="s">
        <v>532</v>
      </c>
    </row>
    <row r="169" spans="1:31" x14ac:dyDescent="0.35">
      <c r="A169" t="s">
        <v>534</v>
      </c>
      <c r="B169" s="16">
        <v>168</v>
      </c>
      <c r="C169" t="s">
        <v>205</v>
      </c>
      <c r="D169" t="s">
        <v>533</v>
      </c>
      <c r="E169" t="s">
        <v>23</v>
      </c>
      <c r="F169" t="s">
        <v>25</v>
      </c>
      <c r="G169" t="s">
        <v>152</v>
      </c>
      <c r="H169" t="s">
        <v>71</v>
      </c>
      <c r="I169" t="s">
        <v>701</v>
      </c>
      <c r="J169" t="s">
        <v>22</v>
      </c>
      <c r="K169" t="s">
        <v>702</v>
      </c>
      <c r="L169" t="s">
        <v>703</v>
      </c>
      <c r="M169">
        <v>119</v>
      </c>
      <c r="N169">
        <v>118</v>
      </c>
      <c r="O169">
        <v>115</v>
      </c>
      <c r="P169">
        <v>117</v>
      </c>
      <c r="Q169">
        <v>97</v>
      </c>
      <c r="R169">
        <v>116</v>
      </c>
      <c r="S169">
        <v>115</v>
      </c>
      <c r="T169">
        <v>116</v>
      </c>
      <c r="U169">
        <v>116</v>
      </c>
      <c r="V169">
        <v>31</v>
      </c>
      <c r="W169">
        <v>469</v>
      </c>
      <c r="X169">
        <v>463</v>
      </c>
      <c r="Y169">
        <v>1060</v>
      </c>
      <c r="Z169">
        <v>216</v>
      </c>
      <c r="AA169">
        <v>332</v>
      </c>
      <c r="AB169">
        <v>115</v>
      </c>
      <c r="AC169">
        <v>231</v>
      </c>
      <c r="AD169">
        <v>232</v>
      </c>
      <c r="AE169" t="s">
        <v>535</v>
      </c>
    </row>
    <row r="170" spans="1:31" x14ac:dyDescent="0.35">
      <c r="A170" t="s">
        <v>694</v>
      </c>
      <c r="B170" s="16">
        <v>169</v>
      </c>
      <c r="C170" t="s">
        <v>691</v>
      </c>
      <c r="D170" t="s">
        <v>533</v>
      </c>
      <c r="E170" t="s">
        <v>24</v>
      </c>
      <c r="F170" t="s">
        <v>25</v>
      </c>
      <c r="G170" t="s">
        <v>152</v>
      </c>
      <c r="H170" t="s">
        <v>71</v>
      </c>
      <c r="I170" t="s">
        <v>701</v>
      </c>
      <c r="J170" t="s">
        <v>22</v>
      </c>
      <c r="K170" t="s">
        <v>702</v>
      </c>
      <c r="L170" t="s">
        <v>712</v>
      </c>
      <c r="M170">
        <v>122</v>
      </c>
      <c r="N170">
        <v>121</v>
      </c>
      <c r="O170">
        <v>116</v>
      </c>
      <c r="P170">
        <v>118</v>
      </c>
      <c r="Q170">
        <v>97</v>
      </c>
      <c r="R170">
        <v>117</v>
      </c>
      <c r="S170">
        <v>116</v>
      </c>
      <c r="T170">
        <v>119</v>
      </c>
      <c r="U170">
        <v>117</v>
      </c>
      <c r="V170">
        <v>31</v>
      </c>
      <c r="W170">
        <v>477</v>
      </c>
      <c r="X170">
        <v>469</v>
      </c>
      <c r="Y170">
        <v>1074</v>
      </c>
      <c r="Z170">
        <v>219</v>
      </c>
      <c r="AA170">
        <v>336</v>
      </c>
      <c r="AB170">
        <v>116</v>
      </c>
      <c r="AC170">
        <v>233</v>
      </c>
      <c r="AD170">
        <v>236</v>
      </c>
      <c r="AE170" t="s">
        <v>535</v>
      </c>
    </row>
    <row r="171" spans="1:31" x14ac:dyDescent="0.35">
      <c r="A171" t="s">
        <v>537</v>
      </c>
      <c r="B171" s="16">
        <v>170</v>
      </c>
      <c r="C171" t="s">
        <v>205</v>
      </c>
      <c r="D171" t="s">
        <v>536</v>
      </c>
      <c r="E171" t="s">
        <v>24</v>
      </c>
      <c r="F171" t="s">
        <v>25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122</v>
      </c>
      <c r="N171">
        <v>121</v>
      </c>
      <c r="O171">
        <v>114</v>
      </c>
      <c r="P171">
        <v>122</v>
      </c>
      <c r="Q171">
        <v>101</v>
      </c>
      <c r="R171">
        <v>114</v>
      </c>
      <c r="S171">
        <v>115</v>
      </c>
      <c r="T171">
        <v>118</v>
      </c>
      <c r="U171">
        <v>120</v>
      </c>
      <c r="V171">
        <v>41</v>
      </c>
      <c r="W171">
        <v>479</v>
      </c>
      <c r="X171">
        <v>467</v>
      </c>
      <c r="Y171">
        <v>1088</v>
      </c>
      <c r="Z171">
        <v>223</v>
      </c>
      <c r="AA171">
        <v>344</v>
      </c>
      <c r="AB171">
        <v>114</v>
      </c>
      <c r="AC171">
        <v>235</v>
      </c>
      <c r="AD171">
        <v>232</v>
      </c>
      <c r="AE171" t="s">
        <v>538</v>
      </c>
    </row>
    <row r="172" spans="1:31" x14ac:dyDescent="0.35">
      <c r="A172" t="s">
        <v>539</v>
      </c>
      <c r="B172" s="16">
        <v>171</v>
      </c>
      <c r="C172" t="s">
        <v>207</v>
      </c>
      <c r="D172" t="s">
        <v>536</v>
      </c>
      <c r="E172" t="s">
        <v>28</v>
      </c>
      <c r="F172" t="s">
        <v>25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125</v>
      </c>
      <c r="N172">
        <v>124</v>
      </c>
      <c r="O172">
        <v>115</v>
      </c>
      <c r="P172">
        <v>123</v>
      </c>
      <c r="Q172">
        <v>101</v>
      </c>
      <c r="R172">
        <v>115</v>
      </c>
      <c r="S172">
        <v>116</v>
      </c>
      <c r="T172">
        <v>121</v>
      </c>
      <c r="U172">
        <v>121</v>
      </c>
      <c r="V172">
        <v>41</v>
      </c>
      <c r="W172">
        <v>487</v>
      </c>
      <c r="X172">
        <v>473</v>
      </c>
      <c r="Y172">
        <v>1102</v>
      </c>
      <c r="Z172">
        <v>226</v>
      </c>
      <c r="AA172">
        <v>348</v>
      </c>
      <c r="AB172">
        <v>115</v>
      </c>
      <c r="AC172">
        <v>237</v>
      </c>
      <c r="AD172">
        <v>236</v>
      </c>
      <c r="AE172" t="s">
        <v>538</v>
      </c>
    </row>
    <row r="173" spans="1:31" x14ac:dyDescent="0.35">
      <c r="A173" t="s">
        <v>801</v>
      </c>
      <c r="B173" s="16">
        <v>172</v>
      </c>
      <c r="C173" t="s">
        <v>797</v>
      </c>
      <c r="D173" t="s">
        <v>536</v>
      </c>
      <c r="E173" t="s">
        <v>23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712</v>
      </c>
      <c r="M173">
        <v>128</v>
      </c>
      <c r="N173">
        <v>121</v>
      </c>
      <c r="O173">
        <v>115</v>
      </c>
      <c r="P173">
        <v>120</v>
      </c>
      <c r="Q173">
        <v>101</v>
      </c>
      <c r="R173">
        <v>116</v>
      </c>
      <c r="S173">
        <v>116</v>
      </c>
      <c r="T173">
        <v>123</v>
      </c>
      <c r="U173">
        <v>121</v>
      </c>
      <c r="V173">
        <v>41</v>
      </c>
      <c r="W173">
        <v>484</v>
      </c>
      <c r="X173">
        <v>476</v>
      </c>
      <c r="Y173">
        <v>1102</v>
      </c>
      <c r="Z173">
        <v>229</v>
      </c>
      <c r="AA173">
        <v>342</v>
      </c>
      <c r="AB173">
        <v>115</v>
      </c>
      <c r="AC173">
        <v>237</v>
      </c>
      <c r="AD173">
        <v>239</v>
      </c>
      <c r="AE173" t="s">
        <v>538</v>
      </c>
    </row>
    <row r="174" spans="1:31" x14ac:dyDescent="0.35">
      <c r="A174" t="s">
        <v>1046</v>
      </c>
      <c r="B174" s="16">
        <v>173</v>
      </c>
      <c r="C174" t="s">
        <v>1043</v>
      </c>
      <c r="D174" t="s">
        <v>536</v>
      </c>
      <c r="E174" t="s">
        <v>24</v>
      </c>
      <c r="F174" t="s">
        <v>25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706</v>
      </c>
      <c r="M174">
        <v>126</v>
      </c>
      <c r="N174">
        <v>127</v>
      </c>
      <c r="O174">
        <v>115</v>
      </c>
      <c r="P174">
        <v>125</v>
      </c>
      <c r="Q174">
        <v>101</v>
      </c>
      <c r="R174">
        <v>115</v>
      </c>
      <c r="S174">
        <v>118</v>
      </c>
      <c r="T174">
        <v>122</v>
      </c>
      <c r="U174">
        <v>122</v>
      </c>
      <c r="V174">
        <v>41</v>
      </c>
      <c r="W174">
        <v>493</v>
      </c>
      <c r="X174">
        <v>477</v>
      </c>
      <c r="Y174">
        <v>1112</v>
      </c>
      <c r="Z174">
        <v>227</v>
      </c>
      <c r="AA174">
        <v>353</v>
      </c>
      <c r="AB174">
        <v>115</v>
      </c>
      <c r="AC174">
        <v>240</v>
      </c>
      <c r="AD174">
        <v>237</v>
      </c>
      <c r="AE174" t="s">
        <v>538</v>
      </c>
    </row>
    <row r="175" spans="1:31" x14ac:dyDescent="0.35">
      <c r="A175" t="s">
        <v>541</v>
      </c>
      <c r="B175" s="16">
        <v>174</v>
      </c>
      <c r="C175" t="s">
        <v>205</v>
      </c>
      <c r="D175" t="s">
        <v>540</v>
      </c>
      <c r="E175" t="s">
        <v>24</v>
      </c>
      <c r="F175" t="s">
        <v>26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703</v>
      </c>
      <c r="M175">
        <v>117</v>
      </c>
      <c r="N175">
        <v>115</v>
      </c>
      <c r="O175">
        <v>112</v>
      </c>
      <c r="P175">
        <v>120</v>
      </c>
      <c r="Q175">
        <v>97</v>
      </c>
      <c r="R175">
        <v>121</v>
      </c>
      <c r="S175">
        <v>115</v>
      </c>
      <c r="T175">
        <v>117</v>
      </c>
      <c r="U175">
        <v>117</v>
      </c>
      <c r="V175">
        <v>41</v>
      </c>
      <c r="W175">
        <v>464</v>
      </c>
      <c r="X175">
        <v>470</v>
      </c>
      <c r="Y175">
        <v>1072</v>
      </c>
      <c r="Z175">
        <v>214</v>
      </c>
      <c r="AA175">
        <v>332</v>
      </c>
      <c r="AB175">
        <v>112</v>
      </c>
      <c r="AC175">
        <v>232</v>
      </c>
      <c r="AD175">
        <v>238</v>
      </c>
      <c r="AE175" t="s">
        <v>542</v>
      </c>
    </row>
    <row r="176" spans="1:31" x14ac:dyDescent="0.35">
      <c r="A176" t="s">
        <v>544</v>
      </c>
      <c r="B176" s="16">
        <v>175</v>
      </c>
      <c r="C176" t="s">
        <v>205</v>
      </c>
      <c r="D176" t="s">
        <v>543</v>
      </c>
      <c r="E176" t="s">
        <v>23</v>
      </c>
      <c r="F176" t="s">
        <v>31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705</v>
      </c>
      <c r="M176">
        <v>115</v>
      </c>
      <c r="N176">
        <v>114</v>
      </c>
      <c r="O176">
        <v>120</v>
      </c>
      <c r="P176">
        <v>120</v>
      </c>
      <c r="Q176">
        <v>97</v>
      </c>
      <c r="R176">
        <v>117</v>
      </c>
      <c r="S176">
        <v>114</v>
      </c>
      <c r="T176">
        <v>116</v>
      </c>
      <c r="U176">
        <v>117</v>
      </c>
      <c r="V176">
        <v>41</v>
      </c>
      <c r="W176">
        <v>469</v>
      </c>
      <c r="X176">
        <v>464</v>
      </c>
      <c r="Y176">
        <v>1071</v>
      </c>
      <c r="Z176">
        <v>212</v>
      </c>
      <c r="AA176">
        <v>331</v>
      </c>
      <c r="AB176">
        <v>120</v>
      </c>
      <c r="AC176">
        <v>231</v>
      </c>
      <c r="AD176">
        <v>233</v>
      </c>
      <c r="AE176" t="s">
        <v>545</v>
      </c>
    </row>
    <row r="177" spans="1:31" x14ac:dyDescent="0.35">
      <c r="A177" t="s">
        <v>546</v>
      </c>
      <c r="B177" s="16">
        <v>176</v>
      </c>
      <c r="C177" t="s">
        <v>207</v>
      </c>
      <c r="D177" t="s">
        <v>543</v>
      </c>
      <c r="E177" t="s">
        <v>24</v>
      </c>
      <c r="F177" t="s">
        <v>31</v>
      </c>
      <c r="G177" t="s">
        <v>159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116</v>
      </c>
      <c r="N177">
        <v>117</v>
      </c>
      <c r="O177">
        <v>123</v>
      </c>
      <c r="P177">
        <v>123</v>
      </c>
      <c r="Q177">
        <v>97</v>
      </c>
      <c r="R177">
        <v>118</v>
      </c>
      <c r="S177">
        <v>115</v>
      </c>
      <c r="T177">
        <v>117</v>
      </c>
      <c r="U177">
        <v>118</v>
      </c>
      <c r="V177">
        <v>41</v>
      </c>
      <c r="W177">
        <v>479</v>
      </c>
      <c r="X177">
        <v>468</v>
      </c>
      <c r="Y177">
        <v>1085</v>
      </c>
      <c r="Z177">
        <v>213</v>
      </c>
      <c r="AA177">
        <v>337</v>
      </c>
      <c r="AB177">
        <v>123</v>
      </c>
      <c r="AC177">
        <v>233</v>
      </c>
      <c r="AD177">
        <v>235</v>
      </c>
      <c r="AE177" t="s">
        <v>545</v>
      </c>
    </row>
    <row r="178" spans="1:31" x14ac:dyDescent="0.35">
      <c r="A178" t="s">
        <v>548</v>
      </c>
      <c r="B178" s="16">
        <v>177</v>
      </c>
      <c r="C178" t="s">
        <v>205</v>
      </c>
      <c r="D178" t="s">
        <v>547</v>
      </c>
      <c r="E178" t="s">
        <v>23</v>
      </c>
      <c r="F178" t="s">
        <v>25</v>
      </c>
      <c r="G178" t="s">
        <v>159</v>
      </c>
      <c r="H178" t="s">
        <v>71</v>
      </c>
      <c r="I178" t="s">
        <v>701</v>
      </c>
      <c r="J178" t="s">
        <v>22</v>
      </c>
      <c r="K178" t="s">
        <v>702</v>
      </c>
      <c r="L178" t="s">
        <v>705</v>
      </c>
      <c r="M178">
        <v>120</v>
      </c>
      <c r="N178">
        <v>119</v>
      </c>
      <c r="O178">
        <v>113</v>
      </c>
      <c r="P178">
        <v>118</v>
      </c>
      <c r="Q178">
        <v>97</v>
      </c>
      <c r="R178">
        <v>115</v>
      </c>
      <c r="S178">
        <v>115</v>
      </c>
      <c r="T178">
        <v>116</v>
      </c>
      <c r="U178">
        <v>116</v>
      </c>
      <c r="V178">
        <v>41</v>
      </c>
      <c r="W178">
        <v>470</v>
      </c>
      <c r="X178">
        <v>462</v>
      </c>
      <c r="Y178">
        <v>1070</v>
      </c>
      <c r="Z178">
        <v>217</v>
      </c>
      <c r="AA178">
        <v>334</v>
      </c>
      <c r="AB178">
        <v>113</v>
      </c>
      <c r="AC178">
        <v>231</v>
      </c>
      <c r="AD178">
        <v>231</v>
      </c>
      <c r="AE178" t="s">
        <v>549</v>
      </c>
    </row>
    <row r="179" spans="1:31" x14ac:dyDescent="0.35">
      <c r="A179" t="s">
        <v>551</v>
      </c>
      <c r="B179" s="16">
        <v>178</v>
      </c>
      <c r="C179" t="s">
        <v>205</v>
      </c>
      <c r="D179" t="s">
        <v>550</v>
      </c>
      <c r="E179" t="s">
        <v>24</v>
      </c>
      <c r="F179" t="s">
        <v>26</v>
      </c>
      <c r="G179" t="s">
        <v>159</v>
      </c>
      <c r="H179" t="s">
        <v>71</v>
      </c>
      <c r="I179" t="s">
        <v>701</v>
      </c>
      <c r="J179" t="s">
        <v>22</v>
      </c>
      <c r="K179" t="s">
        <v>702</v>
      </c>
      <c r="L179" t="s">
        <v>705</v>
      </c>
      <c r="M179">
        <v>116</v>
      </c>
      <c r="N179">
        <v>115</v>
      </c>
      <c r="O179">
        <v>113</v>
      </c>
      <c r="P179">
        <v>117</v>
      </c>
      <c r="Q179">
        <v>97</v>
      </c>
      <c r="R179">
        <v>121</v>
      </c>
      <c r="S179">
        <v>115</v>
      </c>
      <c r="T179">
        <v>116</v>
      </c>
      <c r="U179">
        <v>117</v>
      </c>
      <c r="V179">
        <v>41</v>
      </c>
      <c r="W179">
        <v>461</v>
      </c>
      <c r="X179">
        <v>469</v>
      </c>
      <c r="Y179">
        <v>1068</v>
      </c>
      <c r="Z179">
        <v>213</v>
      </c>
      <c r="AA179">
        <v>329</v>
      </c>
      <c r="AB179">
        <v>113</v>
      </c>
      <c r="AC179">
        <v>232</v>
      </c>
      <c r="AD179">
        <v>237</v>
      </c>
      <c r="AE179" t="s">
        <v>552</v>
      </c>
    </row>
    <row r="180" spans="1:31" x14ac:dyDescent="0.35">
      <c r="A180" t="s">
        <v>554</v>
      </c>
      <c r="B180" s="16">
        <v>179</v>
      </c>
      <c r="C180" t="s">
        <v>205</v>
      </c>
      <c r="D180" t="s">
        <v>553</v>
      </c>
      <c r="E180" t="s">
        <v>24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705</v>
      </c>
      <c r="M180">
        <v>118</v>
      </c>
      <c r="N180">
        <v>118</v>
      </c>
      <c r="O180">
        <v>113</v>
      </c>
      <c r="P180">
        <v>120</v>
      </c>
      <c r="Q180">
        <v>97</v>
      </c>
      <c r="R180">
        <v>115</v>
      </c>
      <c r="S180">
        <v>115</v>
      </c>
      <c r="T180">
        <v>120</v>
      </c>
      <c r="U180">
        <v>120</v>
      </c>
      <c r="V180">
        <v>41</v>
      </c>
      <c r="W180">
        <v>469</v>
      </c>
      <c r="X180">
        <v>470</v>
      </c>
      <c r="Y180">
        <v>1077</v>
      </c>
      <c r="Z180">
        <v>215</v>
      </c>
      <c r="AA180">
        <v>335</v>
      </c>
      <c r="AB180">
        <v>113</v>
      </c>
      <c r="AC180">
        <v>235</v>
      </c>
      <c r="AD180">
        <v>235</v>
      </c>
      <c r="AE180" t="s">
        <v>555</v>
      </c>
    </row>
    <row r="181" spans="1:31" x14ac:dyDescent="0.35">
      <c r="A181" t="s">
        <v>557</v>
      </c>
      <c r="B181" s="16">
        <v>180</v>
      </c>
      <c r="C181" t="s">
        <v>205</v>
      </c>
      <c r="D181" t="s">
        <v>556</v>
      </c>
      <c r="E181" t="s">
        <v>24</v>
      </c>
      <c r="F181" t="s">
        <v>21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716</v>
      </c>
      <c r="M181">
        <v>112</v>
      </c>
      <c r="N181">
        <v>110</v>
      </c>
      <c r="O181">
        <v>114</v>
      </c>
      <c r="P181">
        <v>120</v>
      </c>
      <c r="Q181">
        <v>101</v>
      </c>
      <c r="R181">
        <v>110</v>
      </c>
      <c r="S181">
        <v>120</v>
      </c>
      <c r="T181">
        <v>119</v>
      </c>
      <c r="U181">
        <v>120</v>
      </c>
      <c r="V181">
        <v>41</v>
      </c>
      <c r="W181">
        <v>456</v>
      </c>
      <c r="X181">
        <v>469</v>
      </c>
      <c r="Y181">
        <v>1067</v>
      </c>
      <c r="Z181">
        <v>213</v>
      </c>
      <c r="AA181">
        <v>331</v>
      </c>
      <c r="AB181">
        <v>114</v>
      </c>
      <c r="AC181">
        <v>240</v>
      </c>
      <c r="AD181">
        <v>229</v>
      </c>
      <c r="AE181" t="s">
        <v>558</v>
      </c>
    </row>
    <row r="182" spans="1:31" x14ac:dyDescent="0.35">
      <c r="A182" t="s">
        <v>560</v>
      </c>
      <c r="B182" s="16">
        <v>181</v>
      </c>
      <c r="C182" t="s">
        <v>205</v>
      </c>
      <c r="D182" t="s">
        <v>559</v>
      </c>
      <c r="E182" t="s">
        <v>28</v>
      </c>
      <c r="F182" t="s">
        <v>25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703</v>
      </c>
      <c r="M182">
        <v>123</v>
      </c>
      <c r="N182">
        <v>121</v>
      </c>
      <c r="O182">
        <v>113</v>
      </c>
      <c r="P182">
        <v>121</v>
      </c>
      <c r="Q182">
        <v>97</v>
      </c>
      <c r="R182">
        <v>115</v>
      </c>
      <c r="S182">
        <v>115</v>
      </c>
      <c r="T182">
        <v>120</v>
      </c>
      <c r="U182">
        <v>121</v>
      </c>
      <c r="V182">
        <v>41</v>
      </c>
      <c r="W182">
        <v>478</v>
      </c>
      <c r="X182">
        <v>471</v>
      </c>
      <c r="Y182">
        <v>1087</v>
      </c>
      <c r="Z182">
        <v>220</v>
      </c>
      <c r="AA182">
        <v>339</v>
      </c>
      <c r="AB182">
        <v>113</v>
      </c>
      <c r="AC182">
        <v>236</v>
      </c>
      <c r="AD182">
        <v>235</v>
      </c>
      <c r="AE182" t="s">
        <v>561</v>
      </c>
    </row>
    <row r="183" spans="1:31" x14ac:dyDescent="0.35">
      <c r="A183" t="s">
        <v>1048</v>
      </c>
      <c r="B183" s="16">
        <v>182</v>
      </c>
      <c r="C183" t="s">
        <v>1043</v>
      </c>
      <c r="D183" t="s">
        <v>559</v>
      </c>
      <c r="E183" t="s">
        <v>23</v>
      </c>
      <c r="F183" t="s">
        <v>25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712</v>
      </c>
      <c r="M183">
        <v>126</v>
      </c>
      <c r="N183">
        <v>124</v>
      </c>
      <c r="O183">
        <v>114</v>
      </c>
      <c r="P183">
        <v>122</v>
      </c>
      <c r="Q183">
        <v>97</v>
      </c>
      <c r="R183">
        <v>116</v>
      </c>
      <c r="S183">
        <v>116</v>
      </c>
      <c r="T183">
        <v>123</v>
      </c>
      <c r="U183">
        <v>122</v>
      </c>
      <c r="V183">
        <v>41</v>
      </c>
      <c r="W183">
        <v>486</v>
      </c>
      <c r="X183">
        <v>477</v>
      </c>
      <c r="Y183">
        <v>1101</v>
      </c>
      <c r="Z183">
        <v>223</v>
      </c>
      <c r="AA183">
        <v>343</v>
      </c>
      <c r="AB183">
        <v>114</v>
      </c>
      <c r="AC183">
        <v>238</v>
      </c>
      <c r="AD183">
        <v>239</v>
      </c>
      <c r="AE183" t="s">
        <v>561</v>
      </c>
    </row>
    <row r="184" spans="1:31" x14ac:dyDescent="0.35">
      <c r="A184" t="s">
        <v>563</v>
      </c>
      <c r="B184" s="16">
        <v>183</v>
      </c>
      <c r="C184" t="s">
        <v>205</v>
      </c>
      <c r="D184" t="s">
        <v>562</v>
      </c>
      <c r="E184" t="s">
        <v>24</v>
      </c>
      <c r="F184" t="s">
        <v>25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709</v>
      </c>
      <c r="M184">
        <v>119</v>
      </c>
      <c r="N184">
        <v>116</v>
      </c>
      <c r="O184">
        <v>113</v>
      </c>
      <c r="P184">
        <v>117</v>
      </c>
      <c r="Q184">
        <v>97</v>
      </c>
      <c r="R184">
        <v>113</v>
      </c>
      <c r="S184">
        <v>115</v>
      </c>
      <c r="T184">
        <v>115</v>
      </c>
      <c r="U184">
        <v>116</v>
      </c>
      <c r="V184">
        <v>31</v>
      </c>
      <c r="W184">
        <v>465</v>
      </c>
      <c r="X184">
        <v>459</v>
      </c>
      <c r="Y184">
        <v>1052</v>
      </c>
      <c r="Z184">
        <v>216</v>
      </c>
      <c r="AA184">
        <v>330</v>
      </c>
      <c r="AB184">
        <v>113</v>
      </c>
      <c r="AC184">
        <v>231</v>
      </c>
      <c r="AD184">
        <v>228</v>
      </c>
      <c r="AE184" t="s">
        <v>564</v>
      </c>
    </row>
    <row r="185" spans="1:31" x14ac:dyDescent="0.35">
      <c r="A185" t="s">
        <v>566</v>
      </c>
      <c r="B185" s="16">
        <v>184</v>
      </c>
      <c r="C185" t="s">
        <v>205</v>
      </c>
      <c r="D185" t="s">
        <v>565</v>
      </c>
      <c r="E185" t="s">
        <v>28</v>
      </c>
      <c r="F185" t="s">
        <v>31</v>
      </c>
      <c r="G185" t="s">
        <v>156</v>
      </c>
      <c r="H185" t="s">
        <v>71</v>
      </c>
      <c r="I185" t="s">
        <v>701</v>
      </c>
      <c r="J185" t="s">
        <v>22</v>
      </c>
      <c r="K185" t="s">
        <v>702</v>
      </c>
      <c r="L185" t="s">
        <v>703</v>
      </c>
      <c r="M185">
        <v>119</v>
      </c>
      <c r="N185">
        <v>121</v>
      </c>
      <c r="O185">
        <v>122</v>
      </c>
      <c r="P185">
        <v>121</v>
      </c>
      <c r="Q185">
        <v>97</v>
      </c>
      <c r="R185">
        <v>119</v>
      </c>
      <c r="S185">
        <v>119</v>
      </c>
      <c r="T185">
        <v>118</v>
      </c>
      <c r="U185">
        <v>118</v>
      </c>
      <c r="V185">
        <v>41</v>
      </c>
      <c r="W185">
        <v>483</v>
      </c>
      <c r="X185">
        <v>474</v>
      </c>
      <c r="Y185">
        <v>1095</v>
      </c>
      <c r="Z185">
        <v>216</v>
      </c>
      <c r="AA185">
        <v>339</v>
      </c>
      <c r="AB185">
        <v>122</v>
      </c>
      <c r="AC185">
        <v>237</v>
      </c>
      <c r="AD185">
        <v>237</v>
      </c>
      <c r="AE185" t="s">
        <v>567</v>
      </c>
    </row>
    <row r="186" spans="1:31" x14ac:dyDescent="0.35">
      <c r="A186" t="s">
        <v>569</v>
      </c>
      <c r="B186" s="16">
        <v>185</v>
      </c>
      <c r="C186" t="s">
        <v>205</v>
      </c>
      <c r="D186" t="s">
        <v>568</v>
      </c>
      <c r="E186" t="s">
        <v>28</v>
      </c>
      <c r="F186" t="s">
        <v>26</v>
      </c>
      <c r="G186" t="s">
        <v>156</v>
      </c>
      <c r="H186" t="s">
        <v>71</v>
      </c>
      <c r="I186" t="s">
        <v>701</v>
      </c>
      <c r="J186" t="s">
        <v>22</v>
      </c>
      <c r="K186" t="s">
        <v>702</v>
      </c>
      <c r="L186" t="s">
        <v>709</v>
      </c>
      <c r="M186">
        <v>114</v>
      </c>
      <c r="N186">
        <v>114</v>
      </c>
      <c r="O186">
        <v>113</v>
      </c>
      <c r="P186">
        <v>117</v>
      </c>
      <c r="Q186">
        <v>97</v>
      </c>
      <c r="R186">
        <v>121</v>
      </c>
      <c r="S186">
        <v>115</v>
      </c>
      <c r="T186">
        <v>116</v>
      </c>
      <c r="U186">
        <v>117</v>
      </c>
      <c r="V186">
        <v>31</v>
      </c>
      <c r="W186">
        <v>458</v>
      </c>
      <c r="X186">
        <v>469</v>
      </c>
      <c r="Y186">
        <v>1055</v>
      </c>
      <c r="Z186">
        <v>211</v>
      </c>
      <c r="AA186">
        <v>328</v>
      </c>
      <c r="AB186">
        <v>113</v>
      </c>
      <c r="AC186">
        <v>232</v>
      </c>
      <c r="AD186">
        <v>237</v>
      </c>
      <c r="AE186" t="s">
        <v>570</v>
      </c>
    </row>
    <row r="187" spans="1:31" x14ac:dyDescent="0.35">
      <c r="A187" t="s">
        <v>572</v>
      </c>
      <c r="B187" s="16">
        <v>186</v>
      </c>
      <c r="C187" t="s">
        <v>205</v>
      </c>
      <c r="D187" t="s">
        <v>571</v>
      </c>
      <c r="E187" t="s">
        <v>28</v>
      </c>
      <c r="F187" t="s">
        <v>21</v>
      </c>
      <c r="G187" t="s">
        <v>156</v>
      </c>
      <c r="H187" t="s">
        <v>71</v>
      </c>
      <c r="I187" t="s">
        <v>701</v>
      </c>
      <c r="J187" t="s">
        <v>22</v>
      </c>
      <c r="K187" t="s">
        <v>702</v>
      </c>
      <c r="L187" t="s">
        <v>716</v>
      </c>
      <c r="M187">
        <v>112</v>
      </c>
      <c r="N187">
        <v>110</v>
      </c>
      <c r="O187">
        <v>114</v>
      </c>
      <c r="P187">
        <v>120</v>
      </c>
      <c r="Q187">
        <v>101</v>
      </c>
      <c r="R187">
        <v>110</v>
      </c>
      <c r="S187">
        <v>121</v>
      </c>
      <c r="T187">
        <v>119</v>
      </c>
      <c r="U187">
        <v>120</v>
      </c>
      <c r="V187">
        <v>41</v>
      </c>
      <c r="W187">
        <v>456</v>
      </c>
      <c r="X187">
        <v>470</v>
      </c>
      <c r="Y187">
        <v>1068</v>
      </c>
      <c r="Z187">
        <v>213</v>
      </c>
      <c r="AA187">
        <v>331</v>
      </c>
      <c r="AB187">
        <v>114</v>
      </c>
      <c r="AC187">
        <v>241</v>
      </c>
      <c r="AD187">
        <v>229</v>
      </c>
      <c r="AE187" t="s">
        <v>573</v>
      </c>
    </row>
    <row r="188" spans="1:31" x14ac:dyDescent="0.35">
      <c r="A188" t="s">
        <v>575</v>
      </c>
      <c r="B188" s="16">
        <v>187</v>
      </c>
      <c r="C188" t="s">
        <v>205</v>
      </c>
      <c r="D188" t="s">
        <v>574</v>
      </c>
      <c r="E188" t="s">
        <v>28</v>
      </c>
      <c r="F188" t="s">
        <v>26</v>
      </c>
      <c r="G188" t="s">
        <v>156</v>
      </c>
      <c r="H188" t="s">
        <v>71</v>
      </c>
      <c r="I188" t="s">
        <v>701</v>
      </c>
      <c r="J188" t="s">
        <v>22</v>
      </c>
      <c r="K188" t="s">
        <v>702</v>
      </c>
      <c r="L188" t="s">
        <v>705</v>
      </c>
      <c r="M188">
        <v>114</v>
      </c>
      <c r="N188">
        <v>115</v>
      </c>
      <c r="O188">
        <v>113</v>
      </c>
      <c r="P188">
        <v>118</v>
      </c>
      <c r="Q188">
        <v>97</v>
      </c>
      <c r="R188">
        <v>121</v>
      </c>
      <c r="S188">
        <v>117</v>
      </c>
      <c r="T188">
        <v>116</v>
      </c>
      <c r="U188">
        <v>117</v>
      </c>
      <c r="V188">
        <v>31</v>
      </c>
      <c r="W188">
        <v>460</v>
      </c>
      <c r="X188">
        <v>471</v>
      </c>
      <c r="Y188">
        <v>1059</v>
      </c>
      <c r="Z188">
        <v>211</v>
      </c>
      <c r="AA188">
        <v>330</v>
      </c>
      <c r="AB188">
        <v>113</v>
      </c>
      <c r="AC188">
        <v>234</v>
      </c>
      <c r="AD188">
        <v>237</v>
      </c>
      <c r="AE188" t="s">
        <v>576</v>
      </c>
    </row>
    <row r="189" spans="1:31" x14ac:dyDescent="0.35">
      <c r="A189" t="s">
        <v>578</v>
      </c>
      <c r="B189" s="16">
        <v>188</v>
      </c>
      <c r="C189" t="s">
        <v>205</v>
      </c>
      <c r="D189" t="s">
        <v>577</v>
      </c>
      <c r="E189" t="s">
        <v>28</v>
      </c>
      <c r="F189" t="s">
        <v>25</v>
      </c>
      <c r="G189" t="s">
        <v>156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121</v>
      </c>
      <c r="N189">
        <v>118</v>
      </c>
      <c r="O189">
        <v>114</v>
      </c>
      <c r="P189">
        <v>120</v>
      </c>
      <c r="Q189">
        <v>101</v>
      </c>
      <c r="R189">
        <v>116</v>
      </c>
      <c r="S189">
        <v>116</v>
      </c>
      <c r="T189">
        <v>118</v>
      </c>
      <c r="U189">
        <v>118</v>
      </c>
      <c r="V189">
        <v>36</v>
      </c>
      <c r="W189">
        <v>473</v>
      </c>
      <c r="X189">
        <v>468</v>
      </c>
      <c r="Y189">
        <v>1078</v>
      </c>
      <c r="Z189">
        <v>222</v>
      </c>
      <c r="AA189">
        <v>339</v>
      </c>
      <c r="AB189">
        <v>114</v>
      </c>
      <c r="AC189">
        <v>234</v>
      </c>
      <c r="AD189">
        <v>234</v>
      </c>
      <c r="AE189" t="s">
        <v>579</v>
      </c>
    </row>
    <row r="190" spans="1:31" x14ac:dyDescent="0.35">
      <c r="A190" t="s">
        <v>581</v>
      </c>
      <c r="B190" s="16">
        <v>189</v>
      </c>
      <c r="C190" t="s">
        <v>205</v>
      </c>
      <c r="D190" t="s">
        <v>580</v>
      </c>
      <c r="E190" t="s">
        <v>23</v>
      </c>
      <c r="F190" t="s">
        <v>25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718</v>
      </c>
      <c r="M190">
        <v>130</v>
      </c>
      <c r="N190">
        <v>130</v>
      </c>
      <c r="O190">
        <v>114</v>
      </c>
      <c r="P190">
        <v>123</v>
      </c>
      <c r="Q190">
        <v>101</v>
      </c>
      <c r="R190">
        <v>116</v>
      </c>
      <c r="S190">
        <v>116</v>
      </c>
      <c r="T190">
        <v>120</v>
      </c>
      <c r="U190">
        <v>120</v>
      </c>
      <c r="V190">
        <v>41</v>
      </c>
      <c r="W190">
        <v>497</v>
      </c>
      <c r="X190">
        <v>472</v>
      </c>
      <c r="Y190">
        <v>1111</v>
      </c>
      <c r="Z190">
        <v>231</v>
      </c>
      <c r="AA190">
        <v>354</v>
      </c>
      <c r="AB190">
        <v>114</v>
      </c>
      <c r="AC190">
        <v>236</v>
      </c>
      <c r="AD190">
        <v>236</v>
      </c>
      <c r="AE190" t="s">
        <v>582</v>
      </c>
    </row>
    <row r="191" spans="1:31" x14ac:dyDescent="0.35">
      <c r="A191" t="s">
        <v>583</v>
      </c>
      <c r="B191" s="16">
        <v>190</v>
      </c>
      <c r="C191" t="s">
        <v>210</v>
      </c>
      <c r="D191" t="s">
        <v>580</v>
      </c>
      <c r="E191" t="s">
        <v>24</v>
      </c>
      <c r="F191" t="s">
        <v>25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719</v>
      </c>
      <c r="M191">
        <v>133</v>
      </c>
      <c r="N191">
        <v>133</v>
      </c>
      <c r="O191">
        <v>115</v>
      </c>
      <c r="P191">
        <v>124</v>
      </c>
      <c r="Q191">
        <v>101</v>
      </c>
      <c r="R191">
        <v>117</v>
      </c>
      <c r="S191">
        <v>117</v>
      </c>
      <c r="T191">
        <v>123</v>
      </c>
      <c r="U191">
        <v>121</v>
      </c>
      <c r="V191">
        <v>41</v>
      </c>
      <c r="W191">
        <v>505</v>
      </c>
      <c r="X191">
        <v>478</v>
      </c>
      <c r="Y191">
        <v>1125</v>
      </c>
      <c r="Z191">
        <v>234</v>
      </c>
      <c r="AA191">
        <v>358</v>
      </c>
      <c r="AB191">
        <v>115</v>
      </c>
      <c r="AC191">
        <v>238</v>
      </c>
      <c r="AD191">
        <v>240</v>
      </c>
      <c r="AE191" t="s">
        <v>582</v>
      </c>
    </row>
    <row r="192" spans="1:31" x14ac:dyDescent="0.35">
      <c r="A192" t="s">
        <v>789</v>
      </c>
      <c r="B192" s="16">
        <v>191</v>
      </c>
      <c r="C192" t="s">
        <v>783</v>
      </c>
      <c r="D192" t="s">
        <v>580</v>
      </c>
      <c r="E192" t="s">
        <v>28</v>
      </c>
      <c r="F192" t="s">
        <v>25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719</v>
      </c>
      <c r="M192">
        <v>136</v>
      </c>
      <c r="N192">
        <v>135</v>
      </c>
      <c r="O192">
        <v>115</v>
      </c>
      <c r="P192">
        <v>125</v>
      </c>
      <c r="Q192">
        <v>101</v>
      </c>
      <c r="R192">
        <v>115</v>
      </c>
      <c r="S192">
        <v>115</v>
      </c>
      <c r="T192">
        <v>122</v>
      </c>
      <c r="U192">
        <v>120</v>
      </c>
      <c r="V192">
        <v>41</v>
      </c>
      <c r="W192">
        <v>511</v>
      </c>
      <c r="X192">
        <v>472</v>
      </c>
      <c r="Y192">
        <v>1125</v>
      </c>
      <c r="Z192">
        <v>237</v>
      </c>
      <c r="AA192">
        <v>361</v>
      </c>
      <c r="AB192">
        <v>115</v>
      </c>
      <c r="AC192">
        <v>235</v>
      </c>
      <c r="AD192">
        <v>237</v>
      </c>
      <c r="AE192" t="s">
        <v>582</v>
      </c>
    </row>
    <row r="193" spans="1:31" x14ac:dyDescent="0.35">
      <c r="A193" t="s">
        <v>945</v>
      </c>
      <c r="B193" s="16">
        <v>192</v>
      </c>
      <c r="C193" t="s">
        <v>207</v>
      </c>
      <c r="D193" t="s">
        <v>580</v>
      </c>
      <c r="E193" t="s">
        <v>23</v>
      </c>
      <c r="F193" t="s">
        <v>25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711</v>
      </c>
      <c r="M193">
        <v>135</v>
      </c>
      <c r="N193">
        <v>136</v>
      </c>
      <c r="O193">
        <v>115</v>
      </c>
      <c r="P193">
        <v>126</v>
      </c>
      <c r="Q193">
        <v>101</v>
      </c>
      <c r="R193">
        <v>117</v>
      </c>
      <c r="S193">
        <v>118</v>
      </c>
      <c r="T193">
        <v>124</v>
      </c>
      <c r="U193">
        <v>122</v>
      </c>
      <c r="V193">
        <v>41</v>
      </c>
      <c r="W193">
        <v>512</v>
      </c>
      <c r="X193">
        <v>481</v>
      </c>
      <c r="Y193">
        <v>1135</v>
      </c>
      <c r="Z193">
        <v>236</v>
      </c>
      <c r="AA193">
        <v>363</v>
      </c>
      <c r="AB193">
        <v>115</v>
      </c>
      <c r="AC193">
        <v>240</v>
      </c>
      <c r="AD193">
        <v>241</v>
      </c>
      <c r="AE193" t="s">
        <v>582</v>
      </c>
    </row>
    <row r="194" spans="1:31" x14ac:dyDescent="0.35">
      <c r="A194" t="s">
        <v>1139</v>
      </c>
      <c r="B194" s="16">
        <v>193</v>
      </c>
      <c r="C194" t="s">
        <v>1121</v>
      </c>
      <c r="D194" t="s">
        <v>580</v>
      </c>
      <c r="E194" t="s">
        <v>24</v>
      </c>
      <c r="F194" t="s">
        <v>25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711</v>
      </c>
      <c r="M194">
        <v>136</v>
      </c>
      <c r="N194">
        <v>134</v>
      </c>
      <c r="O194">
        <v>116</v>
      </c>
      <c r="P194">
        <v>125</v>
      </c>
      <c r="Q194">
        <v>101</v>
      </c>
      <c r="R194">
        <v>119</v>
      </c>
      <c r="S194">
        <v>117</v>
      </c>
      <c r="T194">
        <v>125</v>
      </c>
      <c r="U194">
        <v>121</v>
      </c>
      <c r="V194">
        <v>41</v>
      </c>
      <c r="W194">
        <v>511</v>
      </c>
      <c r="X194">
        <v>482</v>
      </c>
      <c r="Y194">
        <v>1135</v>
      </c>
      <c r="Z194">
        <v>237</v>
      </c>
      <c r="AA194">
        <v>360</v>
      </c>
      <c r="AB194">
        <v>116</v>
      </c>
      <c r="AC194">
        <v>238</v>
      </c>
      <c r="AD194">
        <v>244</v>
      </c>
      <c r="AE194" t="s">
        <v>582</v>
      </c>
    </row>
    <row r="195" spans="1:31" x14ac:dyDescent="0.35">
      <c r="A195" t="s">
        <v>585</v>
      </c>
      <c r="B195" s="16">
        <v>194</v>
      </c>
      <c r="C195" t="s">
        <v>205</v>
      </c>
      <c r="D195" t="s">
        <v>584</v>
      </c>
      <c r="E195" t="s">
        <v>23</v>
      </c>
      <c r="F195" t="s">
        <v>26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717</v>
      </c>
      <c r="M195">
        <v>123</v>
      </c>
      <c r="N195">
        <v>120</v>
      </c>
      <c r="O195">
        <v>113</v>
      </c>
      <c r="P195">
        <v>121</v>
      </c>
      <c r="Q195">
        <v>97</v>
      </c>
      <c r="R195">
        <v>125</v>
      </c>
      <c r="S195">
        <v>115</v>
      </c>
      <c r="T195">
        <v>117</v>
      </c>
      <c r="U195">
        <v>117</v>
      </c>
      <c r="V195">
        <v>28</v>
      </c>
      <c r="W195">
        <v>477</v>
      </c>
      <c r="X195">
        <v>474</v>
      </c>
      <c r="Y195">
        <v>1076</v>
      </c>
      <c r="Z195">
        <v>220</v>
      </c>
      <c r="AA195">
        <v>338</v>
      </c>
      <c r="AB195">
        <v>113</v>
      </c>
      <c r="AC195">
        <v>232</v>
      </c>
      <c r="AD195">
        <v>242</v>
      </c>
      <c r="AE195" t="s">
        <v>586</v>
      </c>
    </row>
    <row r="196" spans="1:31" x14ac:dyDescent="0.35">
      <c r="A196" t="s">
        <v>587</v>
      </c>
      <c r="B196" s="16">
        <v>195</v>
      </c>
      <c r="C196" t="s">
        <v>210</v>
      </c>
      <c r="D196" t="s">
        <v>584</v>
      </c>
      <c r="E196" t="s">
        <v>24</v>
      </c>
      <c r="F196" t="s">
        <v>26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718</v>
      </c>
      <c r="M196">
        <v>126</v>
      </c>
      <c r="N196">
        <v>121</v>
      </c>
      <c r="O196">
        <v>114</v>
      </c>
      <c r="P196">
        <v>122</v>
      </c>
      <c r="Q196">
        <v>97</v>
      </c>
      <c r="R196">
        <v>128</v>
      </c>
      <c r="S196">
        <v>116</v>
      </c>
      <c r="T196">
        <v>120</v>
      </c>
      <c r="U196">
        <v>118</v>
      </c>
      <c r="V196">
        <v>28</v>
      </c>
      <c r="W196">
        <v>483</v>
      </c>
      <c r="X196">
        <v>482</v>
      </c>
      <c r="Y196">
        <v>1090</v>
      </c>
      <c r="Z196">
        <v>223</v>
      </c>
      <c r="AA196">
        <v>340</v>
      </c>
      <c r="AB196">
        <v>114</v>
      </c>
      <c r="AC196">
        <v>234</v>
      </c>
      <c r="AD196">
        <v>248</v>
      </c>
      <c r="AE196" t="s">
        <v>586</v>
      </c>
    </row>
    <row r="197" spans="1:31" x14ac:dyDescent="0.35">
      <c r="A197" t="s">
        <v>764</v>
      </c>
      <c r="B197" s="16">
        <v>196</v>
      </c>
      <c r="C197" t="s">
        <v>759</v>
      </c>
      <c r="D197" t="s">
        <v>584</v>
      </c>
      <c r="E197" t="s">
        <v>28</v>
      </c>
      <c r="F197" t="s">
        <v>26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718</v>
      </c>
      <c r="M197">
        <v>127</v>
      </c>
      <c r="N197">
        <v>119</v>
      </c>
      <c r="O197">
        <v>114</v>
      </c>
      <c r="P197">
        <v>120</v>
      </c>
      <c r="Q197">
        <v>97</v>
      </c>
      <c r="R197">
        <v>130</v>
      </c>
      <c r="S197">
        <v>115</v>
      </c>
      <c r="T197">
        <v>122</v>
      </c>
      <c r="U197">
        <v>118</v>
      </c>
      <c r="V197">
        <v>28</v>
      </c>
      <c r="W197">
        <v>480</v>
      </c>
      <c r="X197">
        <v>485</v>
      </c>
      <c r="Y197">
        <v>1090</v>
      </c>
      <c r="Z197">
        <v>224</v>
      </c>
      <c r="AA197">
        <v>336</v>
      </c>
      <c r="AB197">
        <v>114</v>
      </c>
      <c r="AC197">
        <v>233</v>
      </c>
      <c r="AD197">
        <v>252</v>
      </c>
      <c r="AE197" t="s">
        <v>586</v>
      </c>
    </row>
    <row r="198" spans="1:31" x14ac:dyDescent="0.35">
      <c r="A198" t="s">
        <v>948</v>
      </c>
      <c r="B198" s="16">
        <v>197</v>
      </c>
      <c r="C198" t="s">
        <v>207</v>
      </c>
      <c r="D198" t="s">
        <v>584</v>
      </c>
      <c r="E198" t="s">
        <v>23</v>
      </c>
      <c r="F198" t="s">
        <v>26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718</v>
      </c>
      <c r="M198">
        <v>129</v>
      </c>
      <c r="N198">
        <v>119</v>
      </c>
      <c r="O198">
        <v>116</v>
      </c>
      <c r="P198">
        <v>122</v>
      </c>
      <c r="Q198">
        <v>97</v>
      </c>
      <c r="R198">
        <v>128</v>
      </c>
      <c r="S198">
        <v>114</v>
      </c>
      <c r="T198">
        <v>122</v>
      </c>
      <c r="U198">
        <v>116</v>
      </c>
      <c r="V198">
        <v>28</v>
      </c>
      <c r="W198">
        <v>486</v>
      </c>
      <c r="X198">
        <v>480</v>
      </c>
      <c r="Y198">
        <v>1091</v>
      </c>
      <c r="Z198">
        <v>226</v>
      </c>
      <c r="AA198">
        <v>338</v>
      </c>
      <c r="AB198">
        <v>116</v>
      </c>
      <c r="AC198">
        <v>230</v>
      </c>
      <c r="AD198">
        <v>250</v>
      </c>
      <c r="AE198" t="s">
        <v>586</v>
      </c>
    </row>
    <row r="199" spans="1:31" x14ac:dyDescent="0.35">
      <c r="A199" t="s">
        <v>1088</v>
      </c>
      <c r="B199" s="16">
        <v>198</v>
      </c>
      <c r="C199" t="s">
        <v>1072</v>
      </c>
      <c r="D199" t="s">
        <v>584</v>
      </c>
      <c r="E199" t="s">
        <v>24</v>
      </c>
      <c r="F199" t="s">
        <v>26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719</v>
      </c>
      <c r="M199">
        <v>128</v>
      </c>
      <c r="N199">
        <v>121</v>
      </c>
      <c r="O199">
        <v>115</v>
      </c>
      <c r="P199">
        <v>122</v>
      </c>
      <c r="Q199">
        <v>97</v>
      </c>
      <c r="R199">
        <v>131</v>
      </c>
      <c r="S199">
        <v>117</v>
      </c>
      <c r="T199">
        <v>122</v>
      </c>
      <c r="U199">
        <v>119</v>
      </c>
      <c r="V199">
        <v>28</v>
      </c>
      <c r="W199">
        <v>486</v>
      </c>
      <c r="X199">
        <v>489</v>
      </c>
      <c r="Y199">
        <v>1100</v>
      </c>
      <c r="Z199">
        <v>225</v>
      </c>
      <c r="AA199">
        <v>340</v>
      </c>
      <c r="AB199">
        <v>115</v>
      </c>
      <c r="AC199">
        <v>236</v>
      </c>
      <c r="AD199">
        <v>253</v>
      </c>
      <c r="AE199" t="s">
        <v>586</v>
      </c>
    </row>
    <row r="200" spans="1:31" x14ac:dyDescent="0.35">
      <c r="A200" t="s">
        <v>1351</v>
      </c>
      <c r="B200" s="16">
        <v>199</v>
      </c>
      <c r="C200" t="s">
        <v>1340</v>
      </c>
      <c r="D200" t="s">
        <v>584</v>
      </c>
      <c r="E200" t="s">
        <v>28</v>
      </c>
      <c r="F200" t="s">
        <v>26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719</v>
      </c>
      <c r="M200">
        <v>128</v>
      </c>
      <c r="N200">
        <v>121</v>
      </c>
      <c r="O200">
        <v>114</v>
      </c>
      <c r="P200">
        <v>123</v>
      </c>
      <c r="Q200">
        <v>97</v>
      </c>
      <c r="R200">
        <v>131</v>
      </c>
      <c r="S200">
        <v>117</v>
      </c>
      <c r="T200">
        <v>123</v>
      </c>
      <c r="U200">
        <v>119</v>
      </c>
      <c r="V200">
        <v>28</v>
      </c>
      <c r="W200">
        <v>486</v>
      </c>
      <c r="X200">
        <v>490</v>
      </c>
      <c r="Y200">
        <v>1101</v>
      </c>
      <c r="Z200">
        <v>225</v>
      </c>
      <c r="AA200">
        <v>341</v>
      </c>
      <c r="AB200">
        <v>114</v>
      </c>
      <c r="AC200">
        <v>236</v>
      </c>
      <c r="AD200">
        <v>254</v>
      </c>
      <c r="AE200" t="s">
        <v>586</v>
      </c>
    </row>
    <row r="201" spans="1:31" x14ac:dyDescent="0.35">
      <c r="A201" t="s">
        <v>589</v>
      </c>
      <c r="B201" s="16">
        <v>200</v>
      </c>
      <c r="C201" t="s">
        <v>205</v>
      </c>
      <c r="D201" t="s">
        <v>588</v>
      </c>
      <c r="E201" t="s">
        <v>28</v>
      </c>
      <c r="F201" t="s">
        <v>25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703</v>
      </c>
      <c r="M201">
        <v>123</v>
      </c>
      <c r="N201">
        <v>120</v>
      </c>
      <c r="O201">
        <v>118</v>
      </c>
      <c r="P201">
        <v>123</v>
      </c>
      <c r="Q201">
        <v>101</v>
      </c>
      <c r="R201">
        <v>118</v>
      </c>
      <c r="S201">
        <v>118</v>
      </c>
      <c r="T201">
        <v>121</v>
      </c>
      <c r="U201">
        <v>121</v>
      </c>
      <c r="V201">
        <v>36</v>
      </c>
      <c r="W201">
        <v>484</v>
      </c>
      <c r="X201">
        <v>478</v>
      </c>
      <c r="Y201">
        <v>1099</v>
      </c>
      <c r="Z201">
        <v>224</v>
      </c>
      <c r="AA201">
        <v>344</v>
      </c>
      <c r="AB201">
        <v>118</v>
      </c>
      <c r="AC201">
        <v>239</v>
      </c>
      <c r="AD201">
        <v>239</v>
      </c>
      <c r="AE201" t="s">
        <v>590</v>
      </c>
    </row>
    <row r="202" spans="1:31" x14ac:dyDescent="0.35">
      <c r="A202" t="s">
        <v>693</v>
      </c>
      <c r="B202" s="16">
        <v>201</v>
      </c>
      <c r="C202" t="s">
        <v>691</v>
      </c>
      <c r="D202" t="s">
        <v>588</v>
      </c>
      <c r="E202" t="s">
        <v>23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712</v>
      </c>
      <c r="M202">
        <v>126</v>
      </c>
      <c r="N202">
        <v>123</v>
      </c>
      <c r="O202">
        <v>119</v>
      </c>
      <c r="P202">
        <v>124</v>
      </c>
      <c r="Q202">
        <v>101</v>
      </c>
      <c r="R202">
        <v>119</v>
      </c>
      <c r="S202">
        <v>119</v>
      </c>
      <c r="T202">
        <v>124</v>
      </c>
      <c r="U202">
        <v>122</v>
      </c>
      <c r="V202">
        <v>41</v>
      </c>
      <c r="W202">
        <v>492</v>
      </c>
      <c r="X202">
        <v>484</v>
      </c>
      <c r="Y202">
        <v>1118</v>
      </c>
      <c r="Z202">
        <v>227</v>
      </c>
      <c r="AA202">
        <v>348</v>
      </c>
      <c r="AB202">
        <v>119</v>
      </c>
      <c r="AC202">
        <v>241</v>
      </c>
      <c r="AD202">
        <v>243</v>
      </c>
      <c r="AE202" t="s">
        <v>590</v>
      </c>
    </row>
    <row r="203" spans="1:31" x14ac:dyDescent="0.35">
      <c r="A203" t="s">
        <v>942</v>
      </c>
      <c r="B203" s="16">
        <v>202</v>
      </c>
      <c r="C203" t="s">
        <v>207</v>
      </c>
      <c r="D203" t="s">
        <v>588</v>
      </c>
      <c r="E203" t="s">
        <v>24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712</v>
      </c>
      <c r="M203">
        <v>128</v>
      </c>
      <c r="N203">
        <v>126</v>
      </c>
      <c r="O203">
        <v>117</v>
      </c>
      <c r="P203">
        <v>126</v>
      </c>
      <c r="Q203">
        <v>101</v>
      </c>
      <c r="R203">
        <v>117</v>
      </c>
      <c r="S203">
        <v>119</v>
      </c>
      <c r="T203">
        <v>122</v>
      </c>
      <c r="U203">
        <v>122</v>
      </c>
      <c r="V203">
        <v>41</v>
      </c>
      <c r="W203">
        <v>497</v>
      </c>
      <c r="X203">
        <v>480</v>
      </c>
      <c r="Y203">
        <v>1119</v>
      </c>
      <c r="Z203">
        <v>229</v>
      </c>
      <c r="AA203">
        <v>353</v>
      </c>
      <c r="AB203">
        <v>117</v>
      </c>
      <c r="AC203">
        <v>241</v>
      </c>
      <c r="AD203">
        <v>239</v>
      </c>
      <c r="AE203" t="s">
        <v>590</v>
      </c>
    </row>
    <row r="204" spans="1:31" x14ac:dyDescent="0.35">
      <c r="A204" t="s">
        <v>1035</v>
      </c>
      <c r="B204" s="16">
        <v>203</v>
      </c>
      <c r="C204" t="s">
        <v>998</v>
      </c>
      <c r="D204" t="s">
        <v>588</v>
      </c>
      <c r="E204" t="s">
        <v>28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712</v>
      </c>
      <c r="M204">
        <v>129</v>
      </c>
      <c r="N204">
        <v>121</v>
      </c>
      <c r="O204">
        <v>117</v>
      </c>
      <c r="P204">
        <v>122</v>
      </c>
      <c r="Q204">
        <v>101</v>
      </c>
      <c r="R204">
        <v>121</v>
      </c>
      <c r="S204">
        <v>120</v>
      </c>
      <c r="T204">
        <v>126</v>
      </c>
      <c r="U204">
        <v>122</v>
      </c>
      <c r="V204">
        <v>41</v>
      </c>
      <c r="W204">
        <v>489</v>
      </c>
      <c r="X204">
        <v>489</v>
      </c>
      <c r="Y204">
        <v>1120</v>
      </c>
      <c r="Z204">
        <v>230</v>
      </c>
      <c r="AA204">
        <v>344</v>
      </c>
      <c r="AB204">
        <v>117</v>
      </c>
      <c r="AC204">
        <v>242</v>
      </c>
      <c r="AD204">
        <v>247</v>
      </c>
      <c r="AE204" t="s">
        <v>590</v>
      </c>
    </row>
    <row r="205" spans="1:31" x14ac:dyDescent="0.35">
      <c r="A205" t="s">
        <v>1175</v>
      </c>
      <c r="B205" s="16">
        <v>204</v>
      </c>
      <c r="C205" t="s">
        <v>1166</v>
      </c>
      <c r="D205" t="s">
        <v>588</v>
      </c>
      <c r="E205" t="s">
        <v>23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706</v>
      </c>
      <c r="M205">
        <v>128</v>
      </c>
      <c r="N205">
        <v>123</v>
      </c>
      <c r="O205">
        <v>120</v>
      </c>
      <c r="P205">
        <v>124</v>
      </c>
      <c r="Q205">
        <v>101</v>
      </c>
      <c r="R205">
        <v>122</v>
      </c>
      <c r="S205">
        <v>120</v>
      </c>
      <c r="T205">
        <v>126</v>
      </c>
      <c r="U205">
        <v>123</v>
      </c>
      <c r="V205">
        <v>41</v>
      </c>
      <c r="W205">
        <v>495</v>
      </c>
      <c r="X205">
        <v>491</v>
      </c>
      <c r="Y205">
        <v>1128</v>
      </c>
      <c r="Z205">
        <v>229</v>
      </c>
      <c r="AA205">
        <v>348</v>
      </c>
      <c r="AB205">
        <v>120</v>
      </c>
      <c r="AC205">
        <v>243</v>
      </c>
      <c r="AD205">
        <v>248</v>
      </c>
      <c r="AE205" t="s">
        <v>590</v>
      </c>
    </row>
    <row r="206" spans="1:31" x14ac:dyDescent="0.35">
      <c r="A206" t="s">
        <v>591</v>
      </c>
      <c r="B206" s="16">
        <v>205</v>
      </c>
      <c r="C206" t="s">
        <v>205</v>
      </c>
      <c r="D206" t="s">
        <v>383</v>
      </c>
      <c r="E206" t="s">
        <v>23</v>
      </c>
      <c r="F206" t="s">
        <v>31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704</v>
      </c>
      <c r="M206">
        <v>119</v>
      </c>
      <c r="N206">
        <v>120</v>
      </c>
      <c r="O206">
        <v>127</v>
      </c>
      <c r="P206">
        <v>123</v>
      </c>
      <c r="Q206">
        <v>101</v>
      </c>
      <c r="R206">
        <v>117</v>
      </c>
      <c r="S206">
        <v>117</v>
      </c>
      <c r="T206">
        <v>116</v>
      </c>
      <c r="U206">
        <v>118</v>
      </c>
      <c r="V206">
        <v>36</v>
      </c>
      <c r="W206">
        <v>489</v>
      </c>
      <c r="X206">
        <v>468</v>
      </c>
      <c r="Y206">
        <v>1094</v>
      </c>
      <c r="Z206">
        <v>220</v>
      </c>
      <c r="AA206">
        <v>344</v>
      </c>
      <c r="AB206">
        <v>127</v>
      </c>
      <c r="AC206">
        <v>235</v>
      </c>
      <c r="AD206">
        <v>233</v>
      </c>
      <c r="AE206" t="s">
        <v>592</v>
      </c>
    </row>
    <row r="207" spans="1:31" x14ac:dyDescent="0.35">
      <c r="A207" t="s">
        <v>593</v>
      </c>
      <c r="B207" s="16">
        <v>206</v>
      </c>
      <c r="C207" t="s">
        <v>382</v>
      </c>
      <c r="D207" t="s">
        <v>383</v>
      </c>
      <c r="E207" t="s">
        <v>24</v>
      </c>
      <c r="F207" t="s">
        <v>31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703</v>
      </c>
      <c r="M207">
        <v>120</v>
      </c>
      <c r="N207">
        <v>123</v>
      </c>
      <c r="O207">
        <v>130</v>
      </c>
      <c r="P207">
        <v>126</v>
      </c>
      <c r="Q207">
        <v>101</v>
      </c>
      <c r="R207">
        <v>118</v>
      </c>
      <c r="S207">
        <v>118</v>
      </c>
      <c r="T207">
        <v>117</v>
      </c>
      <c r="U207">
        <v>119</v>
      </c>
      <c r="V207">
        <v>36</v>
      </c>
      <c r="W207">
        <v>499</v>
      </c>
      <c r="X207">
        <v>472</v>
      </c>
      <c r="Y207">
        <v>1108</v>
      </c>
      <c r="Z207">
        <v>221</v>
      </c>
      <c r="AA207">
        <v>350</v>
      </c>
      <c r="AB207">
        <v>130</v>
      </c>
      <c r="AC207">
        <v>237</v>
      </c>
      <c r="AD207">
        <v>235</v>
      </c>
      <c r="AE207" t="s">
        <v>592</v>
      </c>
    </row>
    <row r="208" spans="1:31" x14ac:dyDescent="0.35">
      <c r="A208" t="s">
        <v>944</v>
      </c>
      <c r="B208" s="16">
        <v>207</v>
      </c>
      <c r="C208" t="s">
        <v>207</v>
      </c>
      <c r="D208" t="s">
        <v>383</v>
      </c>
      <c r="E208" t="s">
        <v>28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703</v>
      </c>
      <c r="M208">
        <v>118</v>
      </c>
      <c r="N208">
        <v>126</v>
      </c>
      <c r="O208">
        <v>132</v>
      </c>
      <c r="P208">
        <v>128</v>
      </c>
      <c r="Q208">
        <v>101</v>
      </c>
      <c r="R208">
        <v>116</v>
      </c>
      <c r="S208">
        <v>118</v>
      </c>
      <c r="T208">
        <v>115</v>
      </c>
      <c r="U208">
        <v>119</v>
      </c>
      <c r="V208">
        <v>36</v>
      </c>
      <c r="W208">
        <v>504</v>
      </c>
      <c r="X208">
        <v>468</v>
      </c>
      <c r="Y208">
        <v>1109</v>
      </c>
      <c r="Z208">
        <v>219</v>
      </c>
      <c r="AA208">
        <v>355</v>
      </c>
      <c r="AB208">
        <v>132</v>
      </c>
      <c r="AC208">
        <v>237</v>
      </c>
      <c r="AD208">
        <v>231</v>
      </c>
      <c r="AE208" t="s">
        <v>592</v>
      </c>
    </row>
    <row r="209" spans="1:31" x14ac:dyDescent="0.35">
      <c r="A209" t="s">
        <v>1003</v>
      </c>
      <c r="B209" s="16">
        <v>208</v>
      </c>
      <c r="C209" t="s">
        <v>998</v>
      </c>
      <c r="D209" t="s">
        <v>383</v>
      </c>
      <c r="E209" t="s">
        <v>23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703</v>
      </c>
      <c r="M209">
        <v>116</v>
      </c>
      <c r="N209">
        <v>121</v>
      </c>
      <c r="O209">
        <v>133</v>
      </c>
      <c r="P209">
        <v>124</v>
      </c>
      <c r="Q209">
        <v>101</v>
      </c>
      <c r="R209">
        <v>120</v>
      </c>
      <c r="S209">
        <v>120</v>
      </c>
      <c r="T209">
        <v>117</v>
      </c>
      <c r="U209">
        <v>120</v>
      </c>
      <c r="V209">
        <v>36</v>
      </c>
      <c r="W209">
        <v>494</v>
      </c>
      <c r="X209">
        <v>477</v>
      </c>
      <c r="Y209">
        <v>1108</v>
      </c>
      <c r="Z209">
        <v>217</v>
      </c>
      <c r="AA209">
        <v>346</v>
      </c>
      <c r="AB209">
        <v>133</v>
      </c>
      <c r="AC209">
        <v>240</v>
      </c>
      <c r="AD209">
        <v>237</v>
      </c>
      <c r="AE209" t="s">
        <v>592</v>
      </c>
    </row>
    <row r="210" spans="1:31" x14ac:dyDescent="0.35">
      <c r="A210" t="s">
        <v>1288</v>
      </c>
      <c r="B210" s="16">
        <v>209</v>
      </c>
      <c r="C210" t="s">
        <v>1227</v>
      </c>
      <c r="D210" t="s">
        <v>383</v>
      </c>
      <c r="E210" t="s">
        <v>24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712</v>
      </c>
      <c r="M210">
        <v>121</v>
      </c>
      <c r="N210">
        <v>125</v>
      </c>
      <c r="O210">
        <v>133</v>
      </c>
      <c r="P210">
        <v>128</v>
      </c>
      <c r="Q210">
        <v>101</v>
      </c>
      <c r="R210">
        <v>118</v>
      </c>
      <c r="S210">
        <v>119</v>
      </c>
      <c r="T210">
        <v>117</v>
      </c>
      <c r="U210">
        <v>120</v>
      </c>
      <c r="V210">
        <v>36</v>
      </c>
      <c r="W210">
        <v>507</v>
      </c>
      <c r="X210">
        <v>474</v>
      </c>
      <c r="Y210">
        <v>1118</v>
      </c>
      <c r="Z210">
        <v>222</v>
      </c>
      <c r="AA210">
        <v>354</v>
      </c>
      <c r="AB210">
        <v>133</v>
      </c>
      <c r="AC210">
        <v>239</v>
      </c>
      <c r="AD210">
        <v>235</v>
      </c>
      <c r="AE210" t="s">
        <v>592</v>
      </c>
    </row>
    <row r="211" spans="1:31" x14ac:dyDescent="0.35">
      <c r="A211" t="s">
        <v>595</v>
      </c>
      <c r="B211" s="16">
        <v>210</v>
      </c>
      <c r="C211" t="s">
        <v>205</v>
      </c>
      <c r="D211" t="s">
        <v>594</v>
      </c>
      <c r="E211" t="s">
        <v>23</v>
      </c>
      <c r="F211" t="s">
        <v>25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704</v>
      </c>
      <c r="M211">
        <v>123</v>
      </c>
      <c r="N211">
        <v>120</v>
      </c>
      <c r="O211">
        <v>118</v>
      </c>
      <c r="P211">
        <v>123</v>
      </c>
      <c r="Q211">
        <v>97</v>
      </c>
      <c r="R211">
        <v>118</v>
      </c>
      <c r="S211">
        <v>118</v>
      </c>
      <c r="T211">
        <v>121</v>
      </c>
      <c r="U211">
        <v>121</v>
      </c>
      <c r="V211">
        <v>31</v>
      </c>
      <c r="W211">
        <v>484</v>
      </c>
      <c r="X211">
        <v>478</v>
      </c>
      <c r="Y211">
        <v>1090</v>
      </c>
      <c r="Z211">
        <v>220</v>
      </c>
      <c r="AA211">
        <v>340</v>
      </c>
      <c r="AB211">
        <v>118</v>
      </c>
      <c r="AC211">
        <v>239</v>
      </c>
      <c r="AD211">
        <v>239</v>
      </c>
      <c r="AE211" t="s">
        <v>596</v>
      </c>
    </row>
    <row r="212" spans="1:31" x14ac:dyDescent="0.35">
      <c r="A212" t="s">
        <v>598</v>
      </c>
      <c r="B212" s="16">
        <v>211</v>
      </c>
      <c r="C212" t="s">
        <v>205</v>
      </c>
      <c r="D212" t="s">
        <v>597</v>
      </c>
      <c r="E212" t="s">
        <v>23</v>
      </c>
      <c r="F212" t="s">
        <v>26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704</v>
      </c>
      <c r="M212">
        <v>123</v>
      </c>
      <c r="N212">
        <v>120</v>
      </c>
      <c r="O212">
        <v>113</v>
      </c>
      <c r="P212">
        <v>121</v>
      </c>
      <c r="Q212">
        <v>101</v>
      </c>
      <c r="R212">
        <v>121</v>
      </c>
      <c r="S212">
        <v>115</v>
      </c>
      <c r="T212">
        <v>117</v>
      </c>
      <c r="U212">
        <v>117</v>
      </c>
      <c r="V212">
        <v>31</v>
      </c>
      <c r="W212">
        <v>477</v>
      </c>
      <c r="X212">
        <v>470</v>
      </c>
      <c r="Y212">
        <v>1079</v>
      </c>
      <c r="Z212">
        <v>224</v>
      </c>
      <c r="AA212">
        <v>342</v>
      </c>
      <c r="AB212">
        <v>113</v>
      </c>
      <c r="AC212">
        <v>232</v>
      </c>
      <c r="AD212">
        <v>238</v>
      </c>
      <c r="AE212" t="s">
        <v>599</v>
      </c>
    </row>
    <row r="213" spans="1:31" x14ac:dyDescent="0.35">
      <c r="A213" t="s">
        <v>909</v>
      </c>
      <c r="B213" s="16">
        <v>212</v>
      </c>
      <c r="C213" t="s">
        <v>892</v>
      </c>
      <c r="D213" t="s">
        <v>597</v>
      </c>
      <c r="E213" t="s">
        <v>24</v>
      </c>
      <c r="F213" t="s">
        <v>26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703</v>
      </c>
      <c r="M213">
        <v>126</v>
      </c>
      <c r="N213">
        <v>121</v>
      </c>
      <c r="O213">
        <v>114</v>
      </c>
      <c r="P213">
        <v>122</v>
      </c>
      <c r="Q213">
        <v>101</v>
      </c>
      <c r="R213">
        <v>124</v>
      </c>
      <c r="S213">
        <v>116</v>
      </c>
      <c r="T213">
        <v>120</v>
      </c>
      <c r="U213">
        <v>118</v>
      </c>
      <c r="V213">
        <v>31</v>
      </c>
      <c r="W213">
        <v>483</v>
      </c>
      <c r="X213">
        <v>478</v>
      </c>
      <c r="Y213">
        <v>1093</v>
      </c>
      <c r="Z213">
        <v>227</v>
      </c>
      <c r="AA213">
        <v>344</v>
      </c>
      <c r="AB213">
        <v>114</v>
      </c>
      <c r="AC213">
        <v>234</v>
      </c>
      <c r="AD213">
        <v>244</v>
      </c>
      <c r="AE213" t="s">
        <v>599</v>
      </c>
    </row>
    <row r="214" spans="1:31" x14ac:dyDescent="0.35">
      <c r="A214" t="s">
        <v>653</v>
      </c>
      <c r="B214" s="16">
        <v>213</v>
      </c>
      <c r="C214" t="s">
        <v>205</v>
      </c>
      <c r="D214" t="s">
        <v>651</v>
      </c>
      <c r="E214" t="s">
        <v>23</v>
      </c>
      <c r="F214" t="s">
        <v>31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705</v>
      </c>
      <c r="M214">
        <v>117</v>
      </c>
      <c r="N214">
        <v>120</v>
      </c>
      <c r="O214">
        <v>121</v>
      </c>
      <c r="P214">
        <v>121</v>
      </c>
      <c r="Q214">
        <v>101</v>
      </c>
      <c r="R214">
        <v>117</v>
      </c>
      <c r="S214">
        <v>117</v>
      </c>
      <c r="T214">
        <v>117</v>
      </c>
      <c r="U214">
        <v>118</v>
      </c>
      <c r="V214">
        <v>36</v>
      </c>
      <c r="W214">
        <v>479</v>
      </c>
      <c r="X214">
        <v>469</v>
      </c>
      <c r="Y214">
        <v>1085</v>
      </c>
      <c r="Z214">
        <v>218</v>
      </c>
      <c r="AA214">
        <v>342</v>
      </c>
      <c r="AB214">
        <v>121</v>
      </c>
      <c r="AC214">
        <v>235</v>
      </c>
      <c r="AD214">
        <v>234</v>
      </c>
      <c r="AE214" t="s">
        <v>600</v>
      </c>
    </row>
    <row r="215" spans="1:31" x14ac:dyDescent="0.35">
      <c r="A215" t="s">
        <v>817</v>
      </c>
      <c r="B215" s="16">
        <v>214</v>
      </c>
      <c r="C215" t="s">
        <v>797</v>
      </c>
      <c r="D215" t="s">
        <v>651</v>
      </c>
      <c r="E215" t="s">
        <v>24</v>
      </c>
      <c r="F215" t="s">
        <v>31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704</v>
      </c>
      <c r="M215">
        <v>118</v>
      </c>
      <c r="N215">
        <v>123</v>
      </c>
      <c r="O215">
        <v>124</v>
      </c>
      <c r="P215">
        <v>124</v>
      </c>
      <c r="Q215">
        <v>101</v>
      </c>
      <c r="R215">
        <v>118</v>
      </c>
      <c r="S215">
        <v>118</v>
      </c>
      <c r="T215">
        <v>118</v>
      </c>
      <c r="U215">
        <v>119</v>
      </c>
      <c r="V215">
        <v>36</v>
      </c>
      <c r="W215">
        <v>489</v>
      </c>
      <c r="X215">
        <v>473</v>
      </c>
      <c r="Y215">
        <v>1099</v>
      </c>
      <c r="Z215">
        <v>219</v>
      </c>
      <c r="AA215">
        <v>348</v>
      </c>
      <c r="AB215">
        <v>124</v>
      </c>
      <c r="AC215">
        <v>237</v>
      </c>
      <c r="AD215">
        <v>236</v>
      </c>
      <c r="AE215" t="s">
        <v>600</v>
      </c>
    </row>
    <row r="216" spans="1:31" x14ac:dyDescent="0.35">
      <c r="A216" t="s">
        <v>1037</v>
      </c>
      <c r="B216" s="16">
        <v>215</v>
      </c>
      <c r="C216" t="s">
        <v>998</v>
      </c>
      <c r="D216" t="s">
        <v>651</v>
      </c>
      <c r="E216" t="s">
        <v>28</v>
      </c>
      <c r="F216" t="s">
        <v>31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116</v>
      </c>
      <c r="N216">
        <v>126</v>
      </c>
      <c r="O216">
        <v>124</v>
      </c>
      <c r="P216">
        <v>126</v>
      </c>
      <c r="Q216">
        <v>101</v>
      </c>
      <c r="R216">
        <v>116</v>
      </c>
      <c r="S216">
        <v>120</v>
      </c>
      <c r="T216">
        <v>116</v>
      </c>
      <c r="U216">
        <v>119</v>
      </c>
      <c r="V216">
        <v>36</v>
      </c>
      <c r="W216">
        <v>492</v>
      </c>
      <c r="X216">
        <v>471</v>
      </c>
      <c r="Y216">
        <v>1100</v>
      </c>
      <c r="Z216">
        <v>217</v>
      </c>
      <c r="AA216">
        <v>353</v>
      </c>
      <c r="AB216">
        <v>124</v>
      </c>
      <c r="AC216">
        <v>239</v>
      </c>
      <c r="AD216">
        <v>232</v>
      </c>
      <c r="AE216" t="s">
        <v>600</v>
      </c>
    </row>
    <row r="217" spans="1:31" x14ac:dyDescent="0.35">
      <c r="A217" t="s">
        <v>602</v>
      </c>
      <c r="B217" s="16">
        <v>216</v>
      </c>
      <c r="C217" t="s">
        <v>205</v>
      </c>
      <c r="D217" t="s">
        <v>601</v>
      </c>
      <c r="E217" t="s">
        <v>23</v>
      </c>
      <c r="F217" t="s">
        <v>21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716</v>
      </c>
      <c r="M217">
        <v>112</v>
      </c>
      <c r="N217">
        <v>110</v>
      </c>
      <c r="O217">
        <v>114</v>
      </c>
      <c r="P217">
        <v>120</v>
      </c>
      <c r="Q217">
        <v>101</v>
      </c>
      <c r="R217">
        <v>110</v>
      </c>
      <c r="S217">
        <v>121</v>
      </c>
      <c r="T217">
        <v>119</v>
      </c>
      <c r="U217">
        <v>120</v>
      </c>
      <c r="V217">
        <v>41</v>
      </c>
      <c r="W217">
        <v>456</v>
      </c>
      <c r="X217">
        <v>470</v>
      </c>
      <c r="Y217">
        <v>1068</v>
      </c>
      <c r="Z217">
        <v>213</v>
      </c>
      <c r="AA217">
        <v>331</v>
      </c>
      <c r="AB217">
        <v>114</v>
      </c>
      <c r="AC217">
        <v>241</v>
      </c>
      <c r="AD217">
        <v>229</v>
      </c>
      <c r="AE217" t="s">
        <v>603</v>
      </c>
    </row>
    <row r="218" spans="1:31" x14ac:dyDescent="0.35">
      <c r="A218" t="s">
        <v>1026</v>
      </c>
      <c r="B218" s="16">
        <v>217</v>
      </c>
      <c r="C218" t="s">
        <v>205</v>
      </c>
      <c r="D218" t="s">
        <v>1027</v>
      </c>
      <c r="E218" t="s">
        <v>23</v>
      </c>
      <c r="F218" t="s">
        <v>25</v>
      </c>
      <c r="G218" t="s">
        <v>1028</v>
      </c>
      <c r="H218" t="s">
        <v>71</v>
      </c>
      <c r="I218" t="s">
        <v>701</v>
      </c>
      <c r="J218" t="s">
        <v>22</v>
      </c>
      <c r="K218" t="s">
        <v>702</v>
      </c>
      <c r="L218" t="s">
        <v>703</v>
      </c>
      <c r="M218">
        <v>119</v>
      </c>
      <c r="N218">
        <v>123</v>
      </c>
      <c r="O218">
        <v>116</v>
      </c>
      <c r="P218">
        <v>121</v>
      </c>
      <c r="Q218">
        <v>101</v>
      </c>
      <c r="R218">
        <v>121</v>
      </c>
      <c r="S218">
        <v>119</v>
      </c>
      <c r="T218">
        <v>118</v>
      </c>
      <c r="U218">
        <v>118</v>
      </c>
      <c r="V218">
        <v>41</v>
      </c>
      <c r="W218">
        <v>479</v>
      </c>
      <c r="X218">
        <v>476</v>
      </c>
      <c r="Y218">
        <v>1097</v>
      </c>
      <c r="Z218">
        <v>220</v>
      </c>
      <c r="AA218">
        <v>345</v>
      </c>
      <c r="AB218">
        <v>116</v>
      </c>
      <c r="AC218">
        <v>237</v>
      </c>
      <c r="AD218">
        <v>239</v>
      </c>
      <c r="AE218" t="s">
        <v>1029</v>
      </c>
    </row>
    <row r="219" spans="1:31" x14ac:dyDescent="0.35">
      <c r="A219" t="s">
        <v>1034</v>
      </c>
      <c r="B219" s="16">
        <v>218</v>
      </c>
      <c r="C219" t="s">
        <v>205</v>
      </c>
      <c r="D219" t="s">
        <v>1030</v>
      </c>
      <c r="E219" t="s">
        <v>28</v>
      </c>
      <c r="F219" t="s">
        <v>25</v>
      </c>
      <c r="G219" t="s">
        <v>1028</v>
      </c>
      <c r="H219" t="s">
        <v>71</v>
      </c>
      <c r="I219" t="s">
        <v>701</v>
      </c>
      <c r="J219" t="s">
        <v>22</v>
      </c>
      <c r="K219" t="s">
        <v>702</v>
      </c>
      <c r="L219" t="s">
        <v>705</v>
      </c>
      <c r="M219">
        <v>119</v>
      </c>
      <c r="N219">
        <v>116</v>
      </c>
      <c r="O219">
        <v>119</v>
      </c>
      <c r="P219">
        <v>119</v>
      </c>
      <c r="Q219">
        <v>101</v>
      </c>
      <c r="R219">
        <v>114</v>
      </c>
      <c r="S219">
        <v>113</v>
      </c>
      <c r="T219">
        <v>118</v>
      </c>
      <c r="U219">
        <v>117</v>
      </c>
      <c r="V219">
        <v>41</v>
      </c>
      <c r="W219">
        <v>473</v>
      </c>
      <c r="X219">
        <v>462</v>
      </c>
      <c r="Y219">
        <v>1077</v>
      </c>
      <c r="Z219">
        <v>220</v>
      </c>
      <c r="AA219">
        <v>336</v>
      </c>
      <c r="AB219">
        <v>119</v>
      </c>
      <c r="AC219">
        <v>230</v>
      </c>
      <c r="AD219">
        <v>232</v>
      </c>
      <c r="AE219" t="s">
        <v>1032</v>
      </c>
    </row>
    <row r="220" spans="1:31" x14ac:dyDescent="0.35">
      <c r="A220" t="s">
        <v>1042</v>
      </c>
      <c r="B220" s="16">
        <v>219</v>
      </c>
      <c r="C220" t="s">
        <v>205</v>
      </c>
      <c r="D220" t="s">
        <v>1038</v>
      </c>
      <c r="E220" t="s">
        <v>23</v>
      </c>
      <c r="F220" t="s">
        <v>26</v>
      </c>
      <c r="G220" t="s">
        <v>1028</v>
      </c>
      <c r="H220" t="s">
        <v>71</v>
      </c>
      <c r="I220" t="s">
        <v>701</v>
      </c>
      <c r="J220" t="s">
        <v>22</v>
      </c>
      <c r="K220" t="s">
        <v>702</v>
      </c>
      <c r="L220" t="s">
        <v>705</v>
      </c>
      <c r="M220">
        <v>118</v>
      </c>
      <c r="N220">
        <v>118</v>
      </c>
      <c r="O220">
        <v>112</v>
      </c>
      <c r="P220">
        <v>120</v>
      </c>
      <c r="Q220">
        <v>97</v>
      </c>
      <c r="R220">
        <v>120</v>
      </c>
      <c r="S220">
        <v>115</v>
      </c>
      <c r="T220">
        <v>115</v>
      </c>
      <c r="U220">
        <v>115</v>
      </c>
      <c r="V220">
        <v>31</v>
      </c>
      <c r="W220">
        <v>468</v>
      </c>
      <c r="X220">
        <v>465</v>
      </c>
      <c r="Y220">
        <v>1061</v>
      </c>
      <c r="Z220">
        <v>215</v>
      </c>
      <c r="AA220">
        <v>335</v>
      </c>
      <c r="AB220">
        <v>112</v>
      </c>
      <c r="AC220">
        <v>230</v>
      </c>
      <c r="AD220">
        <v>235</v>
      </c>
      <c r="AE220" t="s">
        <v>1040</v>
      </c>
    </row>
    <row r="221" spans="1:31" x14ac:dyDescent="0.35">
      <c r="A221" t="s">
        <v>1085</v>
      </c>
      <c r="B221" s="16">
        <v>220</v>
      </c>
      <c r="C221" t="s">
        <v>205</v>
      </c>
      <c r="D221" t="s">
        <v>1076</v>
      </c>
      <c r="E221" t="s">
        <v>23</v>
      </c>
      <c r="F221" t="s">
        <v>21</v>
      </c>
      <c r="G221" t="s">
        <v>1028</v>
      </c>
      <c r="H221" t="s">
        <v>71</v>
      </c>
      <c r="I221" t="s">
        <v>701</v>
      </c>
      <c r="J221" t="s">
        <v>22</v>
      </c>
      <c r="K221" t="s">
        <v>702</v>
      </c>
      <c r="L221" t="s">
        <v>708</v>
      </c>
      <c r="M221">
        <v>111</v>
      </c>
      <c r="N221">
        <v>112</v>
      </c>
      <c r="O221">
        <v>115</v>
      </c>
      <c r="P221">
        <v>119</v>
      </c>
      <c r="Q221">
        <v>101</v>
      </c>
      <c r="R221">
        <v>111</v>
      </c>
      <c r="S221">
        <v>121</v>
      </c>
      <c r="T221">
        <v>118</v>
      </c>
      <c r="U221">
        <v>120</v>
      </c>
      <c r="V221">
        <v>41</v>
      </c>
      <c r="W221">
        <v>457</v>
      </c>
      <c r="X221">
        <v>470</v>
      </c>
      <c r="Y221">
        <v>1069</v>
      </c>
      <c r="Z221">
        <v>212</v>
      </c>
      <c r="AA221">
        <v>332</v>
      </c>
      <c r="AB221">
        <v>115</v>
      </c>
      <c r="AC221">
        <v>241</v>
      </c>
      <c r="AD221">
        <v>229</v>
      </c>
      <c r="AE221" t="s">
        <v>1078</v>
      </c>
    </row>
    <row r="222" spans="1:31" x14ac:dyDescent="0.35">
      <c r="A222" t="s">
        <v>1086</v>
      </c>
      <c r="B222" s="16">
        <v>221</v>
      </c>
      <c r="C222" t="s">
        <v>205</v>
      </c>
      <c r="D222" t="s">
        <v>1080</v>
      </c>
      <c r="E222" t="s">
        <v>23</v>
      </c>
      <c r="F222" t="s">
        <v>31</v>
      </c>
      <c r="G222" t="s">
        <v>1028</v>
      </c>
      <c r="H222" t="s">
        <v>71</v>
      </c>
      <c r="I222" t="s">
        <v>701</v>
      </c>
      <c r="J222" t="s">
        <v>22</v>
      </c>
      <c r="K222" t="s">
        <v>702</v>
      </c>
      <c r="L222" t="s">
        <v>704</v>
      </c>
      <c r="M222">
        <v>112</v>
      </c>
      <c r="N222">
        <v>117</v>
      </c>
      <c r="O222">
        <v>119</v>
      </c>
      <c r="P222">
        <v>119</v>
      </c>
      <c r="Q222">
        <v>97</v>
      </c>
      <c r="R222">
        <v>114</v>
      </c>
      <c r="S222">
        <v>113</v>
      </c>
      <c r="T222">
        <v>115</v>
      </c>
      <c r="U222">
        <v>116</v>
      </c>
      <c r="V222">
        <v>41</v>
      </c>
      <c r="W222">
        <v>467</v>
      </c>
      <c r="X222">
        <v>458</v>
      </c>
      <c r="Y222">
        <v>1063</v>
      </c>
      <c r="Z222">
        <v>209</v>
      </c>
      <c r="AA222">
        <v>333</v>
      </c>
      <c r="AB222">
        <v>119</v>
      </c>
      <c r="AC222">
        <v>229</v>
      </c>
      <c r="AD222">
        <v>229</v>
      </c>
      <c r="AE222" t="s">
        <v>1082</v>
      </c>
    </row>
    <row r="223" spans="1:31" x14ac:dyDescent="0.35">
      <c r="A223" t="s">
        <v>1096</v>
      </c>
      <c r="B223" s="16">
        <v>222</v>
      </c>
      <c r="C223" t="s">
        <v>205</v>
      </c>
      <c r="D223" t="s">
        <v>1094</v>
      </c>
      <c r="E223" t="s">
        <v>23</v>
      </c>
      <c r="F223" t="s">
        <v>26</v>
      </c>
      <c r="G223" t="s">
        <v>1028</v>
      </c>
      <c r="H223" t="s">
        <v>71</v>
      </c>
      <c r="I223" t="s">
        <v>701</v>
      </c>
      <c r="J223" t="s">
        <v>22</v>
      </c>
      <c r="K223" t="s">
        <v>702</v>
      </c>
      <c r="L223" t="s">
        <v>704</v>
      </c>
      <c r="M223">
        <v>117</v>
      </c>
      <c r="N223">
        <v>114</v>
      </c>
      <c r="O223">
        <v>112</v>
      </c>
      <c r="P223">
        <v>117</v>
      </c>
      <c r="Q223">
        <v>97</v>
      </c>
      <c r="R223">
        <v>120</v>
      </c>
      <c r="S223">
        <v>115</v>
      </c>
      <c r="T223">
        <v>115</v>
      </c>
      <c r="U223">
        <v>115</v>
      </c>
      <c r="V223">
        <v>31</v>
      </c>
      <c r="W223">
        <v>460</v>
      </c>
      <c r="X223">
        <v>465</v>
      </c>
      <c r="Y223">
        <v>1053</v>
      </c>
      <c r="Z223">
        <v>214</v>
      </c>
      <c r="AA223">
        <v>328</v>
      </c>
      <c r="AB223">
        <v>112</v>
      </c>
      <c r="AC223">
        <v>230</v>
      </c>
      <c r="AD223">
        <v>235</v>
      </c>
      <c r="AE223" t="s">
        <v>1095</v>
      </c>
    </row>
    <row r="224" spans="1:31" x14ac:dyDescent="0.35">
      <c r="A224" t="s">
        <v>1102</v>
      </c>
      <c r="B224" s="16">
        <v>223</v>
      </c>
      <c r="C224" t="s">
        <v>205</v>
      </c>
      <c r="D224" t="s">
        <v>1098</v>
      </c>
      <c r="E224" t="s">
        <v>23</v>
      </c>
      <c r="F224" t="s">
        <v>25</v>
      </c>
      <c r="G224" t="s">
        <v>1028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120</v>
      </c>
      <c r="N224">
        <v>119</v>
      </c>
      <c r="O224">
        <v>116</v>
      </c>
      <c r="P224">
        <v>120</v>
      </c>
      <c r="Q224">
        <v>101</v>
      </c>
      <c r="R224">
        <v>119</v>
      </c>
      <c r="S224">
        <v>117</v>
      </c>
      <c r="T224">
        <v>120</v>
      </c>
      <c r="U224">
        <v>117</v>
      </c>
      <c r="V224">
        <v>36</v>
      </c>
      <c r="W224">
        <v>475</v>
      </c>
      <c r="X224">
        <v>473</v>
      </c>
      <c r="Y224">
        <v>1085</v>
      </c>
      <c r="Z224">
        <v>221</v>
      </c>
      <c r="AA224">
        <v>340</v>
      </c>
      <c r="AB224">
        <v>116</v>
      </c>
      <c r="AC224">
        <v>234</v>
      </c>
      <c r="AD224">
        <v>239</v>
      </c>
      <c r="AE224" t="s">
        <v>1100</v>
      </c>
    </row>
    <row r="225" spans="1:31" x14ac:dyDescent="0.35">
      <c r="A225" t="s">
        <v>1152</v>
      </c>
      <c r="B225" s="16">
        <v>224</v>
      </c>
      <c r="C225" t="s">
        <v>205</v>
      </c>
      <c r="D225" t="s">
        <v>1144</v>
      </c>
      <c r="E225" t="s">
        <v>28</v>
      </c>
      <c r="F225" t="s">
        <v>26</v>
      </c>
      <c r="G225" t="s">
        <v>1147</v>
      </c>
      <c r="H225" t="s">
        <v>71</v>
      </c>
      <c r="I225" t="s">
        <v>701</v>
      </c>
      <c r="J225" t="s">
        <v>22</v>
      </c>
      <c r="K225" t="s">
        <v>702</v>
      </c>
      <c r="L225" t="s">
        <v>703</v>
      </c>
      <c r="M225">
        <v>125</v>
      </c>
      <c r="N225">
        <v>120</v>
      </c>
      <c r="O225">
        <v>115</v>
      </c>
      <c r="P225">
        <v>120</v>
      </c>
      <c r="Q225">
        <v>101</v>
      </c>
      <c r="R225">
        <v>123</v>
      </c>
      <c r="S225">
        <v>117</v>
      </c>
      <c r="T225">
        <v>120</v>
      </c>
      <c r="U225">
        <v>115</v>
      </c>
      <c r="V225">
        <v>41</v>
      </c>
      <c r="W225">
        <v>480</v>
      </c>
      <c r="X225">
        <v>475</v>
      </c>
      <c r="Y225">
        <v>1097</v>
      </c>
      <c r="Z225">
        <v>226</v>
      </c>
      <c r="AA225">
        <v>341</v>
      </c>
      <c r="AB225">
        <v>115</v>
      </c>
      <c r="AC225">
        <v>232</v>
      </c>
      <c r="AD225">
        <v>243</v>
      </c>
      <c r="AE225" t="s">
        <v>1149</v>
      </c>
    </row>
    <row r="226" spans="1:31" x14ac:dyDescent="0.35">
      <c r="A226" t="s">
        <v>1159</v>
      </c>
      <c r="B226" s="16">
        <v>225</v>
      </c>
      <c r="C226" t="s">
        <v>205</v>
      </c>
      <c r="D226" t="s">
        <v>1154</v>
      </c>
      <c r="E226" t="s">
        <v>24</v>
      </c>
      <c r="F226" t="s">
        <v>25</v>
      </c>
      <c r="G226" t="s">
        <v>1147</v>
      </c>
      <c r="H226" t="s">
        <v>71</v>
      </c>
      <c r="I226" t="s">
        <v>701</v>
      </c>
      <c r="J226" t="s">
        <v>22</v>
      </c>
      <c r="K226" t="s">
        <v>702</v>
      </c>
      <c r="L226" t="s">
        <v>704</v>
      </c>
      <c r="M226">
        <v>123</v>
      </c>
      <c r="N226">
        <v>119</v>
      </c>
      <c r="O226">
        <v>118</v>
      </c>
      <c r="P226">
        <v>119</v>
      </c>
      <c r="Q226">
        <v>101</v>
      </c>
      <c r="R226">
        <v>117</v>
      </c>
      <c r="S226">
        <v>116</v>
      </c>
      <c r="T226">
        <v>118</v>
      </c>
      <c r="U226">
        <v>118</v>
      </c>
      <c r="V226">
        <v>36</v>
      </c>
      <c r="W226">
        <v>479</v>
      </c>
      <c r="X226">
        <v>469</v>
      </c>
      <c r="Y226">
        <v>1085</v>
      </c>
      <c r="Z226">
        <v>224</v>
      </c>
      <c r="AA226">
        <v>339</v>
      </c>
      <c r="AB226">
        <v>118</v>
      </c>
      <c r="AC226">
        <v>234</v>
      </c>
      <c r="AD226">
        <v>235</v>
      </c>
      <c r="AE226" t="s">
        <v>1157</v>
      </c>
    </row>
    <row r="227" spans="1:31" x14ac:dyDescent="0.35">
      <c r="A227" t="s">
        <v>1181</v>
      </c>
      <c r="B227" s="16">
        <v>226</v>
      </c>
      <c r="C227" t="s">
        <v>205</v>
      </c>
      <c r="D227" t="s">
        <v>1177</v>
      </c>
      <c r="E227" t="s">
        <v>28</v>
      </c>
      <c r="F227" t="s">
        <v>21</v>
      </c>
      <c r="G227" t="s">
        <v>1147</v>
      </c>
      <c r="H227" t="s">
        <v>71</v>
      </c>
      <c r="I227" t="s">
        <v>701</v>
      </c>
      <c r="J227" t="s">
        <v>22</v>
      </c>
      <c r="K227" t="s">
        <v>702</v>
      </c>
      <c r="L227" t="s">
        <v>708</v>
      </c>
      <c r="M227">
        <v>111</v>
      </c>
      <c r="N227">
        <v>110</v>
      </c>
      <c r="O227">
        <v>117</v>
      </c>
      <c r="P227">
        <v>119</v>
      </c>
      <c r="Q227">
        <v>101</v>
      </c>
      <c r="R227">
        <v>110</v>
      </c>
      <c r="S227">
        <v>121</v>
      </c>
      <c r="T227">
        <v>118</v>
      </c>
      <c r="U227">
        <v>121</v>
      </c>
      <c r="V227">
        <v>41</v>
      </c>
      <c r="W227">
        <v>457</v>
      </c>
      <c r="X227">
        <v>470</v>
      </c>
      <c r="Y227">
        <v>1069</v>
      </c>
      <c r="Z227">
        <v>212</v>
      </c>
      <c r="AA227">
        <v>330</v>
      </c>
      <c r="AB227">
        <v>117</v>
      </c>
      <c r="AC227">
        <v>242</v>
      </c>
      <c r="AD227">
        <v>228</v>
      </c>
      <c r="AE227" t="s">
        <v>1179</v>
      </c>
    </row>
    <row r="228" spans="1:31" x14ac:dyDescent="0.35">
      <c r="A228" t="s">
        <v>1192</v>
      </c>
      <c r="B228" s="16">
        <v>227</v>
      </c>
      <c r="C228" t="s">
        <v>205</v>
      </c>
      <c r="D228" t="s">
        <v>1188</v>
      </c>
      <c r="E228" t="s">
        <v>28</v>
      </c>
      <c r="F228" t="s">
        <v>25</v>
      </c>
      <c r="G228" t="s">
        <v>1147</v>
      </c>
      <c r="H228" t="s">
        <v>71</v>
      </c>
      <c r="I228" t="s">
        <v>701</v>
      </c>
      <c r="J228" t="s">
        <v>22</v>
      </c>
      <c r="K228" t="s">
        <v>702</v>
      </c>
      <c r="L228" t="s">
        <v>705</v>
      </c>
      <c r="M228">
        <v>119</v>
      </c>
      <c r="N228">
        <v>118</v>
      </c>
      <c r="O228">
        <v>112</v>
      </c>
      <c r="P228">
        <v>117</v>
      </c>
      <c r="Q228">
        <v>97</v>
      </c>
      <c r="R228">
        <v>116</v>
      </c>
      <c r="S228">
        <v>118</v>
      </c>
      <c r="T228">
        <v>116</v>
      </c>
      <c r="U228">
        <v>117</v>
      </c>
      <c r="V228">
        <v>31</v>
      </c>
      <c r="W228">
        <v>466</v>
      </c>
      <c r="X228">
        <v>467</v>
      </c>
      <c r="Y228">
        <v>1061</v>
      </c>
      <c r="Z228">
        <v>216</v>
      </c>
      <c r="AA228">
        <v>332</v>
      </c>
      <c r="AB228">
        <v>112</v>
      </c>
      <c r="AC228">
        <v>235</v>
      </c>
      <c r="AD228">
        <v>232</v>
      </c>
      <c r="AE228" t="s">
        <v>1190</v>
      </c>
    </row>
    <row r="229" spans="1:31" x14ac:dyDescent="0.35">
      <c r="A229" t="s">
        <v>1200</v>
      </c>
      <c r="B229" s="16">
        <v>228</v>
      </c>
      <c r="C229" t="s">
        <v>205</v>
      </c>
      <c r="D229" t="s">
        <v>1193</v>
      </c>
      <c r="E229" t="s">
        <v>28</v>
      </c>
      <c r="F229" t="s">
        <v>31</v>
      </c>
      <c r="G229" t="s">
        <v>1147</v>
      </c>
      <c r="H229" t="s">
        <v>71</v>
      </c>
      <c r="I229" t="s">
        <v>701</v>
      </c>
      <c r="J229" t="s">
        <v>22</v>
      </c>
      <c r="K229" t="s">
        <v>702</v>
      </c>
      <c r="L229" t="s">
        <v>705</v>
      </c>
      <c r="M229">
        <v>115</v>
      </c>
      <c r="N229">
        <v>118</v>
      </c>
      <c r="O229">
        <v>120</v>
      </c>
      <c r="P229">
        <v>118</v>
      </c>
      <c r="Q229">
        <v>97</v>
      </c>
      <c r="R229">
        <v>115</v>
      </c>
      <c r="S229">
        <v>117</v>
      </c>
      <c r="T229">
        <v>115</v>
      </c>
      <c r="U229">
        <v>117</v>
      </c>
      <c r="V229">
        <v>41</v>
      </c>
      <c r="W229">
        <v>471</v>
      </c>
      <c r="X229">
        <v>464</v>
      </c>
      <c r="Y229">
        <v>1073</v>
      </c>
      <c r="Z229">
        <v>212</v>
      </c>
      <c r="AA229">
        <v>333</v>
      </c>
      <c r="AB229">
        <v>120</v>
      </c>
      <c r="AC229">
        <v>234</v>
      </c>
      <c r="AD229">
        <v>230</v>
      </c>
      <c r="AE229" t="s">
        <v>1195</v>
      </c>
    </row>
    <row r="230" spans="1:31" x14ac:dyDescent="0.35">
      <c r="A230" t="s">
        <v>1211</v>
      </c>
      <c r="B230" s="16">
        <v>229</v>
      </c>
      <c r="C230" t="s">
        <v>205</v>
      </c>
      <c r="D230" t="s">
        <v>1202</v>
      </c>
      <c r="E230" t="s">
        <v>28</v>
      </c>
      <c r="F230" t="s">
        <v>25</v>
      </c>
      <c r="G230" t="s">
        <v>1147</v>
      </c>
      <c r="H230" t="s">
        <v>71</v>
      </c>
      <c r="I230" t="s">
        <v>701</v>
      </c>
      <c r="J230" t="s">
        <v>22</v>
      </c>
      <c r="K230" t="s">
        <v>702</v>
      </c>
      <c r="L230" t="s">
        <v>704</v>
      </c>
      <c r="M230">
        <v>117</v>
      </c>
      <c r="N230">
        <v>114</v>
      </c>
      <c r="O230">
        <v>117</v>
      </c>
      <c r="P230">
        <v>115</v>
      </c>
      <c r="Q230">
        <v>97</v>
      </c>
      <c r="R230">
        <v>116</v>
      </c>
      <c r="S230">
        <v>114</v>
      </c>
      <c r="T230">
        <v>116</v>
      </c>
      <c r="U230">
        <v>115</v>
      </c>
      <c r="V230">
        <v>36</v>
      </c>
      <c r="W230">
        <v>463</v>
      </c>
      <c r="X230">
        <v>461</v>
      </c>
      <c r="Y230">
        <v>1057</v>
      </c>
      <c r="Z230">
        <v>214</v>
      </c>
      <c r="AA230">
        <v>326</v>
      </c>
      <c r="AB230">
        <v>117</v>
      </c>
      <c r="AC230">
        <v>229</v>
      </c>
      <c r="AD230">
        <v>232</v>
      </c>
      <c r="AE230" t="s">
        <v>1204</v>
      </c>
    </row>
    <row r="231" spans="1:31" x14ac:dyDescent="0.35">
      <c r="A231" t="s">
        <v>1217</v>
      </c>
      <c r="B231" s="16">
        <v>230</v>
      </c>
      <c r="C231" t="s">
        <v>205</v>
      </c>
      <c r="D231" t="s">
        <v>1213</v>
      </c>
      <c r="E231" t="s">
        <v>28</v>
      </c>
      <c r="F231" t="s">
        <v>26</v>
      </c>
      <c r="G231" t="s">
        <v>1147</v>
      </c>
      <c r="H231" t="s">
        <v>71</v>
      </c>
      <c r="I231" t="s">
        <v>701</v>
      </c>
      <c r="J231" t="s">
        <v>22</v>
      </c>
      <c r="K231" t="s">
        <v>702</v>
      </c>
      <c r="L231" t="s">
        <v>705</v>
      </c>
      <c r="M231">
        <v>115</v>
      </c>
      <c r="N231">
        <v>114</v>
      </c>
      <c r="O231">
        <v>113</v>
      </c>
      <c r="P231">
        <v>117</v>
      </c>
      <c r="Q231">
        <v>97</v>
      </c>
      <c r="R231">
        <v>119</v>
      </c>
      <c r="S231">
        <v>115</v>
      </c>
      <c r="T231">
        <v>114</v>
      </c>
      <c r="U231">
        <v>114</v>
      </c>
      <c r="V231">
        <v>31</v>
      </c>
      <c r="W231">
        <v>459</v>
      </c>
      <c r="X231">
        <v>462</v>
      </c>
      <c r="Y231">
        <v>1049</v>
      </c>
      <c r="Z231">
        <v>212</v>
      </c>
      <c r="AA231">
        <v>328</v>
      </c>
      <c r="AB231">
        <v>113</v>
      </c>
      <c r="AC231">
        <v>229</v>
      </c>
      <c r="AD231">
        <v>233</v>
      </c>
      <c r="AE231" t="s">
        <v>1215</v>
      </c>
    </row>
    <row r="232" spans="1:31" x14ac:dyDescent="0.35">
      <c r="A232" t="s">
        <v>605</v>
      </c>
      <c r="B232" s="16">
        <v>231</v>
      </c>
      <c r="C232" t="s">
        <v>205</v>
      </c>
      <c r="D232" t="s">
        <v>604</v>
      </c>
      <c r="E232" t="s">
        <v>28</v>
      </c>
      <c r="F232" t="s">
        <v>31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718</v>
      </c>
      <c r="M232">
        <v>120</v>
      </c>
      <c r="N232">
        <v>129</v>
      </c>
      <c r="O232">
        <v>130</v>
      </c>
      <c r="P232">
        <v>127</v>
      </c>
      <c r="Q232">
        <v>101</v>
      </c>
      <c r="R232">
        <v>114</v>
      </c>
      <c r="S232">
        <v>119</v>
      </c>
      <c r="T232">
        <v>114</v>
      </c>
      <c r="U232">
        <v>118</v>
      </c>
      <c r="V232">
        <v>36</v>
      </c>
      <c r="W232">
        <v>506</v>
      </c>
      <c r="X232">
        <v>465</v>
      </c>
      <c r="Y232">
        <v>1108</v>
      </c>
      <c r="Z232">
        <v>221</v>
      </c>
      <c r="AA232">
        <v>357</v>
      </c>
      <c r="AB232">
        <v>130</v>
      </c>
      <c r="AC232">
        <v>237</v>
      </c>
      <c r="AD232">
        <v>228</v>
      </c>
      <c r="AE232" t="s">
        <v>606</v>
      </c>
    </row>
    <row r="233" spans="1:31" x14ac:dyDescent="0.35">
      <c r="A233" t="s">
        <v>763</v>
      </c>
      <c r="B233" s="16">
        <v>232</v>
      </c>
      <c r="C233" t="s">
        <v>759</v>
      </c>
      <c r="D233" t="s">
        <v>604</v>
      </c>
      <c r="E233" t="s">
        <v>23</v>
      </c>
      <c r="F233" t="s">
        <v>31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719</v>
      </c>
      <c r="M233">
        <v>121</v>
      </c>
      <c r="N233">
        <v>132</v>
      </c>
      <c r="O233">
        <v>133</v>
      </c>
      <c r="P233">
        <v>130</v>
      </c>
      <c r="Q233">
        <v>101</v>
      </c>
      <c r="R233">
        <v>115</v>
      </c>
      <c r="S233">
        <v>120</v>
      </c>
      <c r="T233">
        <v>115</v>
      </c>
      <c r="U233">
        <v>119</v>
      </c>
      <c r="V233">
        <v>36</v>
      </c>
      <c r="W233">
        <v>516</v>
      </c>
      <c r="X233">
        <v>469</v>
      </c>
      <c r="Y233">
        <v>1122</v>
      </c>
      <c r="Z233">
        <v>222</v>
      </c>
      <c r="AA233">
        <v>363</v>
      </c>
      <c r="AB233">
        <v>133</v>
      </c>
      <c r="AC233">
        <v>239</v>
      </c>
      <c r="AD233">
        <v>230</v>
      </c>
      <c r="AE233" t="s">
        <v>606</v>
      </c>
    </row>
    <row r="234" spans="1:31" x14ac:dyDescent="0.35">
      <c r="A234" t="s">
        <v>872</v>
      </c>
      <c r="B234" s="16">
        <v>233</v>
      </c>
      <c r="C234" t="s">
        <v>869</v>
      </c>
      <c r="D234" t="s">
        <v>604</v>
      </c>
      <c r="E234" t="s">
        <v>24</v>
      </c>
      <c r="F234" t="s">
        <v>31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719</v>
      </c>
      <c r="M234">
        <v>119</v>
      </c>
      <c r="N234">
        <v>134</v>
      </c>
      <c r="O234">
        <v>132</v>
      </c>
      <c r="P234">
        <v>131</v>
      </c>
      <c r="Q234">
        <v>101</v>
      </c>
      <c r="R234">
        <v>113</v>
      </c>
      <c r="S234">
        <v>122</v>
      </c>
      <c r="T234">
        <v>114</v>
      </c>
      <c r="U234">
        <v>120</v>
      </c>
      <c r="V234">
        <v>36</v>
      </c>
      <c r="W234">
        <v>516</v>
      </c>
      <c r="X234">
        <v>469</v>
      </c>
      <c r="Y234">
        <v>1122</v>
      </c>
      <c r="Z234">
        <v>220</v>
      </c>
      <c r="AA234">
        <v>366</v>
      </c>
      <c r="AB234">
        <v>132</v>
      </c>
      <c r="AC234">
        <v>242</v>
      </c>
      <c r="AD234">
        <v>227</v>
      </c>
      <c r="AE234" t="s">
        <v>606</v>
      </c>
    </row>
    <row r="235" spans="1:31" x14ac:dyDescent="0.35">
      <c r="A235" t="s">
        <v>1071</v>
      </c>
      <c r="B235" s="16">
        <v>234</v>
      </c>
      <c r="C235" t="s">
        <v>1059</v>
      </c>
      <c r="D235" t="s">
        <v>604</v>
      </c>
      <c r="E235" t="s">
        <v>28</v>
      </c>
      <c r="F235" t="s">
        <v>31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719</v>
      </c>
      <c r="M235">
        <v>123</v>
      </c>
      <c r="N235">
        <v>130</v>
      </c>
      <c r="O235">
        <v>131</v>
      </c>
      <c r="P235">
        <v>128</v>
      </c>
      <c r="Q235">
        <v>101</v>
      </c>
      <c r="R235">
        <v>118</v>
      </c>
      <c r="S235">
        <v>121</v>
      </c>
      <c r="T235">
        <v>117</v>
      </c>
      <c r="U235">
        <v>119</v>
      </c>
      <c r="V235">
        <v>36</v>
      </c>
      <c r="W235">
        <v>512</v>
      </c>
      <c r="X235">
        <v>475</v>
      </c>
      <c r="Y235">
        <v>1124</v>
      </c>
      <c r="Z235">
        <v>224</v>
      </c>
      <c r="AA235">
        <v>359</v>
      </c>
      <c r="AB235">
        <v>131</v>
      </c>
      <c r="AC235">
        <v>240</v>
      </c>
      <c r="AD235">
        <v>235</v>
      </c>
      <c r="AE235" t="s">
        <v>606</v>
      </c>
    </row>
    <row r="236" spans="1:31" x14ac:dyDescent="0.35">
      <c r="A236" t="s">
        <v>1226</v>
      </c>
      <c r="B236" s="16">
        <v>235</v>
      </c>
      <c r="C236" t="s">
        <v>1207</v>
      </c>
      <c r="D236" t="s">
        <v>604</v>
      </c>
      <c r="E236" t="s">
        <v>23</v>
      </c>
      <c r="F236" t="s">
        <v>31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711</v>
      </c>
      <c r="M236">
        <v>122</v>
      </c>
      <c r="N236">
        <v>134</v>
      </c>
      <c r="O236">
        <v>136</v>
      </c>
      <c r="P236">
        <v>132</v>
      </c>
      <c r="Q236">
        <v>101</v>
      </c>
      <c r="R236">
        <v>115</v>
      </c>
      <c r="S236">
        <v>121</v>
      </c>
      <c r="T236">
        <v>115</v>
      </c>
      <c r="U236">
        <v>120</v>
      </c>
      <c r="V236">
        <v>36</v>
      </c>
      <c r="W236">
        <v>524</v>
      </c>
      <c r="X236">
        <v>471</v>
      </c>
      <c r="Y236">
        <v>1132</v>
      </c>
      <c r="Z236">
        <v>223</v>
      </c>
      <c r="AA236">
        <v>367</v>
      </c>
      <c r="AB236">
        <v>136</v>
      </c>
      <c r="AC236">
        <v>241</v>
      </c>
      <c r="AD236">
        <v>230</v>
      </c>
      <c r="AE236" t="s">
        <v>606</v>
      </c>
    </row>
    <row r="237" spans="1:31" x14ac:dyDescent="0.35">
      <c r="A237" t="s">
        <v>608</v>
      </c>
      <c r="B237" s="16">
        <v>236</v>
      </c>
      <c r="C237" t="s">
        <v>205</v>
      </c>
      <c r="D237" t="s">
        <v>607</v>
      </c>
      <c r="E237" t="s">
        <v>24</v>
      </c>
      <c r="F237" t="s">
        <v>25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718</v>
      </c>
      <c r="M237">
        <v>127</v>
      </c>
      <c r="N237">
        <v>120</v>
      </c>
      <c r="O237">
        <v>116</v>
      </c>
      <c r="P237">
        <v>121</v>
      </c>
      <c r="Q237">
        <v>101</v>
      </c>
      <c r="R237">
        <v>123</v>
      </c>
      <c r="S237">
        <v>119</v>
      </c>
      <c r="T237">
        <v>122</v>
      </c>
      <c r="U237">
        <v>119</v>
      </c>
      <c r="V237">
        <v>31</v>
      </c>
      <c r="W237">
        <v>484</v>
      </c>
      <c r="X237">
        <v>483</v>
      </c>
      <c r="Y237">
        <v>1099</v>
      </c>
      <c r="Z237">
        <v>228</v>
      </c>
      <c r="AA237">
        <v>342</v>
      </c>
      <c r="AB237">
        <v>116</v>
      </c>
      <c r="AC237">
        <v>238</v>
      </c>
      <c r="AD237">
        <v>245</v>
      </c>
      <c r="AE237" t="s">
        <v>609</v>
      </c>
    </row>
    <row r="238" spans="1:31" x14ac:dyDescent="0.35">
      <c r="A238" t="s">
        <v>873</v>
      </c>
      <c r="B238" s="16">
        <v>237</v>
      </c>
      <c r="C238" t="s">
        <v>869</v>
      </c>
      <c r="D238" t="s">
        <v>607</v>
      </c>
      <c r="E238" t="s">
        <v>24</v>
      </c>
      <c r="F238" t="s">
        <v>25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719</v>
      </c>
      <c r="M238">
        <v>130</v>
      </c>
      <c r="N238">
        <v>123</v>
      </c>
      <c r="O238">
        <v>117</v>
      </c>
      <c r="P238">
        <v>122</v>
      </c>
      <c r="Q238">
        <v>101</v>
      </c>
      <c r="R238">
        <v>124</v>
      </c>
      <c r="S238">
        <v>120</v>
      </c>
      <c r="T238">
        <v>125</v>
      </c>
      <c r="U238">
        <v>120</v>
      </c>
      <c r="V238">
        <v>31</v>
      </c>
      <c r="W238">
        <v>492</v>
      </c>
      <c r="X238">
        <v>489</v>
      </c>
      <c r="Y238">
        <v>1113</v>
      </c>
      <c r="Z238">
        <v>231</v>
      </c>
      <c r="AA238">
        <v>346</v>
      </c>
      <c r="AB238">
        <v>117</v>
      </c>
      <c r="AC238">
        <v>240</v>
      </c>
      <c r="AD238">
        <v>249</v>
      </c>
      <c r="AE238" t="s">
        <v>609</v>
      </c>
    </row>
    <row r="239" spans="1:31" x14ac:dyDescent="0.35">
      <c r="A239" t="s">
        <v>1070</v>
      </c>
      <c r="B239" s="16">
        <v>238</v>
      </c>
      <c r="C239" t="s">
        <v>1059</v>
      </c>
      <c r="D239" t="s">
        <v>607</v>
      </c>
      <c r="E239" t="s">
        <v>23</v>
      </c>
      <c r="F239" t="s">
        <v>25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719</v>
      </c>
      <c r="M239">
        <v>131</v>
      </c>
      <c r="N239">
        <v>121</v>
      </c>
      <c r="O239">
        <v>120</v>
      </c>
      <c r="P239">
        <v>120</v>
      </c>
      <c r="Q239">
        <v>101</v>
      </c>
      <c r="R239">
        <v>122</v>
      </c>
      <c r="S239">
        <v>122</v>
      </c>
      <c r="T239">
        <v>125</v>
      </c>
      <c r="U239">
        <v>122</v>
      </c>
      <c r="V239">
        <v>31</v>
      </c>
      <c r="W239">
        <v>492</v>
      </c>
      <c r="X239">
        <v>491</v>
      </c>
      <c r="Y239">
        <v>1115</v>
      </c>
      <c r="Z239">
        <v>232</v>
      </c>
      <c r="AA239">
        <v>342</v>
      </c>
      <c r="AB239">
        <v>120</v>
      </c>
      <c r="AC239">
        <v>244</v>
      </c>
      <c r="AD239">
        <v>247</v>
      </c>
      <c r="AE239" t="s">
        <v>609</v>
      </c>
    </row>
    <row r="240" spans="1:31" x14ac:dyDescent="0.35">
      <c r="A240" t="s">
        <v>1356</v>
      </c>
      <c r="B240" s="16">
        <v>239</v>
      </c>
      <c r="C240" t="s">
        <v>1340</v>
      </c>
      <c r="D240" t="s">
        <v>607</v>
      </c>
      <c r="E240" t="s">
        <v>24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719</v>
      </c>
      <c r="M240">
        <v>133</v>
      </c>
      <c r="N240">
        <v>121</v>
      </c>
      <c r="O240">
        <v>116</v>
      </c>
      <c r="P240">
        <v>120</v>
      </c>
      <c r="Q240">
        <v>101</v>
      </c>
      <c r="R240">
        <v>126</v>
      </c>
      <c r="S240">
        <v>121</v>
      </c>
      <c r="T240">
        <v>127</v>
      </c>
      <c r="U240">
        <v>120</v>
      </c>
      <c r="V240">
        <v>31</v>
      </c>
      <c r="W240">
        <v>490</v>
      </c>
      <c r="X240">
        <v>494</v>
      </c>
      <c r="Y240">
        <v>1116</v>
      </c>
      <c r="Z240">
        <v>234</v>
      </c>
      <c r="AA240">
        <v>342</v>
      </c>
      <c r="AB240">
        <v>116</v>
      </c>
      <c r="AC240">
        <v>241</v>
      </c>
      <c r="AD240">
        <v>253</v>
      </c>
      <c r="AE240" t="s">
        <v>609</v>
      </c>
    </row>
    <row r="241" spans="1:31" x14ac:dyDescent="0.35">
      <c r="A241" t="s">
        <v>611</v>
      </c>
      <c r="B241" s="16">
        <v>240</v>
      </c>
      <c r="C241" t="s">
        <v>205</v>
      </c>
      <c r="D241" t="s">
        <v>610</v>
      </c>
      <c r="E241" t="s">
        <v>28</v>
      </c>
      <c r="F241" t="s">
        <v>26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709</v>
      </c>
      <c r="M241">
        <v>126</v>
      </c>
      <c r="N241">
        <v>118</v>
      </c>
      <c r="O241">
        <v>112</v>
      </c>
      <c r="P241">
        <v>121</v>
      </c>
      <c r="Q241">
        <v>101</v>
      </c>
      <c r="R241">
        <v>128</v>
      </c>
      <c r="S241">
        <v>114</v>
      </c>
      <c r="T241">
        <v>117</v>
      </c>
      <c r="U241">
        <v>117</v>
      </c>
      <c r="V241">
        <v>36</v>
      </c>
      <c r="W241">
        <v>477</v>
      </c>
      <c r="X241">
        <v>476</v>
      </c>
      <c r="Y241">
        <v>1090</v>
      </c>
      <c r="Z241">
        <v>227</v>
      </c>
      <c r="AA241">
        <v>340</v>
      </c>
      <c r="AB241">
        <v>112</v>
      </c>
      <c r="AC241">
        <v>231</v>
      </c>
      <c r="AD241">
        <v>245</v>
      </c>
      <c r="AE241" t="s">
        <v>612</v>
      </c>
    </row>
    <row r="242" spans="1:31" x14ac:dyDescent="0.35">
      <c r="A242" t="s">
        <v>861</v>
      </c>
      <c r="B242" s="16">
        <v>241</v>
      </c>
      <c r="C242" t="s">
        <v>859</v>
      </c>
      <c r="D242" t="s">
        <v>610</v>
      </c>
      <c r="E242" t="s">
        <v>23</v>
      </c>
      <c r="F242" t="s">
        <v>26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717</v>
      </c>
      <c r="M242">
        <v>129</v>
      </c>
      <c r="N242">
        <v>119</v>
      </c>
      <c r="O242">
        <v>113</v>
      </c>
      <c r="P242">
        <v>122</v>
      </c>
      <c r="Q242">
        <v>101</v>
      </c>
      <c r="R242">
        <v>131</v>
      </c>
      <c r="S242">
        <v>115</v>
      </c>
      <c r="T242">
        <v>120</v>
      </c>
      <c r="U242">
        <v>118</v>
      </c>
      <c r="V242">
        <v>36</v>
      </c>
      <c r="W242">
        <v>483</v>
      </c>
      <c r="X242">
        <v>484</v>
      </c>
      <c r="Y242">
        <v>1104</v>
      </c>
      <c r="Z242">
        <v>230</v>
      </c>
      <c r="AA242">
        <v>342</v>
      </c>
      <c r="AB242">
        <v>113</v>
      </c>
      <c r="AC242">
        <v>233</v>
      </c>
      <c r="AD242">
        <v>251</v>
      </c>
      <c r="AE242" t="s">
        <v>612</v>
      </c>
    </row>
    <row r="243" spans="1:31" x14ac:dyDescent="0.35">
      <c r="A243" t="s">
        <v>1007</v>
      </c>
      <c r="B243" s="16">
        <v>242</v>
      </c>
      <c r="C243" t="s">
        <v>986</v>
      </c>
      <c r="D243" t="s">
        <v>610</v>
      </c>
      <c r="E243" t="s">
        <v>24</v>
      </c>
      <c r="F243" t="s">
        <v>26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717</v>
      </c>
      <c r="M243">
        <v>131</v>
      </c>
      <c r="N243">
        <v>117</v>
      </c>
      <c r="O243">
        <v>111</v>
      </c>
      <c r="P243">
        <v>120</v>
      </c>
      <c r="Q243">
        <v>101</v>
      </c>
      <c r="R243">
        <v>134</v>
      </c>
      <c r="S243">
        <v>115</v>
      </c>
      <c r="T243">
        <v>122</v>
      </c>
      <c r="U243">
        <v>118</v>
      </c>
      <c r="V243">
        <v>36</v>
      </c>
      <c r="W243">
        <v>479</v>
      </c>
      <c r="X243">
        <v>489</v>
      </c>
      <c r="Y243">
        <v>1105</v>
      </c>
      <c r="Z243">
        <v>232</v>
      </c>
      <c r="AA243">
        <v>338</v>
      </c>
      <c r="AB243">
        <v>111</v>
      </c>
      <c r="AC243">
        <v>233</v>
      </c>
      <c r="AD243">
        <v>256</v>
      </c>
      <c r="AE243" t="s">
        <v>612</v>
      </c>
    </row>
    <row r="244" spans="1:31" x14ac:dyDescent="0.35">
      <c r="A244" t="s">
        <v>1231</v>
      </c>
      <c r="B244" s="16">
        <v>243</v>
      </c>
      <c r="C244" t="s">
        <v>1227</v>
      </c>
      <c r="D244" t="s">
        <v>610</v>
      </c>
      <c r="E244" t="s">
        <v>28</v>
      </c>
      <c r="F244" t="s">
        <v>26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717</v>
      </c>
      <c r="M244">
        <v>132</v>
      </c>
      <c r="N244">
        <v>122</v>
      </c>
      <c r="O244">
        <v>113</v>
      </c>
      <c r="P244">
        <v>124</v>
      </c>
      <c r="Q244">
        <v>101</v>
      </c>
      <c r="R244">
        <v>129</v>
      </c>
      <c r="S244">
        <v>113</v>
      </c>
      <c r="T244">
        <v>120</v>
      </c>
      <c r="U244">
        <v>116</v>
      </c>
      <c r="V244">
        <v>36</v>
      </c>
      <c r="W244">
        <v>491</v>
      </c>
      <c r="X244">
        <v>478</v>
      </c>
      <c r="Y244">
        <v>1106</v>
      </c>
      <c r="Z244">
        <v>233</v>
      </c>
      <c r="AA244">
        <v>347</v>
      </c>
      <c r="AB244">
        <v>113</v>
      </c>
      <c r="AC244">
        <v>229</v>
      </c>
      <c r="AD244">
        <v>249</v>
      </c>
      <c r="AE244" t="s">
        <v>612</v>
      </c>
    </row>
    <row r="245" spans="1:31" x14ac:dyDescent="0.35">
      <c r="A245" t="s">
        <v>614</v>
      </c>
      <c r="B245" s="16">
        <v>244</v>
      </c>
      <c r="C245" t="s">
        <v>205</v>
      </c>
      <c r="D245" t="s">
        <v>613</v>
      </c>
      <c r="E245" t="s">
        <v>28</v>
      </c>
      <c r="F245" t="s">
        <v>25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704</v>
      </c>
      <c r="M245">
        <v>125</v>
      </c>
      <c r="N245">
        <v>119</v>
      </c>
      <c r="O245">
        <v>115</v>
      </c>
      <c r="P245">
        <v>119</v>
      </c>
      <c r="Q245">
        <v>97</v>
      </c>
      <c r="R245">
        <v>118</v>
      </c>
      <c r="S245">
        <v>121</v>
      </c>
      <c r="T245">
        <v>120</v>
      </c>
      <c r="U245">
        <v>121</v>
      </c>
      <c r="V245">
        <v>36</v>
      </c>
      <c r="W245">
        <v>478</v>
      </c>
      <c r="X245">
        <v>480</v>
      </c>
      <c r="Y245">
        <v>1091</v>
      </c>
      <c r="Z245">
        <v>222</v>
      </c>
      <c r="AA245">
        <v>335</v>
      </c>
      <c r="AB245">
        <v>115</v>
      </c>
      <c r="AC245">
        <v>242</v>
      </c>
      <c r="AD245">
        <v>238</v>
      </c>
      <c r="AE245" t="s">
        <v>615</v>
      </c>
    </row>
    <row r="246" spans="1:31" x14ac:dyDescent="0.35">
      <c r="A246" t="s">
        <v>782</v>
      </c>
      <c r="B246" s="16">
        <v>245</v>
      </c>
      <c r="C246" t="s">
        <v>772</v>
      </c>
      <c r="D246" t="s">
        <v>613</v>
      </c>
      <c r="E246" t="s">
        <v>23</v>
      </c>
      <c r="F246" t="s">
        <v>25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703</v>
      </c>
      <c r="M246">
        <v>128</v>
      </c>
      <c r="N246">
        <v>122</v>
      </c>
      <c r="O246">
        <v>116</v>
      </c>
      <c r="P246">
        <v>120</v>
      </c>
      <c r="Q246">
        <v>97</v>
      </c>
      <c r="R246">
        <v>119</v>
      </c>
      <c r="S246">
        <v>122</v>
      </c>
      <c r="T246">
        <v>123</v>
      </c>
      <c r="U246">
        <v>122</v>
      </c>
      <c r="V246">
        <v>36</v>
      </c>
      <c r="W246">
        <v>486</v>
      </c>
      <c r="X246">
        <v>486</v>
      </c>
      <c r="Y246">
        <v>1105</v>
      </c>
      <c r="Z246">
        <v>225</v>
      </c>
      <c r="AA246">
        <v>339</v>
      </c>
      <c r="AB246">
        <v>116</v>
      </c>
      <c r="AC246">
        <v>244</v>
      </c>
      <c r="AD246">
        <v>242</v>
      </c>
      <c r="AE246" t="s">
        <v>615</v>
      </c>
    </row>
    <row r="247" spans="1:31" x14ac:dyDescent="0.35">
      <c r="A247" t="s">
        <v>1053</v>
      </c>
      <c r="B247" s="16">
        <v>246</v>
      </c>
      <c r="C247" t="s">
        <v>1043</v>
      </c>
      <c r="D247" t="s">
        <v>613</v>
      </c>
      <c r="E247" t="s">
        <v>24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703</v>
      </c>
      <c r="M247">
        <v>128</v>
      </c>
      <c r="N247">
        <v>125</v>
      </c>
      <c r="O247">
        <v>114</v>
      </c>
      <c r="P247">
        <v>122</v>
      </c>
      <c r="Q247">
        <v>97</v>
      </c>
      <c r="R247">
        <v>117</v>
      </c>
      <c r="S247">
        <v>124</v>
      </c>
      <c r="T247">
        <v>121</v>
      </c>
      <c r="U247">
        <v>122</v>
      </c>
      <c r="V247">
        <v>36</v>
      </c>
      <c r="W247">
        <v>489</v>
      </c>
      <c r="X247">
        <v>484</v>
      </c>
      <c r="Y247">
        <v>1106</v>
      </c>
      <c r="Z247">
        <v>225</v>
      </c>
      <c r="AA247">
        <v>344</v>
      </c>
      <c r="AB247">
        <v>114</v>
      </c>
      <c r="AC247">
        <v>246</v>
      </c>
      <c r="AD247">
        <v>238</v>
      </c>
      <c r="AE247" t="s">
        <v>615</v>
      </c>
    </row>
    <row r="248" spans="1:31" x14ac:dyDescent="0.35">
      <c r="A248" t="s">
        <v>1212</v>
      </c>
      <c r="B248" s="16">
        <v>247</v>
      </c>
      <c r="C248" t="s">
        <v>1207</v>
      </c>
      <c r="D248" t="s">
        <v>613</v>
      </c>
      <c r="E248" t="s">
        <v>28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703</v>
      </c>
      <c r="M248">
        <v>131</v>
      </c>
      <c r="N248">
        <v>120</v>
      </c>
      <c r="O248">
        <v>115</v>
      </c>
      <c r="P248">
        <v>118</v>
      </c>
      <c r="Q248">
        <v>97</v>
      </c>
      <c r="R248">
        <v>119</v>
      </c>
      <c r="S248">
        <v>124</v>
      </c>
      <c r="T248">
        <v>123</v>
      </c>
      <c r="U248">
        <v>124</v>
      </c>
      <c r="V248">
        <v>36</v>
      </c>
      <c r="W248">
        <v>484</v>
      </c>
      <c r="X248">
        <v>490</v>
      </c>
      <c r="Y248">
        <v>1107</v>
      </c>
      <c r="Z248">
        <v>228</v>
      </c>
      <c r="AA248">
        <v>335</v>
      </c>
      <c r="AB248">
        <v>115</v>
      </c>
      <c r="AC248">
        <v>248</v>
      </c>
      <c r="AD248">
        <v>242</v>
      </c>
      <c r="AE248" t="s">
        <v>615</v>
      </c>
    </row>
    <row r="249" spans="1:31" x14ac:dyDescent="0.35">
      <c r="A249" t="s">
        <v>664</v>
      </c>
      <c r="B249" s="16">
        <v>248</v>
      </c>
      <c r="C249" t="s">
        <v>205</v>
      </c>
      <c r="D249" t="s">
        <v>663</v>
      </c>
      <c r="E249" t="s">
        <v>28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712</v>
      </c>
      <c r="M249">
        <v>127</v>
      </c>
      <c r="N249">
        <v>122</v>
      </c>
      <c r="O249">
        <v>113</v>
      </c>
      <c r="P249">
        <v>117</v>
      </c>
      <c r="Q249">
        <v>101</v>
      </c>
      <c r="R249">
        <v>117</v>
      </c>
      <c r="S249">
        <v>115</v>
      </c>
      <c r="T249">
        <v>120</v>
      </c>
      <c r="U249">
        <v>115</v>
      </c>
      <c r="V249">
        <v>31</v>
      </c>
      <c r="W249">
        <v>479</v>
      </c>
      <c r="X249">
        <v>467</v>
      </c>
      <c r="Y249">
        <v>1078</v>
      </c>
      <c r="Z249">
        <v>228</v>
      </c>
      <c r="AA249">
        <v>340</v>
      </c>
      <c r="AB249">
        <v>113</v>
      </c>
      <c r="AC249">
        <v>230</v>
      </c>
      <c r="AD249">
        <v>237</v>
      </c>
      <c r="AE249" t="s">
        <v>665</v>
      </c>
    </row>
    <row r="250" spans="1:31" x14ac:dyDescent="0.35">
      <c r="A250" t="s">
        <v>810</v>
      </c>
      <c r="B250" s="16">
        <v>249</v>
      </c>
      <c r="C250" t="s">
        <v>797</v>
      </c>
      <c r="D250" t="s">
        <v>663</v>
      </c>
      <c r="E250" t="s">
        <v>28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706</v>
      </c>
      <c r="M250">
        <v>130</v>
      </c>
      <c r="N250">
        <v>125</v>
      </c>
      <c r="O250">
        <v>114</v>
      </c>
      <c r="P250">
        <v>118</v>
      </c>
      <c r="Q250">
        <v>101</v>
      </c>
      <c r="R250">
        <v>118</v>
      </c>
      <c r="S250">
        <v>116</v>
      </c>
      <c r="T250">
        <v>123</v>
      </c>
      <c r="U250">
        <v>116</v>
      </c>
      <c r="V250">
        <v>31</v>
      </c>
      <c r="W250">
        <v>487</v>
      </c>
      <c r="X250">
        <v>473</v>
      </c>
      <c r="Y250">
        <v>1092</v>
      </c>
      <c r="Z250">
        <v>231</v>
      </c>
      <c r="AA250">
        <v>344</v>
      </c>
      <c r="AB250">
        <v>114</v>
      </c>
      <c r="AC250">
        <v>232</v>
      </c>
      <c r="AD250">
        <v>241</v>
      </c>
      <c r="AE250" t="s">
        <v>665</v>
      </c>
    </row>
    <row r="251" spans="1:31" x14ac:dyDescent="0.35">
      <c r="A251" t="s">
        <v>667</v>
      </c>
      <c r="B251" s="16">
        <v>250</v>
      </c>
      <c r="C251" t="s">
        <v>205</v>
      </c>
      <c r="D251" t="s">
        <v>666</v>
      </c>
      <c r="E251" t="s">
        <v>28</v>
      </c>
      <c r="F251" t="s">
        <v>21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708</v>
      </c>
      <c r="M251">
        <v>116</v>
      </c>
      <c r="N251">
        <v>110</v>
      </c>
      <c r="O251">
        <v>116</v>
      </c>
      <c r="P251">
        <v>122</v>
      </c>
      <c r="Q251">
        <v>101</v>
      </c>
      <c r="R251">
        <v>110</v>
      </c>
      <c r="S251">
        <v>124</v>
      </c>
      <c r="T251">
        <v>118</v>
      </c>
      <c r="U251">
        <v>122</v>
      </c>
      <c r="V251">
        <v>41</v>
      </c>
      <c r="W251">
        <v>464</v>
      </c>
      <c r="X251">
        <v>474</v>
      </c>
      <c r="Y251">
        <v>1080</v>
      </c>
      <c r="Z251">
        <v>217</v>
      </c>
      <c r="AA251">
        <v>333</v>
      </c>
      <c r="AB251">
        <v>116</v>
      </c>
      <c r="AC251">
        <v>246</v>
      </c>
      <c r="AD251">
        <v>228</v>
      </c>
      <c r="AE251" t="s">
        <v>668</v>
      </c>
    </row>
    <row r="252" spans="1:31" x14ac:dyDescent="0.35">
      <c r="A252" t="s">
        <v>1171</v>
      </c>
      <c r="B252" s="16">
        <v>251</v>
      </c>
      <c r="C252" t="s">
        <v>1166</v>
      </c>
      <c r="D252" t="s">
        <v>666</v>
      </c>
      <c r="E252" t="s">
        <v>23</v>
      </c>
      <c r="F252" t="s">
        <v>21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721</v>
      </c>
      <c r="M252">
        <v>117</v>
      </c>
      <c r="N252">
        <v>111</v>
      </c>
      <c r="O252">
        <v>119</v>
      </c>
      <c r="P252">
        <v>123</v>
      </c>
      <c r="Q252">
        <v>101</v>
      </c>
      <c r="R252">
        <v>111</v>
      </c>
      <c r="S252">
        <v>127</v>
      </c>
      <c r="T252">
        <v>119</v>
      </c>
      <c r="U252">
        <v>125</v>
      </c>
      <c r="V252">
        <v>41</v>
      </c>
      <c r="W252">
        <v>470</v>
      </c>
      <c r="X252">
        <v>482</v>
      </c>
      <c r="Y252">
        <v>1094</v>
      </c>
      <c r="Z252">
        <v>218</v>
      </c>
      <c r="AA252">
        <v>335</v>
      </c>
      <c r="AB252">
        <v>119</v>
      </c>
      <c r="AC252">
        <v>252</v>
      </c>
      <c r="AD252">
        <v>230</v>
      </c>
      <c r="AE252" t="s">
        <v>668</v>
      </c>
    </row>
    <row r="253" spans="1:31" x14ac:dyDescent="0.35">
      <c r="A253" t="s">
        <v>670</v>
      </c>
      <c r="B253" s="16">
        <v>252</v>
      </c>
      <c r="C253" t="s">
        <v>205</v>
      </c>
      <c r="D253" t="s">
        <v>669</v>
      </c>
      <c r="E253" t="s">
        <v>28</v>
      </c>
      <c r="F253" t="s">
        <v>26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704</v>
      </c>
      <c r="M253">
        <v>118</v>
      </c>
      <c r="N253">
        <v>114</v>
      </c>
      <c r="O253">
        <v>114</v>
      </c>
      <c r="P253">
        <v>120</v>
      </c>
      <c r="Q253">
        <v>97</v>
      </c>
      <c r="R253">
        <v>129</v>
      </c>
      <c r="S253">
        <v>115</v>
      </c>
      <c r="T253">
        <v>115</v>
      </c>
      <c r="U253">
        <v>117</v>
      </c>
      <c r="V253">
        <v>31</v>
      </c>
      <c r="W253">
        <v>466</v>
      </c>
      <c r="X253">
        <v>476</v>
      </c>
      <c r="Y253">
        <v>1070</v>
      </c>
      <c r="Z253">
        <v>215</v>
      </c>
      <c r="AA253">
        <v>331</v>
      </c>
      <c r="AB253">
        <v>114</v>
      </c>
      <c r="AC253">
        <v>232</v>
      </c>
      <c r="AD253">
        <v>244</v>
      </c>
      <c r="AE253" t="s">
        <v>671</v>
      </c>
    </row>
    <row r="254" spans="1:31" x14ac:dyDescent="0.35">
      <c r="A254" t="s">
        <v>673</v>
      </c>
      <c r="B254" s="16">
        <v>253</v>
      </c>
      <c r="C254" t="s">
        <v>205</v>
      </c>
      <c r="D254" t="s">
        <v>672</v>
      </c>
      <c r="E254" t="s">
        <v>28</v>
      </c>
      <c r="F254" t="s">
        <v>25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705</v>
      </c>
      <c r="M254">
        <v>121</v>
      </c>
      <c r="N254">
        <v>126</v>
      </c>
      <c r="O254">
        <v>112</v>
      </c>
      <c r="P254">
        <v>115</v>
      </c>
      <c r="Q254">
        <v>97</v>
      </c>
      <c r="R254">
        <v>115</v>
      </c>
      <c r="S254">
        <v>115</v>
      </c>
      <c r="T254">
        <v>118</v>
      </c>
      <c r="U254">
        <v>117</v>
      </c>
      <c r="V254">
        <v>31</v>
      </c>
      <c r="W254">
        <v>474</v>
      </c>
      <c r="X254">
        <v>465</v>
      </c>
      <c r="Y254">
        <v>1067</v>
      </c>
      <c r="Z254">
        <v>218</v>
      </c>
      <c r="AA254">
        <v>338</v>
      </c>
      <c r="AB254">
        <v>112</v>
      </c>
      <c r="AC254">
        <v>232</v>
      </c>
      <c r="AD254">
        <v>233</v>
      </c>
      <c r="AE254" t="s">
        <v>674</v>
      </c>
    </row>
    <row r="255" spans="1:31" x14ac:dyDescent="0.35">
      <c r="A255" t="s">
        <v>936</v>
      </c>
      <c r="B255" s="16">
        <v>254</v>
      </c>
      <c r="C255" t="s">
        <v>205</v>
      </c>
      <c r="D255" t="s">
        <v>932</v>
      </c>
      <c r="E255" t="s">
        <v>28</v>
      </c>
      <c r="F255" t="s">
        <v>25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705</v>
      </c>
      <c r="M255">
        <v>122</v>
      </c>
      <c r="N255">
        <v>117</v>
      </c>
      <c r="O255">
        <v>113</v>
      </c>
      <c r="P255">
        <v>118</v>
      </c>
      <c r="Q255">
        <v>101</v>
      </c>
      <c r="R255">
        <v>117</v>
      </c>
      <c r="S255">
        <v>117</v>
      </c>
      <c r="T255">
        <v>117</v>
      </c>
      <c r="U255">
        <v>118</v>
      </c>
      <c r="V255">
        <v>36</v>
      </c>
      <c r="W255">
        <v>470</v>
      </c>
      <c r="X255">
        <v>469</v>
      </c>
      <c r="Y255">
        <v>1076</v>
      </c>
      <c r="Z255">
        <v>223</v>
      </c>
      <c r="AA255">
        <v>336</v>
      </c>
      <c r="AB255">
        <v>113</v>
      </c>
      <c r="AC255">
        <v>235</v>
      </c>
      <c r="AD255">
        <v>234</v>
      </c>
      <c r="AE255" t="s">
        <v>934</v>
      </c>
    </row>
    <row r="256" spans="1:31" x14ac:dyDescent="0.35">
      <c r="A256" t="s">
        <v>1176</v>
      </c>
      <c r="B256" s="16">
        <v>255</v>
      </c>
      <c r="C256" t="s">
        <v>1166</v>
      </c>
      <c r="D256" t="s">
        <v>932</v>
      </c>
      <c r="E256" t="s">
        <v>23</v>
      </c>
      <c r="F256" t="s">
        <v>25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704</v>
      </c>
      <c r="M256">
        <v>125</v>
      </c>
      <c r="N256">
        <v>120</v>
      </c>
      <c r="O256">
        <v>114</v>
      </c>
      <c r="P256">
        <v>119</v>
      </c>
      <c r="Q256">
        <v>101</v>
      </c>
      <c r="R256">
        <v>118</v>
      </c>
      <c r="S256">
        <v>118</v>
      </c>
      <c r="T256">
        <v>120</v>
      </c>
      <c r="U256">
        <v>119</v>
      </c>
      <c r="V256">
        <v>36</v>
      </c>
      <c r="W256">
        <v>478</v>
      </c>
      <c r="X256">
        <v>475</v>
      </c>
      <c r="Y256">
        <v>1090</v>
      </c>
      <c r="Z256">
        <v>226</v>
      </c>
      <c r="AA256">
        <v>340</v>
      </c>
      <c r="AB256">
        <v>114</v>
      </c>
      <c r="AC256">
        <v>237</v>
      </c>
      <c r="AD256">
        <v>238</v>
      </c>
      <c r="AE256" t="s">
        <v>934</v>
      </c>
    </row>
    <row r="257" spans="1:31" x14ac:dyDescent="0.35">
      <c r="A257" t="s">
        <v>617</v>
      </c>
      <c r="B257" s="16">
        <v>256</v>
      </c>
      <c r="C257" t="s">
        <v>205</v>
      </c>
      <c r="D257" t="s">
        <v>616</v>
      </c>
      <c r="E257" t="s">
        <v>24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718</v>
      </c>
      <c r="M257">
        <v>128</v>
      </c>
      <c r="N257">
        <v>127</v>
      </c>
      <c r="O257">
        <v>114</v>
      </c>
      <c r="P257">
        <v>119</v>
      </c>
      <c r="Q257">
        <v>101</v>
      </c>
      <c r="R257">
        <v>118</v>
      </c>
      <c r="S257">
        <v>121</v>
      </c>
      <c r="T257">
        <v>121</v>
      </c>
      <c r="U257">
        <v>121</v>
      </c>
      <c r="V257">
        <v>26</v>
      </c>
      <c r="W257">
        <v>488</v>
      </c>
      <c r="X257">
        <v>481</v>
      </c>
      <c r="Y257">
        <v>1096</v>
      </c>
      <c r="Z257">
        <v>229</v>
      </c>
      <c r="AA257">
        <v>347</v>
      </c>
      <c r="AB257">
        <v>114</v>
      </c>
      <c r="AC257">
        <v>242</v>
      </c>
      <c r="AD257">
        <v>239</v>
      </c>
      <c r="AE257" t="s">
        <v>618</v>
      </c>
    </row>
    <row r="258" spans="1:31" x14ac:dyDescent="0.35">
      <c r="A258" t="s">
        <v>619</v>
      </c>
      <c r="B258" s="16">
        <v>257</v>
      </c>
      <c r="C258" t="s">
        <v>208</v>
      </c>
      <c r="D258" t="s">
        <v>616</v>
      </c>
      <c r="E258" t="s">
        <v>28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719</v>
      </c>
      <c r="M258">
        <v>131</v>
      </c>
      <c r="N258">
        <v>130</v>
      </c>
      <c r="O258">
        <v>115</v>
      </c>
      <c r="P258">
        <v>120</v>
      </c>
      <c r="Q258">
        <v>101</v>
      </c>
      <c r="R258">
        <v>119</v>
      </c>
      <c r="S258">
        <v>122</v>
      </c>
      <c r="T258">
        <v>124</v>
      </c>
      <c r="U258">
        <v>122</v>
      </c>
      <c r="V258">
        <v>26</v>
      </c>
      <c r="W258">
        <v>496</v>
      </c>
      <c r="X258">
        <v>487</v>
      </c>
      <c r="Y258">
        <v>1110</v>
      </c>
      <c r="Z258">
        <v>232</v>
      </c>
      <c r="AA258">
        <v>351</v>
      </c>
      <c r="AB258">
        <v>115</v>
      </c>
      <c r="AC258">
        <v>244</v>
      </c>
      <c r="AD258">
        <v>243</v>
      </c>
      <c r="AE258" t="s">
        <v>618</v>
      </c>
    </row>
    <row r="259" spans="1:31" x14ac:dyDescent="0.35">
      <c r="A259" t="s">
        <v>777</v>
      </c>
      <c r="B259" s="16">
        <v>258</v>
      </c>
      <c r="C259" t="s">
        <v>772</v>
      </c>
      <c r="D259" t="s">
        <v>616</v>
      </c>
      <c r="E259" t="s">
        <v>23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719</v>
      </c>
      <c r="M259">
        <v>133</v>
      </c>
      <c r="N259">
        <v>128</v>
      </c>
      <c r="O259">
        <v>115</v>
      </c>
      <c r="P259">
        <v>118</v>
      </c>
      <c r="Q259">
        <v>101</v>
      </c>
      <c r="R259">
        <v>121</v>
      </c>
      <c r="S259">
        <v>122</v>
      </c>
      <c r="T259">
        <v>126</v>
      </c>
      <c r="U259">
        <v>121</v>
      </c>
      <c r="V259">
        <v>26</v>
      </c>
      <c r="W259">
        <v>494</v>
      </c>
      <c r="X259">
        <v>490</v>
      </c>
      <c r="Y259">
        <v>1111</v>
      </c>
      <c r="Z259">
        <v>234</v>
      </c>
      <c r="AA259">
        <v>347</v>
      </c>
      <c r="AB259">
        <v>115</v>
      </c>
      <c r="AC259">
        <v>243</v>
      </c>
      <c r="AD259">
        <v>247</v>
      </c>
      <c r="AE259" t="s">
        <v>618</v>
      </c>
    </row>
    <row r="260" spans="1:31" x14ac:dyDescent="0.35">
      <c r="A260" t="s">
        <v>819</v>
      </c>
      <c r="B260" s="16">
        <v>259</v>
      </c>
      <c r="C260" t="s">
        <v>207</v>
      </c>
      <c r="D260" t="s">
        <v>616</v>
      </c>
      <c r="E260" t="s">
        <v>24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719</v>
      </c>
      <c r="M260">
        <v>134</v>
      </c>
      <c r="N260">
        <v>127</v>
      </c>
      <c r="O260">
        <v>115</v>
      </c>
      <c r="P260">
        <v>117</v>
      </c>
      <c r="Q260">
        <v>101</v>
      </c>
      <c r="R260">
        <v>119</v>
      </c>
      <c r="S260">
        <v>125</v>
      </c>
      <c r="T260">
        <v>124</v>
      </c>
      <c r="U260">
        <v>124</v>
      </c>
      <c r="V260">
        <v>26</v>
      </c>
      <c r="W260">
        <v>493</v>
      </c>
      <c r="X260">
        <v>492</v>
      </c>
      <c r="Y260">
        <v>1112</v>
      </c>
      <c r="Z260">
        <v>235</v>
      </c>
      <c r="AA260">
        <v>345</v>
      </c>
      <c r="AB260">
        <v>115</v>
      </c>
      <c r="AC260">
        <v>249</v>
      </c>
      <c r="AD260">
        <v>243</v>
      </c>
      <c r="AE260" t="s">
        <v>618</v>
      </c>
    </row>
    <row r="261" spans="1:31" x14ac:dyDescent="0.35">
      <c r="A261" t="s">
        <v>957</v>
      </c>
      <c r="B261" s="16">
        <v>260</v>
      </c>
      <c r="C261" t="s">
        <v>949</v>
      </c>
      <c r="D261" t="s">
        <v>616</v>
      </c>
      <c r="E261" t="s">
        <v>28</v>
      </c>
      <c r="F261" t="s">
        <v>25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711</v>
      </c>
      <c r="M261">
        <v>134</v>
      </c>
      <c r="N261">
        <v>131</v>
      </c>
      <c r="O261">
        <v>115</v>
      </c>
      <c r="P261">
        <v>120</v>
      </c>
      <c r="Q261">
        <v>101</v>
      </c>
      <c r="R261">
        <v>121</v>
      </c>
      <c r="S261">
        <v>124</v>
      </c>
      <c r="T261">
        <v>125</v>
      </c>
      <c r="U261">
        <v>123</v>
      </c>
      <c r="V261">
        <v>26</v>
      </c>
      <c r="W261">
        <v>500</v>
      </c>
      <c r="X261">
        <v>493</v>
      </c>
      <c r="Y261">
        <v>1120</v>
      </c>
      <c r="Z261">
        <v>235</v>
      </c>
      <c r="AA261">
        <v>352</v>
      </c>
      <c r="AB261">
        <v>115</v>
      </c>
      <c r="AC261">
        <v>247</v>
      </c>
      <c r="AD261">
        <v>246</v>
      </c>
      <c r="AE261" t="s">
        <v>618</v>
      </c>
    </row>
    <row r="262" spans="1:31" x14ac:dyDescent="0.35">
      <c r="A262" t="s">
        <v>1328</v>
      </c>
      <c r="B262" s="16">
        <v>261</v>
      </c>
      <c r="C262" t="s">
        <v>1299</v>
      </c>
      <c r="D262" t="s">
        <v>616</v>
      </c>
      <c r="E262" t="s">
        <v>23</v>
      </c>
      <c r="F262" t="s">
        <v>25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711</v>
      </c>
      <c r="M262">
        <v>132</v>
      </c>
      <c r="N262">
        <v>130</v>
      </c>
      <c r="O262">
        <v>115</v>
      </c>
      <c r="P262">
        <v>120</v>
      </c>
      <c r="Q262">
        <v>101</v>
      </c>
      <c r="R262">
        <v>122</v>
      </c>
      <c r="S262">
        <v>125</v>
      </c>
      <c r="T262">
        <v>126</v>
      </c>
      <c r="U262">
        <v>124</v>
      </c>
      <c r="V262">
        <v>26</v>
      </c>
      <c r="W262">
        <v>497</v>
      </c>
      <c r="X262">
        <v>497</v>
      </c>
      <c r="Y262">
        <v>1121</v>
      </c>
      <c r="Z262">
        <v>233</v>
      </c>
      <c r="AA262">
        <v>351</v>
      </c>
      <c r="AB262">
        <v>115</v>
      </c>
      <c r="AC262">
        <v>249</v>
      </c>
      <c r="AD262">
        <v>248</v>
      </c>
      <c r="AE262" t="s">
        <v>618</v>
      </c>
    </row>
    <row r="263" spans="1:31" x14ac:dyDescent="0.35">
      <c r="A263" t="s">
        <v>621</v>
      </c>
      <c r="B263" s="16">
        <v>262</v>
      </c>
      <c r="C263" t="s">
        <v>205</v>
      </c>
      <c r="D263" t="s">
        <v>620</v>
      </c>
      <c r="E263" t="s">
        <v>24</v>
      </c>
      <c r="F263" t="s">
        <v>25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703</v>
      </c>
      <c r="M263">
        <v>123</v>
      </c>
      <c r="N263">
        <v>117</v>
      </c>
      <c r="O263">
        <v>120</v>
      </c>
      <c r="P263">
        <v>123</v>
      </c>
      <c r="Q263">
        <v>101</v>
      </c>
      <c r="R263">
        <v>116</v>
      </c>
      <c r="S263">
        <v>121</v>
      </c>
      <c r="T263">
        <v>121</v>
      </c>
      <c r="U263">
        <v>121</v>
      </c>
      <c r="V263">
        <v>36</v>
      </c>
      <c r="W263">
        <v>483</v>
      </c>
      <c r="X263">
        <v>479</v>
      </c>
      <c r="Y263">
        <v>1099</v>
      </c>
      <c r="Z263">
        <v>224</v>
      </c>
      <c r="AA263">
        <v>341</v>
      </c>
      <c r="AB263">
        <v>120</v>
      </c>
      <c r="AC263">
        <v>242</v>
      </c>
      <c r="AD263">
        <v>237</v>
      </c>
      <c r="AE263" t="s">
        <v>622</v>
      </c>
    </row>
    <row r="264" spans="1:31" x14ac:dyDescent="0.35">
      <c r="A264" t="s">
        <v>654</v>
      </c>
      <c r="B264" s="16">
        <v>263</v>
      </c>
      <c r="C264" t="s">
        <v>382</v>
      </c>
      <c r="D264" t="s">
        <v>620</v>
      </c>
      <c r="E264" t="s">
        <v>28</v>
      </c>
      <c r="F264" t="s">
        <v>25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712</v>
      </c>
      <c r="M264">
        <v>126</v>
      </c>
      <c r="N264">
        <v>120</v>
      </c>
      <c r="O264">
        <v>121</v>
      </c>
      <c r="P264">
        <v>124</v>
      </c>
      <c r="Q264">
        <v>101</v>
      </c>
      <c r="R264">
        <v>117</v>
      </c>
      <c r="S264">
        <v>122</v>
      </c>
      <c r="T264">
        <v>124</v>
      </c>
      <c r="U264">
        <v>122</v>
      </c>
      <c r="V264">
        <v>36</v>
      </c>
      <c r="W264">
        <v>491</v>
      </c>
      <c r="X264">
        <v>485</v>
      </c>
      <c r="Y264">
        <v>1113</v>
      </c>
      <c r="Z264">
        <v>227</v>
      </c>
      <c r="AA264">
        <v>345</v>
      </c>
      <c r="AB264">
        <v>121</v>
      </c>
      <c r="AC264">
        <v>244</v>
      </c>
      <c r="AD264">
        <v>241</v>
      </c>
      <c r="AE264" t="s">
        <v>622</v>
      </c>
    </row>
    <row r="265" spans="1:31" x14ac:dyDescent="0.35">
      <c r="A265" t="s">
        <v>939</v>
      </c>
      <c r="B265" s="16">
        <v>264</v>
      </c>
      <c r="C265" t="s">
        <v>937</v>
      </c>
      <c r="D265" t="s">
        <v>620</v>
      </c>
      <c r="E265" t="s">
        <v>23</v>
      </c>
      <c r="F265" t="s">
        <v>25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712</v>
      </c>
      <c r="M265">
        <v>127</v>
      </c>
      <c r="N265">
        <v>117</v>
      </c>
      <c r="O265">
        <v>123</v>
      </c>
      <c r="P265">
        <v>122</v>
      </c>
      <c r="Q265">
        <v>101</v>
      </c>
      <c r="R265">
        <v>117</v>
      </c>
      <c r="S265">
        <v>125</v>
      </c>
      <c r="T265">
        <v>122</v>
      </c>
      <c r="U265">
        <v>124</v>
      </c>
      <c r="V265">
        <v>36</v>
      </c>
      <c r="W265">
        <v>489</v>
      </c>
      <c r="X265">
        <v>488</v>
      </c>
      <c r="Y265">
        <v>1114</v>
      </c>
      <c r="Z265">
        <v>228</v>
      </c>
      <c r="AA265">
        <v>340</v>
      </c>
      <c r="AB265">
        <v>123</v>
      </c>
      <c r="AC265">
        <v>249</v>
      </c>
      <c r="AD265">
        <v>239</v>
      </c>
      <c r="AE265" t="s">
        <v>622</v>
      </c>
    </row>
    <row r="266" spans="1:31" x14ac:dyDescent="0.35">
      <c r="A266" t="s">
        <v>1229</v>
      </c>
      <c r="B266" s="16">
        <v>265</v>
      </c>
      <c r="C266" t="s">
        <v>1227</v>
      </c>
      <c r="D266" t="s">
        <v>620</v>
      </c>
      <c r="E266" t="s">
        <v>24</v>
      </c>
      <c r="F266" t="s">
        <v>25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712</v>
      </c>
      <c r="M266">
        <v>127</v>
      </c>
      <c r="N266">
        <v>117</v>
      </c>
      <c r="O266">
        <v>119</v>
      </c>
      <c r="P266">
        <v>122</v>
      </c>
      <c r="Q266">
        <v>101</v>
      </c>
      <c r="R266">
        <v>120</v>
      </c>
      <c r="S266">
        <v>124</v>
      </c>
      <c r="T266">
        <v>126</v>
      </c>
      <c r="U266">
        <v>123</v>
      </c>
      <c r="V266">
        <v>36</v>
      </c>
      <c r="W266">
        <v>485</v>
      </c>
      <c r="X266">
        <v>493</v>
      </c>
      <c r="Y266">
        <v>1115</v>
      </c>
      <c r="Z266">
        <v>228</v>
      </c>
      <c r="AA266">
        <v>340</v>
      </c>
      <c r="AB266">
        <v>119</v>
      </c>
      <c r="AC266">
        <v>247</v>
      </c>
      <c r="AD266">
        <v>246</v>
      </c>
      <c r="AE266" t="s">
        <v>622</v>
      </c>
    </row>
    <row r="267" spans="1:31" x14ac:dyDescent="0.35">
      <c r="A267" t="s">
        <v>624</v>
      </c>
      <c r="B267" s="16">
        <v>266</v>
      </c>
      <c r="C267" t="s">
        <v>205</v>
      </c>
      <c r="D267" t="s">
        <v>623</v>
      </c>
      <c r="E267" t="s">
        <v>24</v>
      </c>
      <c r="F267" t="s">
        <v>25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704</v>
      </c>
      <c r="M267">
        <v>123</v>
      </c>
      <c r="N267">
        <v>119</v>
      </c>
      <c r="O267">
        <v>116</v>
      </c>
      <c r="P267">
        <v>121</v>
      </c>
      <c r="Q267">
        <v>97</v>
      </c>
      <c r="R267">
        <v>121</v>
      </c>
      <c r="S267">
        <v>121</v>
      </c>
      <c r="T267">
        <v>123</v>
      </c>
      <c r="U267">
        <v>118</v>
      </c>
      <c r="V267">
        <v>41</v>
      </c>
      <c r="W267">
        <v>479</v>
      </c>
      <c r="X267">
        <v>483</v>
      </c>
      <c r="Y267">
        <v>1100</v>
      </c>
      <c r="Z267">
        <v>220</v>
      </c>
      <c r="AA267">
        <v>337</v>
      </c>
      <c r="AB267">
        <v>116</v>
      </c>
      <c r="AC267">
        <v>239</v>
      </c>
      <c r="AD267">
        <v>244</v>
      </c>
      <c r="AE267" t="s">
        <v>625</v>
      </c>
    </row>
    <row r="268" spans="1:31" x14ac:dyDescent="0.35">
      <c r="A268" t="s">
        <v>627</v>
      </c>
      <c r="B268" s="16">
        <v>267</v>
      </c>
      <c r="C268" t="s">
        <v>205</v>
      </c>
      <c r="D268" t="s">
        <v>626</v>
      </c>
      <c r="E268" t="s">
        <v>24</v>
      </c>
      <c r="F268" t="s">
        <v>21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708</v>
      </c>
      <c r="M268">
        <v>113</v>
      </c>
      <c r="N268">
        <v>110</v>
      </c>
      <c r="O268">
        <v>113</v>
      </c>
      <c r="P268">
        <v>120</v>
      </c>
      <c r="Q268">
        <v>101</v>
      </c>
      <c r="R268">
        <v>110</v>
      </c>
      <c r="S268">
        <v>123</v>
      </c>
      <c r="T268">
        <v>119</v>
      </c>
      <c r="U268">
        <v>122</v>
      </c>
      <c r="V268">
        <v>41</v>
      </c>
      <c r="W268">
        <v>456</v>
      </c>
      <c r="X268">
        <v>474</v>
      </c>
      <c r="Y268">
        <v>1072</v>
      </c>
      <c r="Z268">
        <v>214</v>
      </c>
      <c r="AA268">
        <v>331</v>
      </c>
      <c r="AB268">
        <v>113</v>
      </c>
      <c r="AC268">
        <v>245</v>
      </c>
      <c r="AD268">
        <v>229</v>
      </c>
      <c r="AE268" t="s">
        <v>628</v>
      </c>
    </row>
    <row r="269" spans="1:31" x14ac:dyDescent="0.35">
      <c r="A269" t="s">
        <v>1232</v>
      </c>
      <c r="B269" s="16">
        <v>268</v>
      </c>
      <c r="C269" t="s">
        <v>1227</v>
      </c>
      <c r="D269" t="s">
        <v>626</v>
      </c>
      <c r="E269" t="s">
        <v>28</v>
      </c>
      <c r="F269" t="s">
        <v>21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721</v>
      </c>
      <c r="M269">
        <v>114</v>
      </c>
      <c r="N269">
        <v>111</v>
      </c>
      <c r="O269">
        <v>116</v>
      </c>
      <c r="P269">
        <v>121</v>
      </c>
      <c r="Q269">
        <v>101</v>
      </c>
      <c r="R269">
        <v>111</v>
      </c>
      <c r="S269">
        <v>126</v>
      </c>
      <c r="T269">
        <v>120</v>
      </c>
      <c r="U269">
        <v>125</v>
      </c>
      <c r="V269">
        <v>41</v>
      </c>
      <c r="W269">
        <v>462</v>
      </c>
      <c r="X269">
        <v>482</v>
      </c>
      <c r="Y269">
        <v>1086</v>
      </c>
      <c r="Z269">
        <v>215</v>
      </c>
      <c r="AA269">
        <v>333</v>
      </c>
      <c r="AB269">
        <v>116</v>
      </c>
      <c r="AC269">
        <v>251</v>
      </c>
      <c r="AD269">
        <v>231</v>
      </c>
      <c r="AE269" t="s">
        <v>628</v>
      </c>
    </row>
    <row r="270" spans="1:31" x14ac:dyDescent="0.35">
      <c r="A270" t="s">
        <v>630</v>
      </c>
      <c r="B270" s="16">
        <v>269</v>
      </c>
      <c r="C270" t="s">
        <v>205</v>
      </c>
      <c r="D270" t="s">
        <v>629</v>
      </c>
      <c r="E270" t="s">
        <v>24</v>
      </c>
      <c r="F270" t="s">
        <v>26</v>
      </c>
      <c r="G270" t="s">
        <v>154</v>
      </c>
      <c r="H270" t="s">
        <v>71</v>
      </c>
      <c r="I270" t="s">
        <v>701</v>
      </c>
      <c r="J270" t="s">
        <v>22</v>
      </c>
      <c r="K270" t="s">
        <v>702</v>
      </c>
      <c r="L270" t="s">
        <v>704</v>
      </c>
      <c r="M270">
        <v>117</v>
      </c>
      <c r="N270">
        <v>117</v>
      </c>
      <c r="O270">
        <v>112</v>
      </c>
      <c r="P270">
        <v>116</v>
      </c>
      <c r="Q270">
        <v>97</v>
      </c>
      <c r="R270">
        <v>121</v>
      </c>
      <c r="S270">
        <v>113</v>
      </c>
      <c r="T270">
        <v>114</v>
      </c>
      <c r="U270">
        <v>115</v>
      </c>
      <c r="V270">
        <v>36</v>
      </c>
      <c r="W270">
        <v>462</v>
      </c>
      <c r="X270">
        <v>463</v>
      </c>
      <c r="Y270">
        <v>1058</v>
      </c>
      <c r="Z270">
        <v>214</v>
      </c>
      <c r="AA270">
        <v>330</v>
      </c>
      <c r="AB270">
        <v>112</v>
      </c>
      <c r="AC270">
        <v>228</v>
      </c>
      <c r="AD270">
        <v>235</v>
      </c>
      <c r="AE270" t="s">
        <v>631</v>
      </c>
    </row>
    <row r="271" spans="1:31" x14ac:dyDescent="0.35">
      <c r="A271" t="s">
        <v>633</v>
      </c>
      <c r="B271" s="16">
        <v>270</v>
      </c>
      <c r="C271" t="s">
        <v>205</v>
      </c>
      <c r="D271" t="s">
        <v>632</v>
      </c>
      <c r="E271" t="s">
        <v>24</v>
      </c>
      <c r="F271" t="s">
        <v>26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704</v>
      </c>
      <c r="M271">
        <v>121</v>
      </c>
      <c r="N271">
        <v>121</v>
      </c>
      <c r="O271">
        <v>112</v>
      </c>
      <c r="P271">
        <v>122</v>
      </c>
      <c r="Q271">
        <v>97</v>
      </c>
      <c r="R271">
        <v>125</v>
      </c>
      <c r="S271">
        <v>115</v>
      </c>
      <c r="T271">
        <v>116</v>
      </c>
      <c r="U271">
        <v>115</v>
      </c>
      <c r="V271">
        <v>36</v>
      </c>
      <c r="W271">
        <v>476</v>
      </c>
      <c r="X271">
        <v>471</v>
      </c>
      <c r="Y271">
        <v>1080</v>
      </c>
      <c r="Z271">
        <v>218</v>
      </c>
      <c r="AA271">
        <v>340</v>
      </c>
      <c r="AB271">
        <v>112</v>
      </c>
      <c r="AC271">
        <v>230</v>
      </c>
      <c r="AD271">
        <v>241</v>
      </c>
      <c r="AE271" t="s">
        <v>634</v>
      </c>
    </row>
    <row r="272" spans="1:31" x14ac:dyDescent="0.35">
      <c r="A272" t="s">
        <v>636</v>
      </c>
      <c r="B272" s="16">
        <v>271</v>
      </c>
      <c r="C272" t="s">
        <v>205</v>
      </c>
      <c r="D272" t="s">
        <v>635</v>
      </c>
      <c r="E272" t="s">
        <v>23</v>
      </c>
      <c r="F272" t="s">
        <v>31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706</v>
      </c>
      <c r="M272">
        <v>119</v>
      </c>
      <c r="N272">
        <v>121</v>
      </c>
      <c r="O272">
        <v>126</v>
      </c>
      <c r="P272">
        <v>126</v>
      </c>
      <c r="Q272">
        <v>101</v>
      </c>
      <c r="R272">
        <v>114</v>
      </c>
      <c r="S272">
        <v>121</v>
      </c>
      <c r="T272">
        <v>118</v>
      </c>
      <c r="U272">
        <v>119</v>
      </c>
      <c r="V272">
        <v>41</v>
      </c>
      <c r="W272">
        <v>492</v>
      </c>
      <c r="X272">
        <v>472</v>
      </c>
      <c r="Y272">
        <v>1106</v>
      </c>
      <c r="Z272">
        <v>220</v>
      </c>
      <c r="AA272">
        <v>348</v>
      </c>
      <c r="AB272">
        <v>126</v>
      </c>
      <c r="AC272">
        <v>240</v>
      </c>
      <c r="AD272">
        <v>232</v>
      </c>
      <c r="AE272" t="s">
        <v>637</v>
      </c>
    </row>
    <row r="273" spans="1:31" x14ac:dyDescent="0.35">
      <c r="A273" t="s">
        <v>638</v>
      </c>
      <c r="B273" s="16">
        <v>272</v>
      </c>
      <c r="C273" t="s">
        <v>208</v>
      </c>
      <c r="D273" t="s">
        <v>635</v>
      </c>
      <c r="E273" t="s">
        <v>24</v>
      </c>
      <c r="F273" t="s">
        <v>31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710</v>
      </c>
      <c r="M273">
        <v>120</v>
      </c>
      <c r="N273">
        <v>124</v>
      </c>
      <c r="O273">
        <v>129</v>
      </c>
      <c r="P273">
        <v>129</v>
      </c>
      <c r="Q273">
        <v>101</v>
      </c>
      <c r="R273">
        <v>115</v>
      </c>
      <c r="S273">
        <v>122</v>
      </c>
      <c r="T273">
        <v>119</v>
      </c>
      <c r="U273">
        <v>120</v>
      </c>
      <c r="V273">
        <v>41</v>
      </c>
      <c r="W273">
        <v>502</v>
      </c>
      <c r="X273">
        <v>476</v>
      </c>
      <c r="Y273">
        <v>1120</v>
      </c>
      <c r="Z273">
        <v>221</v>
      </c>
      <c r="AA273">
        <v>354</v>
      </c>
      <c r="AB273">
        <v>129</v>
      </c>
      <c r="AC273">
        <v>242</v>
      </c>
      <c r="AD273">
        <v>234</v>
      </c>
      <c r="AE273" t="s">
        <v>637</v>
      </c>
    </row>
    <row r="274" spans="1:31" x14ac:dyDescent="0.35">
      <c r="A274" t="s">
        <v>820</v>
      </c>
      <c r="B274" s="16">
        <v>273</v>
      </c>
      <c r="C274" t="s">
        <v>207</v>
      </c>
      <c r="D274" t="s">
        <v>635</v>
      </c>
      <c r="E274" t="s">
        <v>28</v>
      </c>
      <c r="F274" t="s">
        <v>31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718</v>
      </c>
      <c r="M274">
        <v>118</v>
      </c>
      <c r="N274">
        <v>126</v>
      </c>
      <c r="O274">
        <v>132</v>
      </c>
      <c r="P274">
        <v>131</v>
      </c>
      <c r="Q274">
        <v>101</v>
      </c>
      <c r="R274">
        <v>112</v>
      </c>
      <c r="S274">
        <v>122</v>
      </c>
      <c r="T274">
        <v>117</v>
      </c>
      <c r="U274">
        <v>120</v>
      </c>
      <c r="V274">
        <v>41</v>
      </c>
      <c r="W274">
        <v>507</v>
      </c>
      <c r="X274">
        <v>471</v>
      </c>
      <c r="Y274">
        <v>1120</v>
      </c>
      <c r="Z274">
        <v>219</v>
      </c>
      <c r="AA274">
        <v>358</v>
      </c>
      <c r="AB274">
        <v>132</v>
      </c>
      <c r="AC274">
        <v>242</v>
      </c>
      <c r="AD274">
        <v>229</v>
      </c>
      <c r="AE274" t="s">
        <v>637</v>
      </c>
    </row>
    <row r="275" spans="1:31" x14ac:dyDescent="0.35">
      <c r="A275" t="s">
        <v>929</v>
      </c>
      <c r="B275" s="16">
        <v>274</v>
      </c>
      <c r="C275" t="s">
        <v>925</v>
      </c>
      <c r="D275" t="s">
        <v>635</v>
      </c>
      <c r="E275" t="s">
        <v>23</v>
      </c>
      <c r="F275" t="s">
        <v>31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710</v>
      </c>
      <c r="M275">
        <v>118</v>
      </c>
      <c r="N275">
        <v>121</v>
      </c>
      <c r="O275">
        <v>131</v>
      </c>
      <c r="P275">
        <v>128</v>
      </c>
      <c r="Q275">
        <v>101</v>
      </c>
      <c r="R275">
        <v>118</v>
      </c>
      <c r="S275">
        <v>122</v>
      </c>
      <c r="T275">
        <v>121</v>
      </c>
      <c r="U275">
        <v>120</v>
      </c>
      <c r="V275">
        <v>41</v>
      </c>
      <c r="W275">
        <v>498</v>
      </c>
      <c r="X275">
        <v>481</v>
      </c>
      <c r="Y275">
        <v>1121</v>
      </c>
      <c r="Z275">
        <v>219</v>
      </c>
      <c r="AA275">
        <v>350</v>
      </c>
      <c r="AB275">
        <v>131</v>
      </c>
      <c r="AC275">
        <v>242</v>
      </c>
      <c r="AD275">
        <v>239</v>
      </c>
      <c r="AE275" t="s">
        <v>637</v>
      </c>
    </row>
    <row r="276" spans="1:31" x14ac:dyDescent="0.35">
      <c r="A276" t="s">
        <v>1075</v>
      </c>
      <c r="B276" s="16">
        <v>275</v>
      </c>
      <c r="C276" t="s">
        <v>1072</v>
      </c>
      <c r="D276" t="s">
        <v>635</v>
      </c>
      <c r="E276" t="s">
        <v>24</v>
      </c>
      <c r="F276" t="s">
        <v>31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709</v>
      </c>
      <c r="M276">
        <v>121</v>
      </c>
      <c r="N276">
        <v>126</v>
      </c>
      <c r="O276">
        <v>132</v>
      </c>
      <c r="P276">
        <v>131</v>
      </c>
      <c r="Q276">
        <v>101</v>
      </c>
      <c r="R276">
        <v>115</v>
      </c>
      <c r="S276">
        <v>123</v>
      </c>
      <c r="T276">
        <v>119</v>
      </c>
      <c r="U276">
        <v>121</v>
      </c>
      <c r="V276">
        <v>41</v>
      </c>
      <c r="W276">
        <v>510</v>
      </c>
      <c r="X276">
        <v>478</v>
      </c>
      <c r="Y276">
        <v>1130</v>
      </c>
      <c r="Z276">
        <v>222</v>
      </c>
      <c r="AA276">
        <v>358</v>
      </c>
      <c r="AB276">
        <v>132</v>
      </c>
      <c r="AC276">
        <v>244</v>
      </c>
      <c r="AD276">
        <v>234</v>
      </c>
      <c r="AE276" t="s">
        <v>637</v>
      </c>
    </row>
    <row r="277" spans="1:31" x14ac:dyDescent="0.35">
      <c r="A277" t="s">
        <v>891</v>
      </c>
      <c r="B277" s="16">
        <v>276</v>
      </c>
      <c r="C277" t="s">
        <v>205</v>
      </c>
      <c r="D277" t="s">
        <v>887</v>
      </c>
      <c r="E277" t="s">
        <v>24</v>
      </c>
      <c r="F277" t="s">
        <v>25</v>
      </c>
      <c r="G277" t="s">
        <v>876</v>
      </c>
      <c r="H277" t="s">
        <v>71</v>
      </c>
      <c r="I277" t="s">
        <v>701</v>
      </c>
      <c r="J277" t="s">
        <v>22</v>
      </c>
      <c r="K277" t="s">
        <v>702</v>
      </c>
      <c r="L277" t="s">
        <v>703</v>
      </c>
      <c r="M277">
        <v>118</v>
      </c>
      <c r="N277">
        <v>125</v>
      </c>
      <c r="O277">
        <v>115</v>
      </c>
      <c r="P277">
        <v>123</v>
      </c>
      <c r="Q277">
        <v>101</v>
      </c>
      <c r="R277">
        <v>114</v>
      </c>
      <c r="S277">
        <v>116</v>
      </c>
      <c r="T277">
        <v>115</v>
      </c>
      <c r="U277">
        <v>118</v>
      </c>
      <c r="V277">
        <v>31</v>
      </c>
      <c r="W277">
        <v>481</v>
      </c>
      <c r="X277">
        <v>463</v>
      </c>
      <c r="Y277">
        <v>1076</v>
      </c>
      <c r="Z277">
        <v>219</v>
      </c>
      <c r="AA277">
        <v>349</v>
      </c>
      <c r="AB277">
        <v>115</v>
      </c>
      <c r="AC277">
        <v>234</v>
      </c>
      <c r="AD277">
        <v>229</v>
      </c>
      <c r="AE277" t="s">
        <v>889</v>
      </c>
    </row>
    <row r="278" spans="1:31" x14ac:dyDescent="0.35">
      <c r="A278" t="s">
        <v>1012</v>
      </c>
      <c r="B278" s="16">
        <v>277</v>
      </c>
      <c r="C278" t="s">
        <v>986</v>
      </c>
      <c r="D278" t="s">
        <v>887</v>
      </c>
      <c r="E278" t="s">
        <v>28</v>
      </c>
      <c r="F278" t="s">
        <v>25</v>
      </c>
      <c r="G278" t="s">
        <v>876</v>
      </c>
      <c r="H278" t="s">
        <v>71</v>
      </c>
      <c r="I278" t="s">
        <v>701</v>
      </c>
      <c r="J278" t="s">
        <v>22</v>
      </c>
      <c r="K278" t="s">
        <v>702</v>
      </c>
      <c r="L278" t="s">
        <v>712</v>
      </c>
      <c r="M278">
        <v>121</v>
      </c>
      <c r="N278">
        <v>128</v>
      </c>
      <c r="O278">
        <v>116</v>
      </c>
      <c r="P278">
        <v>124</v>
      </c>
      <c r="Q278">
        <v>101</v>
      </c>
      <c r="R278">
        <v>115</v>
      </c>
      <c r="S278">
        <v>117</v>
      </c>
      <c r="T278">
        <v>118</v>
      </c>
      <c r="U278">
        <v>119</v>
      </c>
      <c r="V278">
        <v>31</v>
      </c>
      <c r="W278">
        <v>489</v>
      </c>
      <c r="X278">
        <v>469</v>
      </c>
      <c r="Y278">
        <v>1090</v>
      </c>
      <c r="Z278">
        <v>222</v>
      </c>
      <c r="AA278">
        <v>353</v>
      </c>
      <c r="AB278">
        <v>116</v>
      </c>
      <c r="AC278">
        <v>236</v>
      </c>
      <c r="AD278">
        <v>233</v>
      </c>
      <c r="AE278" t="s">
        <v>889</v>
      </c>
    </row>
    <row r="279" spans="1:31" x14ac:dyDescent="0.35">
      <c r="A279" t="s">
        <v>901</v>
      </c>
      <c r="B279" s="16">
        <v>278</v>
      </c>
      <c r="C279" t="s">
        <v>205</v>
      </c>
      <c r="D279" t="s">
        <v>897</v>
      </c>
      <c r="E279" t="s">
        <v>24</v>
      </c>
      <c r="F279" t="s">
        <v>26</v>
      </c>
      <c r="G279" t="s">
        <v>876</v>
      </c>
      <c r="H279" t="s">
        <v>71</v>
      </c>
      <c r="I279" t="s">
        <v>701</v>
      </c>
      <c r="J279" t="s">
        <v>22</v>
      </c>
      <c r="K279" t="s">
        <v>702</v>
      </c>
      <c r="L279" t="s">
        <v>704</v>
      </c>
      <c r="M279">
        <v>114</v>
      </c>
      <c r="N279">
        <v>113</v>
      </c>
      <c r="O279">
        <v>112</v>
      </c>
      <c r="P279">
        <v>118</v>
      </c>
      <c r="Q279">
        <v>97</v>
      </c>
      <c r="R279">
        <v>123</v>
      </c>
      <c r="S279">
        <v>113</v>
      </c>
      <c r="T279">
        <v>116</v>
      </c>
      <c r="U279">
        <v>117</v>
      </c>
      <c r="V279">
        <v>31</v>
      </c>
      <c r="W279">
        <v>457</v>
      </c>
      <c r="X279">
        <v>469</v>
      </c>
      <c r="Y279">
        <v>1054</v>
      </c>
      <c r="Z279">
        <v>211</v>
      </c>
      <c r="AA279">
        <v>328</v>
      </c>
      <c r="AB279">
        <v>112</v>
      </c>
      <c r="AC279">
        <v>230</v>
      </c>
      <c r="AD279">
        <v>239</v>
      </c>
      <c r="AE279" t="s">
        <v>899</v>
      </c>
    </row>
    <row r="280" spans="1:31" x14ac:dyDescent="0.35">
      <c r="A280" t="s">
        <v>881</v>
      </c>
      <c r="B280" s="16">
        <v>279</v>
      </c>
      <c r="C280" t="s">
        <v>205</v>
      </c>
      <c r="D280" t="s">
        <v>874</v>
      </c>
      <c r="E280" t="s">
        <v>24</v>
      </c>
      <c r="F280" t="s">
        <v>31</v>
      </c>
      <c r="G280" t="s">
        <v>876</v>
      </c>
      <c r="H280" t="s">
        <v>71</v>
      </c>
      <c r="I280" t="s">
        <v>701</v>
      </c>
      <c r="J280" t="s">
        <v>22</v>
      </c>
      <c r="K280" t="s">
        <v>702</v>
      </c>
      <c r="L280" t="s">
        <v>706</v>
      </c>
      <c r="M280">
        <v>118</v>
      </c>
      <c r="N280">
        <v>120</v>
      </c>
      <c r="O280">
        <v>125</v>
      </c>
      <c r="P280">
        <v>126</v>
      </c>
      <c r="Q280">
        <v>101</v>
      </c>
      <c r="R280">
        <v>114</v>
      </c>
      <c r="S280">
        <v>119</v>
      </c>
      <c r="T280">
        <v>118</v>
      </c>
      <c r="U280">
        <v>117</v>
      </c>
      <c r="V280">
        <v>41</v>
      </c>
      <c r="W280">
        <v>489</v>
      </c>
      <c r="X280">
        <v>468</v>
      </c>
      <c r="Y280">
        <v>1099</v>
      </c>
      <c r="Z280">
        <v>219</v>
      </c>
      <c r="AA280">
        <v>347</v>
      </c>
      <c r="AB280">
        <v>125</v>
      </c>
      <c r="AC280">
        <v>236</v>
      </c>
      <c r="AD280">
        <v>232</v>
      </c>
      <c r="AE280" t="s">
        <v>878</v>
      </c>
    </row>
    <row r="281" spans="1:31" x14ac:dyDescent="0.35">
      <c r="A281" t="s">
        <v>906</v>
      </c>
      <c r="B281" s="16">
        <v>280</v>
      </c>
      <c r="C281" t="s">
        <v>205</v>
      </c>
      <c r="D281" t="s">
        <v>902</v>
      </c>
      <c r="E281" t="s">
        <v>24</v>
      </c>
      <c r="F281" t="s">
        <v>21</v>
      </c>
      <c r="G281" t="s">
        <v>876</v>
      </c>
      <c r="H281" t="s">
        <v>71</v>
      </c>
      <c r="I281" t="s">
        <v>701</v>
      </c>
      <c r="J281" t="s">
        <v>22</v>
      </c>
      <c r="K281" t="s">
        <v>702</v>
      </c>
      <c r="L281" t="s">
        <v>708</v>
      </c>
      <c r="M281">
        <v>113</v>
      </c>
      <c r="N281">
        <v>110</v>
      </c>
      <c r="O281">
        <v>112</v>
      </c>
      <c r="P281">
        <v>121</v>
      </c>
      <c r="Q281">
        <v>101</v>
      </c>
      <c r="R281">
        <v>110</v>
      </c>
      <c r="S281">
        <v>123</v>
      </c>
      <c r="T281">
        <v>119</v>
      </c>
      <c r="U281">
        <v>121</v>
      </c>
      <c r="V281">
        <v>41</v>
      </c>
      <c r="W281">
        <v>456</v>
      </c>
      <c r="X281">
        <v>473</v>
      </c>
      <c r="Y281">
        <v>1071</v>
      </c>
      <c r="Z281">
        <v>214</v>
      </c>
      <c r="AA281">
        <v>332</v>
      </c>
      <c r="AB281">
        <v>112</v>
      </c>
      <c r="AC281">
        <v>244</v>
      </c>
      <c r="AD281">
        <v>229</v>
      </c>
      <c r="AE281" t="s">
        <v>904</v>
      </c>
    </row>
    <row r="282" spans="1:31" x14ac:dyDescent="0.35">
      <c r="A282" t="s">
        <v>914</v>
      </c>
      <c r="B282" s="16">
        <v>281</v>
      </c>
      <c r="C282" t="s">
        <v>205</v>
      </c>
      <c r="D282" t="s">
        <v>910</v>
      </c>
      <c r="E282" t="s">
        <v>23</v>
      </c>
      <c r="F282" t="s">
        <v>25</v>
      </c>
      <c r="G282" t="s">
        <v>876</v>
      </c>
      <c r="H282" t="s">
        <v>71</v>
      </c>
      <c r="I282" t="s">
        <v>701</v>
      </c>
      <c r="J282" t="s">
        <v>22</v>
      </c>
      <c r="K282" t="s">
        <v>702</v>
      </c>
      <c r="L282" t="s">
        <v>712</v>
      </c>
      <c r="M282">
        <v>120</v>
      </c>
      <c r="N282">
        <v>117</v>
      </c>
      <c r="O282">
        <v>113</v>
      </c>
      <c r="P282">
        <v>119</v>
      </c>
      <c r="Q282">
        <v>101</v>
      </c>
      <c r="R282">
        <v>119</v>
      </c>
      <c r="S282">
        <v>117</v>
      </c>
      <c r="T282">
        <v>118</v>
      </c>
      <c r="U282">
        <v>117</v>
      </c>
      <c r="V282">
        <v>36</v>
      </c>
      <c r="W282">
        <v>469</v>
      </c>
      <c r="X282">
        <v>471</v>
      </c>
      <c r="Y282">
        <v>1077</v>
      </c>
      <c r="Z282">
        <v>221</v>
      </c>
      <c r="AA282">
        <v>337</v>
      </c>
      <c r="AB282">
        <v>113</v>
      </c>
      <c r="AC282">
        <v>234</v>
      </c>
      <c r="AD282">
        <v>237</v>
      </c>
      <c r="AE282" t="s">
        <v>912</v>
      </c>
    </row>
    <row r="283" spans="1:31" x14ac:dyDescent="0.35">
      <c r="A283" t="s">
        <v>917</v>
      </c>
      <c r="B283" s="16">
        <v>282</v>
      </c>
      <c r="C283" t="s">
        <v>205</v>
      </c>
      <c r="D283" t="s">
        <v>918</v>
      </c>
      <c r="E283" t="s">
        <v>24</v>
      </c>
      <c r="F283" t="s">
        <v>25</v>
      </c>
      <c r="G283" t="s">
        <v>876</v>
      </c>
      <c r="H283" t="s">
        <v>71</v>
      </c>
      <c r="I283" t="s">
        <v>701</v>
      </c>
      <c r="J283" t="s">
        <v>22</v>
      </c>
      <c r="K283" t="s">
        <v>702</v>
      </c>
      <c r="L283" t="s">
        <v>703</v>
      </c>
      <c r="M283">
        <v>120</v>
      </c>
      <c r="N283">
        <v>113</v>
      </c>
      <c r="O283">
        <v>112</v>
      </c>
      <c r="P283">
        <v>119</v>
      </c>
      <c r="Q283">
        <v>97</v>
      </c>
      <c r="R283">
        <v>118</v>
      </c>
      <c r="S283">
        <v>118</v>
      </c>
      <c r="T283">
        <v>117</v>
      </c>
      <c r="U283">
        <v>117</v>
      </c>
      <c r="V283">
        <v>41</v>
      </c>
      <c r="W283">
        <v>464</v>
      </c>
      <c r="X283">
        <v>470</v>
      </c>
      <c r="Y283">
        <v>1072</v>
      </c>
      <c r="Z283">
        <v>217</v>
      </c>
      <c r="AA283">
        <v>329</v>
      </c>
      <c r="AB283">
        <v>112</v>
      </c>
      <c r="AC283">
        <v>235</v>
      </c>
      <c r="AD283">
        <v>235</v>
      </c>
      <c r="AE283" t="s">
        <v>919</v>
      </c>
    </row>
    <row r="284" spans="1:31" x14ac:dyDescent="0.35">
      <c r="A284" t="s">
        <v>886</v>
      </c>
      <c r="B284" s="16">
        <v>283</v>
      </c>
      <c r="C284" t="s">
        <v>205</v>
      </c>
      <c r="D284" t="s">
        <v>882</v>
      </c>
      <c r="E284" t="s">
        <v>24</v>
      </c>
      <c r="F284" t="s">
        <v>25</v>
      </c>
      <c r="G284" t="s">
        <v>876</v>
      </c>
      <c r="H284" t="s">
        <v>71</v>
      </c>
      <c r="I284" t="s">
        <v>701</v>
      </c>
      <c r="J284" t="s">
        <v>22</v>
      </c>
      <c r="K284" t="s">
        <v>702</v>
      </c>
      <c r="L284" t="s">
        <v>704</v>
      </c>
      <c r="M284">
        <v>127</v>
      </c>
      <c r="N284">
        <v>116</v>
      </c>
      <c r="O284">
        <v>112</v>
      </c>
      <c r="P284">
        <v>119</v>
      </c>
      <c r="Q284">
        <v>97</v>
      </c>
      <c r="R284">
        <v>117</v>
      </c>
      <c r="S284">
        <v>114</v>
      </c>
      <c r="T284">
        <v>118</v>
      </c>
      <c r="U284">
        <v>116</v>
      </c>
      <c r="V284">
        <v>36</v>
      </c>
      <c r="W284">
        <v>474</v>
      </c>
      <c r="X284">
        <v>465</v>
      </c>
      <c r="Y284">
        <v>1072</v>
      </c>
      <c r="Z284">
        <v>224</v>
      </c>
      <c r="AA284">
        <v>332</v>
      </c>
      <c r="AB284">
        <v>112</v>
      </c>
      <c r="AC284">
        <v>230</v>
      </c>
      <c r="AD284">
        <v>235</v>
      </c>
      <c r="AE284" t="s">
        <v>884</v>
      </c>
    </row>
    <row r="285" spans="1:31" x14ac:dyDescent="0.35">
      <c r="A285" t="s">
        <v>640</v>
      </c>
      <c r="B285" s="16">
        <v>284</v>
      </c>
      <c r="C285" t="s">
        <v>205</v>
      </c>
      <c r="D285" t="s">
        <v>639</v>
      </c>
      <c r="E285" t="s">
        <v>28</v>
      </c>
      <c r="F285" t="s">
        <v>25</v>
      </c>
      <c r="G285" t="s">
        <v>155</v>
      </c>
      <c r="H285" t="s">
        <v>71</v>
      </c>
      <c r="I285" t="s">
        <v>701</v>
      </c>
      <c r="J285" t="s">
        <v>22</v>
      </c>
      <c r="K285" t="s">
        <v>702</v>
      </c>
      <c r="L285" t="s">
        <v>719</v>
      </c>
      <c r="M285">
        <v>130</v>
      </c>
      <c r="N285">
        <v>125</v>
      </c>
      <c r="O285">
        <v>115</v>
      </c>
      <c r="P285">
        <v>121</v>
      </c>
      <c r="Q285">
        <v>101</v>
      </c>
      <c r="R285">
        <v>118</v>
      </c>
      <c r="S285">
        <v>118</v>
      </c>
      <c r="T285">
        <v>126</v>
      </c>
      <c r="U285">
        <v>121</v>
      </c>
      <c r="V285">
        <v>36</v>
      </c>
      <c r="W285">
        <v>491</v>
      </c>
      <c r="X285">
        <v>483</v>
      </c>
      <c r="Y285">
        <v>1111</v>
      </c>
      <c r="Z285">
        <v>231</v>
      </c>
      <c r="AA285">
        <v>347</v>
      </c>
      <c r="AB285">
        <v>115</v>
      </c>
      <c r="AC285">
        <v>239</v>
      </c>
      <c r="AD285">
        <v>244</v>
      </c>
      <c r="AE285" t="s">
        <v>641</v>
      </c>
    </row>
    <row r="286" spans="1:31" x14ac:dyDescent="0.35">
      <c r="A286" t="s">
        <v>765</v>
      </c>
      <c r="B286" s="16">
        <v>285</v>
      </c>
      <c r="C286" t="s">
        <v>759</v>
      </c>
      <c r="D286" t="s">
        <v>639</v>
      </c>
      <c r="E286" t="s">
        <v>23</v>
      </c>
      <c r="F286" t="s">
        <v>25</v>
      </c>
      <c r="G286" t="s">
        <v>155</v>
      </c>
      <c r="H286" t="s">
        <v>71</v>
      </c>
      <c r="I286" t="s">
        <v>701</v>
      </c>
      <c r="J286" t="s">
        <v>22</v>
      </c>
      <c r="K286" t="s">
        <v>702</v>
      </c>
      <c r="L286" t="s">
        <v>711</v>
      </c>
      <c r="M286">
        <v>133</v>
      </c>
      <c r="N286">
        <v>128</v>
      </c>
      <c r="O286">
        <v>116</v>
      </c>
      <c r="P286">
        <v>122</v>
      </c>
      <c r="Q286">
        <v>101</v>
      </c>
      <c r="R286">
        <v>119</v>
      </c>
      <c r="S286">
        <v>119</v>
      </c>
      <c r="T286">
        <v>129</v>
      </c>
      <c r="U286">
        <v>122</v>
      </c>
      <c r="V286">
        <v>36</v>
      </c>
      <c r="W286">
        <v>499</v>
      </c>
      <c r="X286">
        <v>489</v>
      </c>
      <c r="Y286">
        <v>1125</v>
      </c>
      <c r="Z286">
        <v>234</v>
      </c>
      <c r="AA286">
        <v>351</v>
      </c>
      <c r="AB286">
        <v>116</v>
      </c>
      <c r="AC286">
        <v>241</v>
      </c>
      <c r="AD286">
        <v>248</v>
      </c>
      <c r="AE286" t="s">
        <v>641</v>
      </c>
    </row>
    <row r="287" spans="1:31" x14ac:dyDescent="0.35">
      <c r="A287" t="s">
        <v>864</v>
      </c>
      <c r="B287" s="16">
        <v>286</v>
      </c>
      <c r="C287" t="s">
        <v>859</v>
      </c>
      <c r="D287" t="s">
        <v>639</v>
      </c>
      <c r="E287" t="s">
        <v>24</v>
      </c>
      <c r="F287" t="s">
        <v>25</v>
      </c>
      <c r="G287" t="s">
        <v>155</v>
      </c>
      <c r="H287" t="s">
        <v>71</v>
      </c>
      <c r="I287" t="s">
        <v>701</v>
      </c>
      <c r="J287" t="s">
        <v>22</v>
      </c>
      <c r="K287" t="s">
        <v>702</v>
      </c>
      <c r="L287" t="s">
        <v>711</v>
      </c>
      <c r="M287">
        <v>132</v>
      </c>
      <c r="N287">
        <v>130</v>
      </c>
      <c r="O287">
        <v>115</v>
      </c>
      <c r="P287">
        <v>123</v>
      </c>
      <c r="Q287">
        <v>101</v>
      </c>
      <c r="R287">
        <v>117</v>
      </c>
      <c r="S287">
        <v>121</v>
      </c>
      <c r="T287">
        <v>128</v>
      </c>
      <c r="U287">
        <v>123</v>
      </c>
      <c r="V287">
        <v>36</v>
      </c>
      <c r="W287">
        <v>500</v>
      </c>
      <c r="X287">
        <v>489</v>
      </c>
      <c r="Y287">
        <v>1126</v>
      </c>
      <c r="Z287">
        <v>233</v>
      </c>
      <c r="AA287">
        <v>354</v>
      </c>
      <c r="AB287">
        <v>115</v>
      </c>
      <c r="AC287">
        <v>244</v>
      </c>
      <c r="AD287">
        <v>245</v>
      </c>
      <c r="AE287" t="s">
        <v>641</v>
      </c>
    </row>
    <row r="288" spans="1:31" x14ac:dyDescent="0.35">
      <c r="A288" t="s">
        <v>1013</v>
      </c>
      <c r="B288" s="16">
        <v>287</v>
      </c>
      <c r="C288" t="s">
        <v>986</v>
      </c>
      <c r="D288" t="s">
        <v>639</v>
      </c>
      <c r="E288" t="s">
        <v>28</v>
      </c>
      <c r="F288" t="s">
        <v>25</v>
      </c>
      <c r="G288" t="s">
        <v>155</v>
      </c>
      <c r="H288" t="s">
        <v>71</v>
      </c>
      <c r="I288" t="s">
        <v>701</v>
      </c>
      <c r="J288" t="s">
        <v>22</v>
      </c>
      <c r="K288" t="s">
        <v>702</v>
      </c>
      <c r="L288" t="s">
        <v>711</v>
      </c>
      <c r="M288">
        <v>133</v>
      </c>
      <c r="N288">
        <v>125</v>
      </c>
      <c r="O288">
        <v>115</v>
      </c>
      <c r="P288">
        <v>120</v>
      </c>
      <c r="Q288">
        <v>101</v>
      </c>
      <c r="R288">
        <v>122</v>
      </c>
      <c r="S288">
        <v>121</v>
      </c>
      <c r="T288">
        <v>131</v>
      </c>
      <c r="U288">
        <v>123</v>
      </c>
      <c r="V288">
        <v>36</v>
      </c>
      <c r="W288">
        <v>493</v>
      </c>
      <c r="X288">
        <v>497</v>
      </c>
      <c r="Y288">
        <v>1127</v>
      </c>
      <c r="Z288">
        <v>234</v>
      </c>
      <c r="AA288">
        <v>346</v>
      </c>
      <c r="AB288">
        <v>115</v>
      </c>
      <c r="AC288">
        <v>244</v>
      </c>
      <c r="AD288">
        <v>253</v>
      </c>
      <c r="AE288" t="s">
        <v>641</v>
      </c>
    </row>
    <row r="289" spans="1:31" x14ac:dyDescent="0.35">
      <c r="A289" t="s">
        <v>1221</v>
      </c>
      <c r="B289" s="16">
        <v>288</v>
      </c>
      <c r="C289" t="s">
        <v>1207</v>
      </c>
      <c r="D289" t="s">
        <v>639</v>
      </c>
      <c r="E289" t="s">
        <v>23</v>
      </c>
      <c r="F289" t="s">
        <v>25</v>
      </c>
      <c r="G289" t="s">
        <v>155</v>
      </c>
      <c r="H289" t="s">
        <v>71</v>
      </c>
      <c r="I289" t="s">
        <v>701</v>
      </c>
      <c r="J289" t="s">
        <v>22</v>
      </c>
      <c r="K289" t="s">
        <v>702</v>
      </c>
      <c r="L289" t="s">
        <v>711</v>
      </c>
      <c r="M289">
        <v>136</v>
      </c>
      <c r="N289">
        <v>126</v>
      </c>
      <c r="O289">
        <v>116</v>
      </c>
      <c r="P289">
        <v>120</v>
      </c>
      <c r="Q289">
        <v>101</v>
      </c>
      <c r="R289">
        <v>121</v>
      </c>
      <c r="S289">
        <v>119</v>
      </c>
      <c r="T289">
        <v>131</v>
      </c>
      <c r="U289">
        <v>122</v>
      </c>
      <c r="V289">
        <v>36</v>
      </c>
      <c r="W289">
        <v>498</v>
      </c>
      <c r="X289">
        <v>493</v>
      </c>
      <c r="Y289">
        <v>1128</v>
      </c>
      <c r="Z289">
        <v>237</v>
      </c>
      <c r="AA289">
        <v>347</v>
      </c>
      <c r="AB289">
        <v>116</v>
      </c>
      <c r="AC289">
        <v>241</v>
      </c>
      <c r="AD289">
        <v>252</v>
      </c>
      <c r="AE289" t="s">
        <v>641</v>
      </c>
    </row>
    <row r="290" spans="1:31" x14ac:dyDescent="0.35">
      <c r="A290" t="s">
        <v>649</v>
      </c>
      <c r="B290" s="16">
        <v>289</v>
      </c>
      <c r="C290" t="s">
        <v>205</v>
      </c>
      <c r="D290" t="s">
        <v>648</v>
      </c>
      <c r="E290" t="s">
        <v>28</v>
      </c>
      <c r="F290" t="s">
        <v>26</v>
      </c>
      <c r="G290" t="s">
        <v>155</v>
      </c>
      <c r="H290" t="s">
        <v>71</v>
      </c>
      <c r="I290" t="s">
        <v>701</v>
      </c>
      <c r="J290" t="s">
        <v>22</v>
      </c>
      <c r="K290" t="s">
        <v>702</v>
      </c>
      <c r="L290" t="s">
        <v>704</v>
      </c>
      <c r="M290">
        <v>125</v>
      </c>
      <c r="N290">
        <v>122</v>
      </c>
      <c r="O290">
        <v>112</v>
      </c>
      <c r="P290">
        <v>121</v>
      </c>
      <c r="Q290">
        <v>101</v>
      </c>
      <c r="R290">
        <v>131</v>
      </c>
      <c r="S290">
        <v>115</v>
      </c>
      <c r="T290">
        <v>115</v>
      </c>
      <c r="U290">
        <v>117</v>
      </c>
      <c r="V290">
        <v>41</v>
      </c>
      <c r="W290">
        <v>480</v>
      </c>
      <c r="X290">
        <v>478</v>
      </c>
      <c r="Y290">
        <v>1100</v>
      </c>
      <c r="Z290">
        <v>226</v>
      </c>
      <c r="AA290">
        <v>344</v>
      </c>
      <c r="AB290">
        <v>112</v>
      </c>
      <c r="AC290">
        <v>232</v>
      </c>
      <c r="AD290">
        <v>246</v>
      </c>
      <c r="AE290" t="s">
        <v>650</v>
      </c>
    </row>
    <row r="291" spans="1:31" x14ac:dyDescent="0.35">
      <c r="A291" t="s">
        <v>776</v>
      </c>
      <c r="B291" s="16">
        <v>290</v>
      </c>
      <c r="C291" t="s">
        <v>772</v>
      </c>
      <c r="D291" t="s">
        <v>648</v>
      </c>
      <c r="E291" t="s">
        <v>23</v>
      </c>
      <c r="F291" t="s">
        <v>26</v>
      </c>
      <c r="G291" t="s">
        <v>155</v>
      </c>
      <c r="H291" t="s">
        <v>71</v>
      </c>
      <c r="I291" t="s">
        <v>701</v>
      </c>
      <c r="J291" t="s">
        <v>22</v>
      </c>
      <c r="K291" t="s">
        <v>702</v>
      </c>
      <c r="L291" t="s">
        <v>703</v>
      </c>
      <c r="M291">
        <v>128</v>
      </c>
      <c r="N291">
        <v>123</v>
      </c>
      <c r="O291">
        <v>113</v>
      </c>
      <c r="P291">
        <v>122</v>
      </c>
      <c r="Q291">
        <v>101</v>
      </c>
      <c r="R291">
        <v>134</v>
      </c>
      <c r="S291">
        <v>116</v>
      </c>
      <c r="T291">
        <v>118</v>
      </c>
      <c r="U291">
        <v>118</v>
      </c>
      <c r="V291">
        <v>41</v>
      </c>
      <c r="W291">
        <v>486</v>
      </c>
      <c r="X291">
        <v>486</v>
      </c>
      <c r="Y291">
        <v>1114</v>
      </c>
      <c r="Z291">
        <v>229</v>
      </c>
      <c r="AA291">
        <v>346</v>
      </c>
      <c r="AB291">
        <v>113</v>
      </c>
      <c r="AC291">
        <v>234</v>
      </c>
      <c r="AD291">
        <v>252</v>
      </c>
      <c r="AE291" t="s">
        <v>650</v>
      </c>
    </row>
    <row r="292" spans="1:31" x14ac:dyDescent="0.35">
      <c r="A292" t="s">
        <v>643</v>
      </c>
      <c r="B292" s="16">
        <v>291</v>
      </c>
      <c r="C292" t="s">
        <v>205</v>
      </c>
      <c r="D292" t="s">
        <v>642</v>
      </c>
      <c r="E292" t="s">
        <v>28</v>
      </c>
      <c r="F292" t="s">
        <v>25</v>
      </c>
      <c r="G292" t="s">
        <v>158</v>
      </c>
      <c r="H292" t="s">
        <v>71</v>
      </c>
      <c r="I292" t="s">
        <v>701</v>
      </c>
      <c r="J292" t="s">
        <v>22</v>
      </c>
      <c r="K292" t="s">
        <v>702</v>
      </c>
      <c r="L292" t="s">
        <v>718</v>
      </c>
      <c r="M292">
        <v>129</v>
      </c>
      <c r="N292">
        <v>126</v>
      </c>
      <c r="O292">
        <v>114</v>
      </c>
      <c r="P292">
        <v>121</v>
      </c>
      <c r="Q292">
        <v>101</v>
      </c>
      <c r="R292">
        <v>118</v>
      </c>
      <c r="S292">
        <v>123</v>
      </c>
      <c r="T292">
        <v>119</v>
      </c>
      <c r="U292">
        <v>120</v>
      </c>
      <c r="V292">
        <v>41</v>
      </c>
      <c r="W292">
        <v>490</v>
      </c>
      <c r="X292">
        <v>480</v>
      </c>
      <c r="Y292">
        <v>1112</v>
      </c>
      <c r="Z292">
        <v>230</v>
      </c>
      <c r="AA292">
        <v>348</v>
      </c>
      <c r="AB292">
        <v>114</v>
      </c>
      <c r="AC292">
        <v>243</v>
      </c>
      <c r="AD292">
        <v>237</v>
      </c>
      <c r="AE292" t="s">
        <v>644</v>
      </c>
    </row>
    <row r="293" spans="1:31" x14ac:dyDescent="0.35">
      <c r="A293" t="s">
        <v>865</v>
      </c>
      <c r="B293" s="16">
        <v>292</v>
      </c>
      <c r="C293" t="s">
        <v>859</v>
      </c>
      <c r="D293" t="s">
        <v>642</v>
      </c>
      <c r="E293" t="s">
        <v>23</v>
      </c>
      <c r="F293" t="s">
        <v>25</v>
      </c>
      <c r="G293" t="s">
        <v>158</v>
      </c>
      <c r="H293" t="s">
        <v>71</v>
      </c>
      <c r="I293" t="s">
        <v>701</v>
      </c>
      <c r="J293" t="s">
        <v>22</v>
      </c>
      <c r="K293" t="s">
        <v>702</v>
      </c>
      <c r="L293" t="s">
        <v>719</v>
      </c>
      <c r="M293">
        <v>132</v>
      </c>
      <c r="N293">
        <v>129</v>
      </c>
      <c r="O293">
        <v>115</v>
      </c>
      <c r="P293">
        <v>122</v>
      </c>
      <c r="Q293">
        <v>101</v>
      </c>
      <c r="R293">
        <v>119</v>
      </c>
      <c r="S293">
        <v>124</v>
      </c>
      <c r="T293">
        <v>122</v>
      </c>
      <c r="U293">
        <v>121</v>
      </c>
      <c r="V293">
        <v>41</v>
      </c>
      <c r="W293">
        <v>498</v>
      </c>
      <c r="X293">
        <v>486</v>
      </c>
      <c r="Y293">
        <v>1126</v>
      </c>
      <c r="Z293">
        <v>233</v>
      </c>
      <c r="AA293">
        <v>352</v>
      </c>
      <c r="AB293">
        <v>115</v>
      </c>
      <c r="AC293">
        <v>245</v>
      </c>
      <c r="AD293">
        <v>241</v>
      </c>
      <c r="AE293" t="s">
        <v>644</v>
      </c>
    </row>
    <row r="294" spans="1:31" x14ac:dyDescent="0.35">
      <c r="A294" t="s">
        <v>1222</v>
      </c>
      <c r="B294" s="16">
        <v>293</v>
      </c>
      <c r="C294" t="s">
        <v>1207</v>
      </c>
      <c r="D294" t="s">
        <v>642</v>
      </c>
      <c r="E294" t="s">
        <v>24</v>
      </c>
      <c r="F294" t="s">
        <v>25</v>
      </c>
      <c r="G294" t="s">
        <v>158</v>
      </c>
      <c r="H294" t="s">
        <v>71</v>
      </c>
      <c r="I294" t="s">
        <v>701</v>
      </c>
      <c r="J294" t="s">
        <v>22</v>
      </c>
      <c r="K294" t="s">
        <v>702</v>
      </c>
      <c r="L294" t="s">
        <v>719</v>
      </c>
      <c r="M294">
        <v>135</v>
      </c>
      <c r="N294">
        <v>127</v>
      </c>
      <c r="O294">
        <v>115</v>
      </c>
      <c r="P294">
        <v>120</v>
      </c>
      <c r="Q294">
        <v>101</v>
      </c>
      <c r="R294">
        <v>121</v>
      </c>
      <c r="S294">
        <v>123</v>
      </c>
      <c r="T294">
        <v>124</v>
      </c>
      <c r="U294">
        <v>120</v>
      </c>
      <c r="V294">
        <v>41</v>
      </c>
      <c r="W294">
        <v>497</v>
      </c>
      <c r="X294">
        <v>488</v>
      </c>
      <c r="Y294">
        <v>1127</v>
      </c>
      <c r="Z294">
        <v>236</v>
      </c>
      <c r="AA294">
        <v>348</v>
      </c>
      <c r="AB294">
        <v>115</v>
      </c>
      <c r="AC294">
        <v>243</v>
      </c>
      <c r="AD294">
        <v>245</v>
      </c>
      <c r="AE294" t="s">
        <v>644</v>
      </c>
    </row>
    <row r="295" spans="1:31" x14ac:dyDescent="0.35">
      <c r="A295" t="s">
        <v>646</v>
      </c>
      <c r="B295" s="16">
        <v>294</v>
      </c>
      <c r="C295" t="s">
        <v>205</v>
      </c>
      <c r="D295" t="s">
        <v>645</v>
      </c>
      <c r="E295" t="s">
        <v>28</v>
      </c>
      <c r="F295" t="s">
        <v>21</v>
      </c>
      <c r="G295" t="s">
        <v>158</v>
      </c>
      <c r="H295" t="s">
        <v>71</v>
      </c>
      <c r="I295" t="s">
        <v>701</v>
      </c>
      <c r="J295" t="s">
        <v>22</v>
      </c>
      <c r="K295" t="s">
        <v>702</v>
      </c>
      <c r="L295" t="s">
        <v>708</v>
      </c>
      <c r="M295">
        <v>115</v>
      </c>
      <c r="N295">
        <v>111</v>
      </c>
      <c r="O295">
        <v>119</v>
      </c>
      <c r="P295">
        <v>124</v>
      </c>
      <c r="Q295">
        <v>101</v>
      </c>
      <c r="R295">
        <v>110</v>
      </c>
      <c r="S295">
        <v>131</v>
      </c>
      <c r="T295">
        <v>116</v>
      </c>
      <c r="U295">
        <v>121</v>
      </c>
      <c r="V295">
        <v>36</v>
      </c>
      <c r="W295">
        <v>469</v>
      </c>
      <c r="X295">
        <v>478</v>
      </c>
      <c r="Y295">
        <v>1084</v>
      </c>
      <c r="Z295">
        <v>216</v>
      </c>
      <c r="AA295">
        <v>336</v>
      </c>
      <c r="AB295">
        <v>119</v>
      </c>
      <c r="AC295">
        <v>252</v>
      </c>
      <c r="AD295">
        <v>226</v>
      </c>
      <c r="AE295" t="s">
        <v>647</v>
      </c>
    </row>
    <row r="296" spans="1:31" x14ac:dyDescent="0.35">
      <c r="A296" t="s">
        <v>953</v>
      </c>
      <c r="B296" s="16">
        <v>295</v>
      </c>
      <c r="C296" t="s">
        <v>949</v>
      </c>
      <c r="D296" t="s">
        <v>645</v>
      </c>
      <c r="E296" t="s">
        <v>23</v>
      </c>
      <c r="F296" t="s">
        <v>21</v>
      </c>
      <c r="G296" t="s">
        <v>158</v>
      </c>
      <c r="H296" t="s">
        <v>71</v>
      </c>
      <c r="I296" t="s">
        <v>701</v>
      </c>
      <c r="J296" t="s">
        <v>22</v>
      </c>
      <c r="K296" t="s">
        <v>702</v>
      </c>
      <c r="L296" t="s">
        <v>721</v>
      </c>
      <c r="M296">
        <v>116</v>
      </c>
      <c r="N296">
        <v>112</v>
      </c>
      <c r="O296">
        <v>122</v>
      </c>
      <c r="P296">
        <v>125</v>
      </c>
      <c r="Q296">
        <v>101</v>
      </c>
      <c r="R296">
        <v>111</v>
      </c>
      <c r="S296">
        <v>134</v>
      </c>
      <c r="T296">
        <v>117</v>
      </c>
      <c r="U296">
        <v>124</v>
      </c>
      <c r="V296">
        <v>36</v>
      </c>
      <c r="W296">
        <v>475</v>
      </c>
      <c r="X296">
        <v>486</v>
      </c>
      <c r="Y296">
        <v>1098</v>
      </c>
      <c r="Z296">
        <v>217</v>
      </c>
      <c r="AA296">
        <v>338</v>
      </c>
      <c r="AB296">
        <v>122</v>
      </c>
      <c r="AC296">
        <v>258</v>
      </c>
      <c r="AD296">
        <v>228</v>
      </c>
      <c r="AE296" t="s">
        <v>647</v>
      </c>
    </row>
    <row r="297" spans="1:31" x14ac:dyDescent="0.35">
      <c r="A297" t="s">
        <v>687</v>
      </c>
      <c r="B297" s="16">
        <v>296</v>
      </c>
      <c r="C297" t="s">
        <v>205</v>
      </c>
      <c r="D297" t="s">
        <v>676</v>
      </c>
      <c r="E297" t="s">
        <v>24</v>
      </c>
      <c r="F297" t="s">
        <v>25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703</v>
      </c>
      <c r="M297">
        <v>123</v>
      </c>
      <c r="N297">
        <v>119</v>
      </c>
      <c r="O297">
        <v>118</v>
      </c>
      <c r="P297">
        <v>123</v>
      </c>
      <c r="Q297">
        <v>101</v>
      </c>
      <c r="R297">
        <v>116</v>
      </c>
      <c r="S297">
        <v>122</v>
      </c>
      <c r="T297">
        <v>123</v>
      </c>
      <c r="U297">
        <v>118</v>
      </c>
      <c r="V297">
        <v>36</v>
      </c>
      <c r="W297">
        <v>483</v>
      </c>
      <c r="X297">
        <v>479</v>
      </c>
      <c r="Y297">
        <v>1099</v>
      </c>
      <c r="Z297">
        <v>224</v>
      </c>
      <c r="AA297">
        <v>343</v>
      </c>
      <c r="AB297">
        <v>118</v>
      </c>
      <c r="AC297">
        <v>240</v>
      </c>
      <c r="AD297">
        <v>239</v>
      </c>
      <c r="AE297" t="s">
        <v>683</v>
      </c>
    </row>
    <row r="298" spans="1:31" x14ac:dyDescent="0.35">
      <c r="A298" t="s">
        <v>791</v>
      </c>
      <c r="B298" s="16">
        <v>297</v>
      </c>
      <c r="C298" t="s">
        <v>783</v>
      </c>
      <c r="D298" t="s">
        <v>676</v>
      </c>
      <c r="E298" t="s">
        <v>28</v>
      </c>
      <c r="F298" t="s">
        <v>25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712</v>
      </c>
      <c r="M298">
        <v>126</v>
      </c>
      <c r="N298">
        <v>122</v>
      </c>
      <c r="O298">
        <v>119</v>
      </c>
      <c r="P298">
        <v>124</v>
      </c>
      <c r="Q298">
        <v>101</v>
      </c>
      <c r="R298">
        <v>117</v>
      </c>
      <c r="S298">
        <v>123</v>
      </c>
      <c r="T298">
        <v>126</v>
      </c>
      <c r="U298">
        <v>119</v>
      </c>
      <c r="V298">
        <v>36</v>
      </c>
      <c r="W298">
        <v>491</v>
      </c>
      <c r="X298">
        <v>485</v>
      </c>
      <c r="Y298">
        <v>1113</v>
      </c>
      <c r="Z298">
        <v>227</v>
      </c>
      <c r="AA298">
        <v>347</v>
      </c>
      <c r="AB298">
        <v>119</v>
      </c>
      <c r="AC298">
        <v>242</v>
      </c>
      <c r="AD298">
        <v>243</v>
      </c>
      <c r="AE298" t="s">
        <v>683</v>
      </c>
    </row>
    <row r="299" spans="1:31" x14ac:dyDescent="0.35">
      <c r="A299" t="s">
        <v>1063</v>
      </c>
      <c r="B299" s="16">
        <v>298</v>
      </c>
      <c r="C299" t="s">
        <v>1059</v>
      </c>
      <c r="D299" t="s">
        <v>676</v>
      </c>
      <c r="E299" t="s">
        <v>23</v>
      </c>
      <c r="F299" t="s">
        <v>25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712</v>
      </c>
      <c r="M299">
        <v>126</v>
      </c>
      <c r="N299">
        <v>125</v>
      </c>
      <c r="O299">
        <v>117</v>
      </c>
      <c r="P299">
        <v>126</v>
      </c>
      <c r="Q299">
        <v>101</v>
      </c>
      <c r="R299">
        <v>115</v>
      </c>
      <c r="S299">
        <v>125</v>
      </c>
      <c r="T299">
        <v>124</v>
      </c>
      <c r="U299">
        <v>119</v>
      </c>
      <c r="V299">
        <v>36</v>
      </c>
      <c r="W299">
        <v>494</v>
      </c>
      <c r="X299">
        <v>483</v>
      </c>
      <c r="Y299">
        <v>1114</v>
      </c>
      <c r="Z299">
        <v>227</v>
      </c>
      <c r="AA299">
        <v>352</v>
      </c>
      <c r="AB299">
        <v>117</v>
      </c>
      <c r="AC299">
        <v>244</v>
      </c>
      <c r="AD299">
        <v>239</v>
      </c>
      <c r="AE299" t="s">
        <v>683</v>
      </c>
    </row>
    <row r="300" spans="1:31" x14ac:dyDescent="0.35">
      <c r="A300" t="s">
        <v>1361</v>
      </c>
      <c r="B300" s="16">
        <v>299</v>
      </c>
      <c r="C300" t="s">
        <v>1357</v>
      </c>
      <c r="D300" t="s">
        <v>676</v>
      </c>
      <c r="E300" t="s">
        <v>24</v>
      </c>
      <c r="F300" t="s">
        <v>25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712</v>
      </c>
      <c r="M300">
        <v>129</v>
      </c>
      <c r="N300">
        <v>119</v>
      </c>
      <c r="O300">
        <v>117</v>
      </c>
      <c r="P300">
        <v>122</v>
      </c>
      <c r="Q300">
        <v>101</v>
      </c>
      <c r="R300">
        <v>119</v>
      </c>
      <c r="S300">
        <v>125</v>
      </c>
      <c r="T300">
        <v>127</v>
      </c>
      <c r="U300">
        <v>120</v>
      </c>
      <c r="V300">
        <v>36</v>
      </c>
      <c r="W300">
        <v>487</v>
      </c>
      <c r="X300">
        <v>491</v>
      </c>
      <c r="Y300">
        <v>1115</v>
      </c>
      <c r="Z300">
        <v>230</v>
      </c>
      <c r="AA300">
        <v>342</v>
      </c>
      <c r="AB300">
        <v>117</v>
      </c>
      <c r="AC300">
        <v>245</v>
      </c>
      <c r="AD300">
        <v>246</v>
      </c>
      <c r="AE300" t="s">
        <v>683</v>
      </c>
    </row>
    <row r="301" spans="1:31" x14ac:dyDescent="0.35">
      <c r="A301" t="s">
        <v>688</v>
      </c>
      <c r="B301" s="16">
        <v>300</v>
      </c>
      <c r="C301" t="s">
        <v>205</v>
      </c>
      <c r="D301" t="s">
        <v>681</v>
      </c>
      <c r="E301" t="s">
        <v>24</v>
      </c>
      <c r="F301" t="s">
        <v>25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704</v>
      </c>
      <c r="M301">
        <v>125</v>
      </c>
      <c r="N301">
        <v>119</v>
      </c>
      <c r="O301">
        <v>116</v>
      </c>
      <c r="P301">
        <v>119</v>
      </c>
      <c r="Q301">
        <v>97</v>
      </c>
      <c r="R301">
        <v>118</v>
      </c>
      <c r="S301">
        <v>119</v>
      </c>
      <c r="T301">
        <v>121</v>
      </c>
      <c r="U301">
        <v>119</v>
      </c>
      <c r="V301">
        <v>36</v>
      </c>
      <c r="W301">
        <v>479</v>
      </c>
      <c r="X301">
        <v>477</v>
      </c>
      <c r="Y301">
        <v>1089</v>
      </c>
      <c r="Z301">
        <v>222</v>
      </c>
      <c r="AA301">
        <v>335</v>
      </c>
      <c r="AB301">
        <v>116</v>
      </c>
      <c r="AC301">
        <v>238</v>
      </c>
      <c r="AD301">
        <v>239</v>
      </c>
      <c r="AE301" t="s">
        <v>685</v>
      </c>
    </row>
    <row r="302" spans="1:31" x14ac:dyDescent="0.35">
      <c r="A302" t="s">
        <v>752</v>
      </c>
      <c r="B302" s="16">
        <v>301</v>
      </c>
      <c r="C302" t="s">
        <v>205</v>
      </c>
      <c r="D302" t="s">
        <v>728</v>
      </c>
      <c r="E302" t="s">
        <v>24</v>
      </c>
      <c r="F302" t="s">
        <v>25</v>
      </c>
      <c r="G302" t="s">
        <v>678</v>
      </c>
      <c r="H302" t="s">
        <v>71</v>
      </c>
      <c r="I302" t="s">
        <v>701</v>
      </c>
      <c r="J302" t="s">
        <v>22</v>
      </c>
      <c r="K302" t="s">
        <v>702</v>
      </c>
      <c r="L302" t="s">
        <v>704</v>
      </c>
      <c r="M302">
        <v>123</v>
      </c>
      <c r="N302">
        <v>118</v>
      </c>
      <c r="O302">
        <v>114</v>
      </c>
      <c r="P302">
        <v>121</v>
      </c>
      <c r="Q302">
        <v>97</v>
      </c>
      <c r="R302">
        <v>117</v>
      </c>
      <c r="S302">
        <v>115</v>
      </c>
      <c r="T302">
        <v>120</v>
      </c>
      <c r="U302">
        <v>117</v>
      </c>
      <c r="V302">
        <v>31</v>
      </c>
      <c r="W302">
        <v>476</v>
      </c>
      <c r="X302">
        <v>469</v>
      </c>
      <c r="Y302">
        <v>1073</v>
      </c>
      <c r="Z302">
        <v>220</v>
      </c>
      <c r="AA302">
        <v>336</v>
      </c>
      <c r="AB302">
        <v>114</v>
      </c>
      <c r="AC302">
        <v>232</v>
      </c>
      <c r="AD302">
        <v>237</v>
      </c>
      <c r="AE302" t="s">
        <v>740</v>
      </c>
    </row>
    <row r="303" spans="1:31" x14ac:dyDescent="0.35">
      <c r="A303" t="s">
        <v>928</v>
      </c>
      <c r="B303" s="16">
        <v>302</v>
      </c>
      <c r="C303" t="s">
        <v>925</v>
      </c>
      <c r="D303" t="s">
        <v>728</v>
      </c>
      <c r="E303" t="s">
        <v>28</v>
      </c>
      <c r="F303" t="s">
        <v>25</v>
      </c>
      <c r="G303" t="s">
        <v>678</v>
      </c>
      <c r="H303" t="s">
        <v>71</v>
      </c>
      <c r="I303" t="s">
        <v>701</v>
      </c>
      <c r="J303" t="s">
        <v>22</v>
      </c>
      <c r="K303" t="s">
        <v>702</v>
      </c>
      <c r="L303" t="s">
        <v>703</v>
      </c>
      <c r="M303">
        <v>126</v>
      </c>
      <c r="N303">
        <v>121</v>
      </c>
      <c r="O303">
        <v>115</v>
      </c>
      <c r="P303">
        <v>122</v>
      </c>
      <c r="Q303">
        <v>97</v>
      </c>
      <c r="R303">
        <v>118</v>
      </c>
      <c r="S303">
        <v>116</v>
      </c>
      <c r="T303">
        <v>123</v>
      </c>
      <c r="U303">
        <v>118</v>
      </c>
      <c r="V303">
        <v>31</v>
      </c>
      <c r="W303">
        <v>484</v>
      </c>
      <c r="X303">
        <v>475</v>
      </c>
      <c r="Y303">
        <v>1087</v>
      </c>
      <c r="Z303">
        <v>223</v>
      </c>
      <c r="AA303">
        <v>340</v>
      </c>
      <c r="AB303">
        <v>115</v>
      </c>
      <c r="AC303">
        <v>234</v>
      </c>
      <c r="AD303">
        <v>241</v>
      </c>
      <c r="AE303" t="s">
        <v>740</v>
      </c>
    </row>
    <row r="304" spans="1:31" x14ac:dyDescent="0.35">
      <c r="A304" t="s">
        <v>753</v>
      </c>
      <c r="B304" s="16">
        <v>303</v>
      </c>
      <c r="C304" t="s">
        <v>205</v>
      </c>
      <c r="D304" t="s">
        <v>730</v>
      </c>
      <c r="E304" t="s">
        <v>24</v>
      </c>
      <c r="F304" t="s">
        <v>25</v>
      </c>
      <c r="G304" t="s">
        <v>678</v>
      </c>
      <c r="H304" t="s">
        <v>71</v>
      </c>
      <c r="I304" t="s">
        <v>701</v>
      </c>
      <c r="J304" t="s">
        <v>22</v>
      </c>
      <c r="K304" t="s">
        <v>702</v>
      </c>
      <c r="L304" t="s">
        <v>705</v>
      </c>
      <c r="M304">
        <v>121</v>
      </c>
      <c r="N304">
        <v>120</v>
      </c>
      <c r="O304">
        <v>114</v>
      </c>
      <c r="P304">
        <v>121</v>
      </c>
      <c r="Q304">
        <v>101</v>
      </c>
      <c r="R304">
        <v>116</v>
      </c>
      <c r="S304">
        <v>116</v>
      </c>
      <c r="T304">
        <v>118</v>
      </c>
      <c r="U304">
        <v>115</v>
      </c>
      <c r="V304">
        <v>36</v>
      </c>
      <c r="W304">
        <v>476</v>
      </c>
      <c r="X304">
        <v>465</v>
      </c>
      <c r="Y304">
        <v>1078</v>
      </c>
      <c r="Z304">
        <v>222</v>
      </c>
      <c r="AA304">
        <v>342</v>
      </c>
      <c r="AB304">
        <v>114</v>
      </c>
      <c r="AC304">
        <v>231</v>
      </c>
      <c r="AD304">
        <v>234</v>
      </c>
      <c r="AE304" t="s">
        <v>742</v>
      </c>
    </row>
    <row r="305" spans="1:31" x14ac:dyDescent="0.35">
      <c r="A305" t="s">
        <v>754</v>
      </c>
      <c r="B305" s="16">
        <v>304</v>
      </c>
      <c r="C305" t="s">
        <v>205</v>
      </c>
      <c r="D305" t="s">
        <v>732</v>
      </c>
      <c r="E305" t="s">
        <v>24</v>
      </c>
      <c r="F305" t="s">
        <v>26</v>
      </c>
      <c r="G305" t="s">
        <v>678</v>
      </c>
      <c r="H305" t="s">
        <v>71</v>
      </c>
      <c r="I305" t="s">
        <v>701</v>
      </c>
      <c r="J305" t="s">
        <v>22</v>
      </c>
      <c r="K305" t="s">
        <v>702</v>
      </c>
      <c r="L305" t="s">
        <v>705</v>
      </c>
      <c r="M305">
        <v>116</v>
      </c>
      <c r="N305">
        <v>112</v>
      </c>
      <c r="O305">
        <v>112</v>
      </c>
      <c r="P305">
        <v>126</v>
      </c>
      <c r="Q305">
        <v>97</v>
      </c>
      <c r="R305">
        <v>121</v>
      </c>
      <c r="S305">
        <v>115</v>
      </c>
      <c r="T305">
        <v>116</v>
      </c>
      <c r="U305">
        <v>116</v>
      </c>
      <c r="V305">
        <v>31</v>
      </c>
      <c r="W305">
        <v>466</v>
      </c>
      <c r="X305">
        <v>468</v>
      </c>
      <c r="Y305">
        <v>1062</v>
      </c>
      <c r="Z305">
        <v>213</v>
      </c>
      <c r="AA305">
        <v>335</v>
      </c>
      <c r="AB305">
        <v>112</v>
      </c>
      <c r="AC305">
        <v>231</v>
      </c>
      <c r="AD305">
        <v>237</v>
      </c>
      <c r="AE305" t="s">
        <v>744</v>
      </c>
    </row>
    <row r="306" spans="1:31" x14ac:dyDescent="0.35">
      <c r="A306" t="s">
        <v>1060</v>
      </c>
      <c r="B306" s="16">
        <v>305</v>
      </c>
      <c r="C306" t="s">
        <v>1059</v>
      </c>
      <c r="D306" t="s">
        <v>732</v>
      </c>
      <c r="E306" t="s">
        <v>28</v>
      </c>
      <c r="F306" t="s">
        <v>26</v>
      </c>
      <c r="G306" t="s">
        <v>678</v>
      </c>
      <c r="H306" t="s">
        <v>71</v>
      </c>
      <c r="I306" t="s">
        <v>701</v>
      </c>
      <c r="J306" t="s">
        <v>22</v>
      </c>
      <c r="K306" t="s">
        <v>702</v>
      </c>
      <c r="L306" t="s">
        <v>704</v>
      </c>
      <c r="M306">
        <v>119</v>
      </c>
      <c r="N306">
        <v>113</v>
      </c>
      <c r="O306">
        <v>113</v>
      </c>
      <c r="P306">
        <v>127</v>
      </c>
      <c r="Q306">
        <v>97</v>
      </c>
      <c r="R306">
        <v>124</v>
      </c>
      <c r="S306">
        <v>116</v>
      </c>
      <c r="T306">
        <v>119</v>
      </c>
      <c r="U306">
        <v>117</v>
      </c>
      <c r="V306">
        <v>31</v>
      </c>
      <c r="W306">
        <v>472</v>
      </c>
      <c r="X306">
        <v>476</v>
      </c>
      <c r="Y306">
        <v>1076</v>
      </c>
      <c r="Z306">
        <v>216</v>
      </c>
      <c r="AA306">
        <v>337</v>
      </c>
      <c r="AB306">
        <v>113</v>
      </c>
      <c r="AC306">
        <v>233</v>
      </c>
      <c r="AD306">
        <v>243</v>
      </c>
      <c r="AE306" t="s">
        <v>744</v>
      </c>
    </row>
    <row r="307" spans="1:31" x14ac:dyDescent="0.35">
      <c r="A307" t="s">
        <v>755</v>
      </c>
      <c r="B307" s="16">
        <v>306</v>
      </c>
      <c r="C307" t="s">
        <v>205</v>
      </c>
      <c r="D307" t="s">
        <v>734</v>
      </c>
      <c r="E307" t="s">
        <v>24</v>
      </c>
      <c r="F307" t="s">
        <v>31</v>
      </c>
      <c r="G307" t="s">
        <v>678</v>
      </c>
      <c r="H307" t="s">
        <v>71</v>
      </c>
      <c r="I307" t="s">
        <v>701</v>
      </c>
      <c r="J307" t="s">
        <v>22</v>
      </c>
      <c r="K307" t="s">
        <v>702</v>
      </c>
      <c r="L307" t="s">
        <v>707</v>
      </c>
      <c r="M307">
        <v>115</v>
      </c>
      <c r="N307">
        <v>116</v>
      </c>
      <c r="O307">
        <v>120</v>
      </c>
      <c r="P307">
        <v>120</v>
      </c>
      <c r="Q307">
        <v>97</v>
      </c>
      <c r="R307">
        <v>115</v>
      </c>
      <c r="S307">
        <v>114</v>
      </c>
      <c r="T307">
        <v>116</v>
      </c>
      <c r="U307">
        <v>117</v>
      </c>
      <c r="V307">
        <v>41</v>
      </c>
      <c r="W307">
        <v>471</v>
      </c>
      <c r="X307">
        <v>462</v>
      </c>
      <c r="Y307">
        <v>1071</v>
      </c>
      <c r="Z307">
        <v>212</v>
      </c>
      <c r="AA307">
        <v>333</v>
      </c>
      <c r="AB307">
        <v>120</v>
      </c>
      <c r="AC307">
        <v>231</v>
      </c>
      <c r="AD307">
        <v>231</v>
      </c>
      <c r="AE307" t="s">
        <v>746</v>
      </c>
    </row>
    <row r="308" spans="1:31" x14ac:dyDescent="0.35">
      <c r="A308" t="s">
        <v>756</v>
      </c>
      <c r="B308" s="16">
        <v>307</v>
      </c>
      <c r="C308" t="s">
        <v>205</v>
      </c>
      <c r="D308" t="s">
        <v>736</v>
      </c>
      <c r="E308" t="s">
        <v>24</v>
      </c>
      <c r="F308" t="s">
        <v>26</v>
      </c>
      <c r="G308" t="s">
        <v>678</v>
      </c>
      <c r="H308" t="s">
        <v>71</v>
      </c>
      <c r="I308" t="s">
        <v>701</v>
      </c>
      <c r="J308" t="s">
        <v>22</v>
      </c>
      <c r="K308" t="s">
        <v>702</v>
      </c>
      <c r="L308" t="s">
        <v>715</v>
      </c>
      <c r="M308">
        <v>117</v>
      </c>
      <c r="N308">
        <v>113</v>
      </c>
      <c r="O308">
        <v>112</v>
      </c>
      <c r="P308">
        <v>116</v>
      </c>
      <c r="Q308">
        <v>97</v>
      </c>
      <c r="R308">
        <v>121</v>
      </c>
      <c r="S308">
        <v>115</v>
      </c>
      <c r="T308">
        <v>116</v>
      </c>
      <c r="U308">
        <v>115</v>
      </c>
      <c r="V308">
        <v>31</v>
      </c>
      <c r="W308">
        <v>458</v>
      </c>
      <c r="X308">
        <v>467</v>
      </c>
      <c r="Y308">
        <v>1053</v>
      </c>
      <c r="Z308">
        <v>214</v>
      </c>
      <c r="AA308">
        <v>326</v>
      </c>
      <c r="AB308">
        <v>112</v>
      </c>
      <c r="AC308">
        <v>230</v>
      </c>
      <c r="AD308">
        <v>237</v>
      </c>
      <c r="AE308" t="s">
        <v>748</v>
      </c>
    </row>
    <row r="309" spans="1:31" x14ac:dyDescent="0.35">
      <c r="A309" t="s">
        <v>757</v>
      </c>
      <c r="B309" s="16">
        <v>308</v>
      </c>
      <c r="C309" t="s">
        <v>205</v>
      </c>
      <c r="D309" t="s">
        <v>738</v>
      </c>
      <c r="E309" t="s">
        <v>24</v>
      </c>
      <c r="F309" t="s">
        <v>21</v>
      </c>
      <c r="G309" t="s">
        <v>678</v>
      </c>
      <c r="H309" t="s">
        <v>71</v>
      </c>
      <c r="I309" t="s">
        <v>701</v>
      </c>
      <c r="J309" t="s">
        <v>22</v>
      </c>
      <c r="K309" t="s">
        <v>702</v>
      </c>
      <c r="L309" t="s">
        <v>708</v>
      </c>
      <c r="M309">
        <v>112</v>
      </c>
      <c r="N309">
        <v>110</v>
      </c>
      <c r="O309">
        <v>114</v>
      </c>
      <c r="P309">
        <v>120</v>
      </c>
      <c r="Q309">
        <v>101</v>
      </c>
      <c r="R309">
        <v>110</v>
      </c>
      <c r="S309">
        <v>121</v>
      </c>
      <c r="T309">
        <v>119</v>
      </c>
      <c r="U309">
        <v>120</v>
      </c>
      <c r="V309">
        <v>41</v>
      </c>
      <c r="W309">
        <v>456</v>
      </c>
      <c r="X309">
        <v>470</v>
      </c>
      <c r="Y309">
        <v>1068</v>
      </c>
      <c r="Z309">
        <v>213</v>
      </c>
      <c r="AA309">
        <v>331</v>
      </c>
      <c r="AB309">
        <v>114</v>
      </c>
      <c r="AC309">
        <v>241</v>
      </c>
      <c r="AD309">
        <v>229</v>
      </c>
      <c r="AE309" t="s">
        <v>750</v>
      </c>
    </row>
    <row r="310" spans="1:31" x14ac:dyDescent="0.35">
      <c r="B310" s="9"/>
    </row>
    <row r="311" spans="1:31" x14ac:dyDescent="0.35">
      <c r="B311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257" workbookViewId="0">
      <selection activeCell="A307" sqref="A30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職業体験月島蛍ICONIC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1周年月島蛍ICONIC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花火月島蛍ICONIC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ジャージ月島蛍ICONIC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2周年月島蛍ICONIC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水着山口忠ICONIC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雪遊び山口忠ICONIC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スパイ山口忠ICONIC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ジャージ山口忠ICONIC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制服西谷夕ICONIC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Xmas西谷夕ICONIC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バーガー西谷夕ICONIC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文化祭2西谷夕ICONIC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2周年西谷夕ICONIC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ユニフォーム田中龍之介ICONIC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制服田中龍之介ICONIC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新年田中龍之介ICONIC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RPG田中龍之介ICONIC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仮装田中龍之介ICONIC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プール掃除澤村大地ICONIC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文化祭澤村大地ICONIC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新年2澤村大地ICONIC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プール掃除菅原考支ICONIC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文化祭菅原考支ICONIC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梅雨菅原考支ICONIC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Xmas2菅原考支ICONIC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プール掃除東峰旭ICONIC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サバゲ東峰旭ICONIC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ユニフォーム東峰旭YELL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探偵縁下力ICONIC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RPG縁下力ICONIC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花火縁下力ICONIC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ユニフォーム木下久志ICONIC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ユニフォーム成田一仁ICONIC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制服孤爪研磨ICONIC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夏祭り孤爪研磨ICONIC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1周年孤爪研磨ICONIC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スパイ孤爪研磨ICONIC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Xmas2孤爪研磨ICONIC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制服黒尾鉄朗ICONIC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夏祭り黒尾鉄朗ICONIC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1周年黒尾鉄朗ICONIC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キャンプ黒尾鉄朗ICONIC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文化祭2黒尾鉄朗ICONIC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探偵灰羽リエーフICONIC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路地裏灰羽リエーフICONIC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文化祭2灰羽リエーフICONIC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1周年夜久衛輔ICONIC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花火夜久衛輔ICONIC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2周年夜久衛輔ICONIC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ユニフォーム福永招平ICONIC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バーガー福永招平ICONIC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ユニフォーム犬岡走ICONIC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新年犬岡走ICONIC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ユニフォーム山本猛虎ICONIC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新年山本猛虎ICONIC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ユニフォーム芝山優生ICONIC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ユニフォーム海信之ICONIC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遊園地海信之ICONIC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ユニフォーム海信之YELL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ユニフォーム手白球彦ICONIC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制服青根高伸ICONIC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プール掃除青根高伸ICONIC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キャンプ青根高伸ICONIC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甲冑青根高伸ICONIC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制服二口堅治ICONIC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プール掃除二口堅治ICONIC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路地裏二口堅治ICONIC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甲冑二口堅治ICONIC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2周年二口堅治ICONIC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ユニフォーム黄金川貫至ICONIC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制服黄金川貫至ICONIC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職業体験黄金川貫至ICONIC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スパイ黄金川貫至ICONIC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ユニフォーム小原豊ICONIC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ユニフォーム女川太郎ICONIC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ユニフォーム作並浩輔ICONIC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ユニフォーム吹上仁悟ICONIC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ユニフォーム茂庭要ICONIC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ユニフォーム鎌先靖志ICONIC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甲冑鎌先靖志ICONIC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ユニフォーム笹谷武仁ICONIC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プール掃除及川徹ICONIC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Xmas及川徹ICONIC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制服及川徹ICONIC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路地裏及川徹ICONIC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バカンス及川徹ICONIC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2周年及川徹ICONIC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プール掃除岩泉一ICONIC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制服岩泉一ICONIC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サバゲ岩泉一ICONIC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バカンス岩泉一ICONIC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路地裏2岩泉一ICONIC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ユニフォーム金田一勇太郎ICONIC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雪遊び金田一勇太郎ICONIC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カンフー金田一勇太郎ICONIC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ユニフォーム京谷賢太郎ICONIC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梅雨京谷賢太郎ICONIC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ユニフォーム国見英ICONIC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職業体験国見英ICONIC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路地裏国見英ICONIC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カンフー国見英ICONIC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ユニフォーム渡親治ICONIC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ユニフォーム松川一静ICONIC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アート松川一静ICONIC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バカンス松川一静ICONIC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ユニフォーム花巻貴大ICONIC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アート花巻貴大ICONIC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バーガー花巻貴大ICONIC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ユニフォーム矢巾秀ICONIC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キャンプ矢巾秀ICONIC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ユニフォーム駒木輝ICONIC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ユニフォーム茶屋和馬ICONIC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ユニフォーム玉川弘樹ICONIC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ユニフォーム桜井大河ICONIC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ユニフォーム芳賀良治ICONIC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ユニフォーム渋谷陸斗ICONIC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ユニフォーム池尻隼人ICONIC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文化祭2池尻隼人ICONIC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遊園地池尻隼人ICONIC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ユニフォーム十和田良樹ICONIC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ユニフォーム森岳歩ICONIC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ユニフォーム唐松拓巳ICONIC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ユニフォーム田沢裕樹ICONIC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ユニフォーム子安颯真ICONIC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ユニフォーム横手駿ICONIC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ユニフォーム夏瀬伊吹ICONIC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ユニフォーム秋宮昇ICONIC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ユニフォーム古牧譲ICONIC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雪遊び古牧譲ICONIC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ユニフォーム浅虫快人ICONIC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ユニフォーム南田大志ICONIC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ユニフォーム湯川良明ICONIC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ユニフォーム稲垣功ICONIC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ユニフォーム馬門英治ICONIC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ユニフォーム百沢雄大ICONIC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職業体験百沢雄大ICONIC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ユニフォーム照島游児ICONIC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制服照島游児ICONIC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雪遊び照島游児ICONIC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スパイ照島游児ICONIC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ユニフォーム母畑和馬ICONIC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ユニフォーム二岐丈晴ICONIC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制服二岐丈晴ICONIC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ユニフォーム沼尻凛太郎ICONIC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ユニフォーム飯坂信義ICONIC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ユニフォーム東山勝道ICONIC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ユニフォーム土湯新ICONIC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ユニフォーム中島猛ICONIC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スパイ中島猛ICONIC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ユニフォーム白石優希ICONIC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ユニフォーム花山一雅ICONIC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ユニフォーム鳴子哲平ICONIC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ユニフォーム秋保和光ICONIC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ユニフォーム松島剛ICONIC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ユニフォーム川渡瞬己ICONIC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ユニフォーム牛島若利ICONIC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水着牛島若利ICONIC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新年牛島若利ICONIC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制服牛島若利ICONIC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文化祭2牛島若利ICONIC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ユニフォーム天童覚ICONIC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水着天童覚ICONIC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文化祭天童覚ICONIC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制服天童覚ICONIC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仮装天童覚ICONIC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遊園地天童覚ICONIC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ユニフォーム五色工ICONIC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職業体験五色工ICONIC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制服五色工ICONIC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バカンス五色工ICONIC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Xmas2五色工ICONIC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ユニフォーム白布賢二郎ICONIC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探偵白布賢二郎ICONIC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制服白布賢二郎ICONIC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バカンス白布賢二郎ICONIC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路地裏2白布賢二郎ICONIC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ユニフォーム大平獅音ICONIC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ユニフォーム川西太一ICONIC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路地裏川西太一ICONIC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ユニフォーム瀬見英太ICONIC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雪遊び瀬見英太ICONIC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バカンス瀬見英太ICONIC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ユニフォーム山形隼人ICONIC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ユニフォーム強羅昌己ICONIC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ユニフォーム芦谷洋平ICONIC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ユニフォーム仙石伸吾ICONIC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ユニフォーム中川俊美ICONIC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ユニフォーム七沢健吾ICONIC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ユニフォーム伊勢原裕次ICONIC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ユニフォーム湯河浩二ICONIC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ユニフォーム千鹿谷栄吉ICONIC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ユニフォーム小鹿野大樹ICONIC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ユニフォーム赤谷勇ICONIC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ユニフォーム児玉勝ICONIC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ユニフォーム名栗翔太ICONIC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ユニフォーム島府典明ICONIC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ユニフォーム吉川和孝ICONIC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ユニフォーム宮侑ICONIC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文化祭宮侑ICONIC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RPG宮侑ICONIC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カンフー宮侑ICONIC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新年2宮侑ICONIC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ユニフォーム宮治ICONIC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RPG宮治ICONIC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カンフー宮治ICONIC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遊園地宮治ICONIC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ユニフォーム角名倫太郎ICONIC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サバゲ角名倫太郎ICONIC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花火角名倫太郎ICONIC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路地裏2角名倫太郎ICONIC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ユニフォーム北信介ICONIC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Xmas北信介ICONIC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スパイ北信介ICONIC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新年2北信介ICONIC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ユニフォーム尾白アランICONIC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雪遊び尾白アランICONIC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ユニフォーム赤木路成ICONIC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Xmas2赤木路成ICONIC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ユニフォーム大耳練ICONIC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ユニフォーム理石平介ICONIC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ユニフォーム銀島結ICONIC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Xmas2銀島結ICONIC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ユニフォーム木兎光太郎ICONIC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夏祭り木兎光太郎ICONIC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Xmas木兎光太郎ICONIC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制服木兎光太郎ICONIC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キャンプ木兎光太郎ICONIC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2周年木兎光太郎ICONIC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ユニフォーム木葉秋紀ICONIC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探偵木葉秋紀ICONIC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梅雨木葉秋紀ICONIC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路地裏2木葉秋紀ICONIC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ユニフォーム猿杙大和ICONIC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ユニフォーム小見春樹ICONIC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路地裏2小見春樹ICONIC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ユニフォーム尾長渉ICONIC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ユニフォーム鷲尾辰生ICONIC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ユニフォーム赤葦京治ICONIC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夏祭り赤葦京治ICONIC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制服赤葦京治ICONIC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バーガー赤葦京治ICONIC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仮装赤葦京治ICONIC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ユニフォーム姫川葵ICONIC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花火姫川葵ICONIC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ユニフォーム当間義友ICONIC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ユニフォーム越後栄ICONIC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ユニフォーム貝掛亮文ICONIC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ユニフォーム丸山一喜ICONIC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ユニフォーム舞子侑志ICONIC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ユニフォーム寺泊基希ICONIC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ユニフォーム星海光来ICONIC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文化祭星海光来ICONIC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サバゲ星海光来ICONIC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花火星海光来ICONIC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新年2星海光来ICONIC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ユニフォーム昼神幸郎ICONIC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Xmas昼神幸郎ICONIC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ユニフォーム佐久早聖臣ICONIC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サバゲ佐久早聖臣ICONIC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新年2佐久早聖臣ICONIC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ユニフォーム小森元也ICONIC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キャンプ小森元也ICONIC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ユニフォーム大将優ICONIC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新年大将優ICONIC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カンフー大将優ICONIC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妖大将優ICONIC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ユニフォーム沼井和馬ICONIC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ユニフォーム潜尚保ICONIC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バーガー潜尚保ICONIC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ユニフォーム高千穂恵也ICONIC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ユニフォーム広尾倖児ICONIC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カンフー広尾倖児ICONIC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ユニフォーム先島伊澄ICONIC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ユニフォーム背黒晃彦ICONIC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ユニフォーム赤間颯ICONIC</v>
      </c>
      <c r="C309">
        <f>SetNo[[#This Row],[No.]]</f>
        <v>308</v>
      </c>
    </row>
    <row r="310" spans="1:3" x14ac:dyDescent="0.35">
      <c r="A310" t="str">
        <f>IFERROR(Stat[[#This Row],[No.]],"")</f>
        <v/>
      </c>
      <c r="B310" t="str">
        <f>IFERROR(Stat[[#This Row],[No用]],"")</f>
        <v/>
      </c>
      <c r="C310" t="str">
        <f>SetNo[[#This Row],[No.]]</f>
        <v/>
      </c>
    </row>
    <row r="311" spans="1:3" x14ac:dyDescent="0.35">
      <c r="A311" t="str">
        <f>IFERROR(Stat[[#This Row],[No.]],"")</f>
        <v/>
      </c>
      <c r="B311" t="str">
        <f>IFERROR(Stat[[#This Row],[No用]],"")</f>
        <v/>
      </c>
      <c r="C311" t="str">
        <f>SetNo[[#This Row],[No.]]</f>
        <v/>
      </c>
    </row>
    <row r="312" spans="1:3" x14ac:dyDescent="0.35">
      <c r="A312" t="str">
        <f>IFERROR(Stat[[#This Row],[No.]],"")</f>
        <v/>
      </c>
      <c r="B312" t="str">
        <f>IFERROR(Stat[[#This Row],[No用]],"")</f>
        <v/>
      </c>
      <c r="C312" t="str">
        <f>SetNo[[#This Row],[No.]]</f>
        <v/>
      </c>
    </row>
    <row r="313" spans="1:3" x14ac:dyDescent="0.35">
      <c r="A313" t="str">
        <f>IFERROR(Stat[[#This Row],[No.]],"")</f>
        <v/>
      </c>
      <c r="B313" t="str">
        <f>IFERROR(Stat[[#This Row],[No用]],"")</f>
        <v/>
      </c>
      <c r="C313" t="str">
        <f>SetNo[[#This Row],[No.]]</f>
        <v/>
      </c>
    </row>
    <row r="314" spans="1:3" x14ac:dyDescent="0.35">
      <c r="A314" t="str">
        <f>IFERROR(Stat[[#This Row],[No.]],"")</f>
        <v/>
      </c>
      <c r="B314" t="str">
        <f>IFERROR(Stat[[#This Row],[No用]],"")</f>
        <v/>
      </c>
      <c r="C314" t="str">
        <f>SetNo[[#This Row],[No.]]</f>
        <v/>
      </c>
    </row>
    <row r="315" spans="1:3" x14ac:dyDescent="0.35">
      <c r="A315" t="str">
        <f>IFERROR(Stat[[#This Row],[No.]],"")</f>
        <v/>
      </c>
      <c r="B315" t="str">
        <f>IFERROR(Stat[[#This Row],[No用]],"")</f>
        <v/>
      </c>
      <c r="C315" t="str">
        <f>SetNo[[#This Row],[No.]]</f>
        <v/>
      </c>
    </row>
    <row r="316" spans="1:3" x14ac:dyDescent="0.35">
      <c r="A316" t="str">
        <f>IFERROR(Stat[[#This Row],[No.]],"")</f>
        <v/>
      </c>
      <c r="B316" t="str">
        <f>IFERROR(Stat[[#This Row],[No用]],"")</f>
        <v/>
      </c>
      <c r="C316" t="str">
        <f>SetNo[[#This Row],[No.]]</f>
        <v/>
      </c>
    </row>
    <row r="317" spans="1:3" x14ac:dyDescent="0.35">
      <c r="A317" t="str">
        <f>IFERROR(Stat[[#This Row],[No.]],"")</f>
        <v/>
      </c>
      <c r="B317" t="str">
        <f>IFERROR(Stat[[#This Row],[No用]],"")</f>
        <v/>
      </c>
      <c r="C317" t="str">
        <f>SetNo[[#This Row],[No.]]</f>
        <v/>
      </c>
    </row>
    <row r="318" spans="1:3" x14ac:dyDescent="0.35">
      <c r="A318" t="str">
        <f>IFERROR(Stat[[#This Row],[No.]],"")</f>
        <v/>
      </c>
      <c r="B318" t="str">
        <f>IFERROR(Stat[[#This Row],[No用]],"")</f>
        <v/>
      </c>
      <c r="C318" t="str">
        <f>SetNo[[#This Row],[No.]]</f>
        <v/>
      </c>
    </row>
    <row r="319" spans="1:3" x14ac:dyDescent="0.35">
      <c r="A319" t="str">
        <f>IFERROR(Stat[[#This Row],[No.]],"")</f>
        <v/>
      </c>
      <c r="B319" t="str">
        <f>IFERROR(Stat[[#This Row],[No用]],"")</f>
        <v/>
      </c>
      <c r="C319" t="str">
        <f>SetNo[[#This Row],[No.]]</f>
        <v/>
      </c>
    </row>
    <row r="320" spans="1:3" x14ac:dyDescent="0.35">
      <c r="A320" t="str">
        <f>IFERROR(Stat[[#This Row],[No.]],"")</f>
        <v/>
      </c>
      <c r="B320" t="str">
        <f>IFERROR(Stat[[#This Row],[No用]],"")</f>
        <v/>
      </c>
      <c r="C320" t="str">
        <f>SetNo[[#This Row],[No.]]</f>
        <v/>
      </c>
    </row>
    <row r="321" spans="1:3" x14ac:dyDescent="0.35">
      <c r="A321" t="str">
        <f>IFERROR(Stat[[#This Row],[No.]],"")</f>
        <v/>
      </c>
      <c r="B321" t="str">
        <f>IFERROR(Stat[[#This Row],[No用]],"")</f>
        <v/>
      </c>
      <c r="C321" t="str">
        <f>SetNo[[#This Row],[No.]]</f>
        <v/>
      </c>
    </row>
    <row r="322" spans="1:3" x14ac:dyDescent="0.35">
      <c r="A322" t="str">
        <f>IFERROR(Stat[[#This Row],[No.]],"")</f>
        <v/>
      </c>
      <c r="B322" t="str">
        <f>IFERROR(Stat[[#This Row],[No用]],"")</f>
        <v/>
      </c>
      <c r="C322" t="str">
        <f>SetNo[[#This Row],[No.]]</f>
        <v/>
      </c>
    </row>
    <row r="323" spans="1:3" x14ac:dyDescent="0.35">
      <c r="A323" t="str">
        <f>IFERROR(Stat[[#This Row],[No.]],"")</f>
        <v/>
      </c>
      <c r="B323" t="str">
        <f>IFERROR(Stat[[#This Row],[No用]],"")</f>
        <v/>
      </c>
      <c r="C323" t="str">
        <f>SetNo[[#This Row],[No.]]</f>
        <v/>
      </c>
    </row>
    <row r="324" spans="1:3" x14ac:dyDescent="0.35">
      <c r="A324" t="str">
        <f>IFERROR(Stat[[#This Row],[No.]],"")</f>
        <v/>
      </c>
      <c r="B324" t="str">
        <f>IFERROR(Stat[[#This Row],[No用]],"")</f>
        <v/>
      </c>
      <c r="C324" t="str">
        <f>SetNo[[#This Row],[No.]]</f>
        <v/>
      </c>
    </row>
    <row r="325" spans="1:3" x14ac:dyDescent="0.35">
      <c r="A325" t="str">
        <f>IFERROR(Stat[[#This Row],[No.]],"")</f>
        <v/>
      </c>
      <c r="B325" t="str">
        <f>IFERROR(Stat[[#This Row],[No用]],"")</f>
        <v/>
      </c>
      <c r="C325" t="str">
        <f>SetNo[[#This Row],[No.]]</f>
        <v/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2025-04-05T14:32:08Z</dcterms:modified>
</cp:coreProperties>
</file>